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2.2024\"/>
    </mc:Choice>
  </mc:AlternateContent>
  <bookViews>
    <workbookView xWindow="0" yWindow="0" windowWidth="24000" windowHeight="9300"/>
  </bookViews>
  <sheets>
    <sheet name="Абакан_юр" sheetId="1" r:id="rId1"/>
    <sheet name="Альметьевск_юр" sheetId="2" r:id="rId2"/>
    <sheet name="Армавир_юр" sheetId="3" r:id="rId3"/>
    <sheet name="Архангельск_юр" sheetId="4" r:id="rId4"/>
    <sheet name="Астрахань_юр" sheetId="5" r:id="rId5"/>
    <sheet name="Барнаул_юр" sheetId="6" r:id="rId6"/>
    <sheet name="Белгород_юр" sheetId="7" r:id="rId7"/>
    <sheet name="Бийск_юр" sheetId="8" r:id="rId8"/>
    <sheet name="Благовещенск_юр" sheetId="9" r:id="rId9"/>
    <sheet name="Братск_юр" sheetId="10" r:id="rId10"/>
    <sheet name="Брянск_юр" sheetId="11" r:id="rId11"/>
    <sheet name="Великий Новгород_юр" sheetId="12" r:id="rId12"/>
    <sheet name="Владивосток_юр" sheetId="13" r:id="rId13"/>
    <sheet name="Владимир_юр" sheetId="14" r:id="rId14"/>
    <sheet name="Волгоград_юр" sheetId="15" r:id="rId15"/>
    <sheet name="Вологда_юр" sheetId="16" r:id="rId16"/>
    <sheet name="Воронеж_юр" sheetId="17" r:id="rId17"/>
    <sheet name="Грозный_юр" sheetId="18" r:id="rId18"/>
    <sheet name="Димитровград_юр" sheetId="19" r:id="rId19"/>
    <sheet name="Екатеринбург_юр" sheetId="20" r:id="rId20"/>
    <sheet name="Иваново_юр" sheetId="21" r:id="rId21"/>
    <sheet name="Ижевск_юр" sheetId="22" r:id="rId22"/>
    <sheet name="Йошкар-Ола_юр" sheetId="23" r:id="rId23"/>
    <sheet name="Иркутск_юр" sheetId="24" r:id="rId24"/>
    <sheet name="КавМинВоды_юр" sheetId="25" r:id="rId25"/>
    <sheet name="Казань_юр" sheetId="26" r:id="rId26"/>
    <sheet name="Калининград_юр" sheetId="27" r:id="rId27"/>
    <sheet name="Калуга_юр" sheetId="28" r:id="rId28"/>
    <sheet name="Каменск-Уральский_юр" sheetId="29" r:id="rId29"/>
    <sheet name="Кемерово_юр" sheetId="30" r:id="rId30"/>
    <sheet name="Киров_юр" sheetId="31" r:id="rId31"/>
    <sheet name="Когалым_юр" sheetId="32" r:id="rId32"/>
    <sheet name="Комсомольск-на-Амуре_юр" sheetId="33" r:id="rId33"/>
    <sheet name="Кострома_юр" sheetId="34" r:id="rId34"/>
    <sheet name="Краснодар_юр" sheetId="35" r:id="rId35"/>
    <sheet name="Красноярск_юр" sheetId="36" r:id="rId36"/>
    <sheet name="Курган_юр" sheetId="37" r:id="rId37"/>
    <sheet name="Курск_юр" sheetId="38" r:id="rId38"/>
    <sheet name="Ленинск-Кузнецкий_юр" sheetId="39" r:id="rId39"/>
    <sheet name="Липецк_юр" sheetId="40" r:id="rId40"/>
    <sheet name="Магнитогорск_юр" sheetId="41" r:id="rId41"/>
    <sheet name="Майкоп_юр" sheetId="42" r:id="rId42"/>
    <sheet name="Махачкала_юр" sheetId="43" r:id="rId43"/>
    <sheet name="Миасс и Златоуст_юр" sheetId="44" r:id="rId44"/>
    <sheet name="Мурманская область_юр" sheetId="45" r:id="rId45"/>
    <sheet name="Набережные Челны_юр" sheetId="46" r:id="rId46"/>
    <sheet name="Находка_юр" sheetId="47" r:id="rId47"/>
    <sheet name="Нижневартовск_юр" sheetId="48" r:id="rId48"/>
    <sheet name="Нижний Новгород_юр" sheetId="49" r:id="rId49"/>
    <sheet name="Нижний Тагил_юр" sheetId="50" r:id="rId50"/>
    <sheet name="Новокузнецк_юр" sheetId="51" r:id="rId51"/>
    <sheet name="Новороссийск_юр" sheetId="52" r:id="rId52"/>
    <sheet name="Новосибирск_юр" sheetId="53" r:id="rId53"/>
    <sheet name="Новый Уренгой_юр" sheetId="54" r:id="rId54"/>
    <sheet name="Норильск_юр" sheetId="55" r:id="rId55"/>
    <sheet name="Ноябрьск_юр" sheetId="56" r:id="rId56"/>
    <sheet name="Омск_юр" sheetId="57" r:id="rId57"/>
    <sheet name="Орёл_юр" sheetId="58" r:id="rId58"/>
    <sheet name="Оренбург_юр" sheetId="59" r:id="rId59"/>
    <sheet name="Пенза_юр" sheetId="60" r:id="rId60"/>
    <sheet name="Пермь_юр" sheetId="61" r:id="rId61"/>
    <sheet name="Петрозаводск_юр" sheetId="62" r:id="rId62"/>
    <sheet name="Петропавловск-Камчатский_юр" sheetId="63" r:id="rId63"/>
    <sheet name="Псков_юр" sheetId="64" r:id="rId64"/>
    <sheet name="Республика Алтай_юр" sheetId="65" r:id="rId65"/>
    <sheet name="Ростов-на-Дону_юр" sheetId="66" r:id="rId66"/>
    <sheet name="Рязань_юр" sheetId="67" r:id="rId67"/>
    <sheet name="Самара_юр" sheetId="68" r:id="rId68"/>
    <sheet name="Санкт-Петербург_юр" sheetId="69" r:id="rId69"/>
    <sheet name="Саранск_юр" sheetId="70" r:id="rId70"/>
    <sheet name="Саратов_юр" sheetId="71" r:id="rId71"/>
    <sheet name="Смоленск_юр" sheetId="72" r:id="rId72"/>
    <sheet name="Сочи_юр" sheetId="73" r:id="rId73"/>
    <sheet name="Ставрополь_юр" sheetId="74" r:id="rId74"/>
    <sheet name="Старый Оскол_юр" sheetId="75" r:id="rId75"/>
    <sheet name="Стерлитамак_юр" sheetId="76" r:id="rId76"/>
    <sheet name="Сургут_юр" sheetId="77" r:id="rId77"/>
    <sheet name="Сыктывкар_юр" sheetId="78" r:id="rId78"/>
    <sheet name="Таганрог_юр" sheetId="79" r:id="rId79"/>
    <sheet name="Тамбов_юр" sheetId="80" r:id="rId80"/>
    <sheet name="Тверь_юр" sheetId="81" r:id="rId81"/>
    <sheet name="Тобольск_юр" sheetId="82" r:id="rId82"/>
    <sheet name="Тольятти_юр" sheetId="83" r:id="rId83"/>
    <sheet name="Томск_юр" sheetId="84" r:id="rId84"/>
    <sheet name="Тула_юр" sheetId="85" r:id="rId85"/>
    <sheet name="Тюмень_юр" sheetId="86" r:id="rId86"/>
    <sheet name="Улан-Удэ_юр" sheetId="87" r:id="rId87"/>
    <sheet name="Ульяновск_юр" sheetId="88" r:id="rId88"/>
    <sheet name="Уссурийск_юр" sheetId="89" r:id="rId89"/>
    <sheet name="Ухта_юр" sheetId="90" r:id="rId90"/>
    <sheet name="Уфа_юр" sheetId="91" r:id="rId91"/>
    <sheet name="Хабаровск_юр" sheetId="92" r:id="rId92"/>
    <sheet name="Чебоксары_юр" sheetId="93" r:id="rId93"/>
    <sheet name="Ханты-Мансийск_юр" sheetId="94" r:id="rId94"/>
    <sheet name="Челябинск_юр" sheetId="95" r:id="rId95"/>
    <sheet name="Чита_юр" sheetId="96" r:id="rId96"/>
    <sheet name="Шерегеш_юр" sheetId="97" r:id="rId97"/>
    <sheet name="Южно-Сахалинск_юр" sheetId="98" r:id="rId98"/>
    <sheet name="Якутск_юр" sheetId="99" r:id="rId99"/>
    <sheet name="Ярославль_юр" sheetId="100" r:id="rId100"/>
    <sheet name="Москва_юр" sheetId="101" r:id="rId101"/>
  </sheets>
  <definedNames>
    <definedName name="_xlnm.Print_Area" localSheetId="45">'Набережные Челны_юр'!$A$1:$H$231</definedName>
    <definedName name="_xlnm.Print_Area" localSheetId="47">Нижневартовск_юр!$1:$224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70" i="101" l="1"/>
  <c r="A351" i="101"/>
  <c r="A350" i="101"/>
  <c r="A349" i="101"/>
  <c r="A348" i="101"/>
  <c r="A347" i="101"/>
  <c r="A346" i="101"/>
  <c r="A345" i="101"/>
  <c r="C338" i="101"/>
  <c r="C337" i="101"/>
  <c r="C336" i="101"/>
  <c r="C335" i="101"/>
  <c r="C334" i="101"/>
  <c r="C333" i="101"/>
  <c r="C332" i="101"/>
  <c r="C331" i="101"/>
  <c r="C325" i="101"/>
  <c r="C322" i="101"/>
  <c r="C320" i="101"/>
  <c r="C319" i="101"/>
  <c r="C318" i="101"/>
  <c r="C317" i="101"/>
  <c r="C316" i="101"/>
  <c r="C315" i="101"/>
  <c r="C314" i="101"/>
  <c r="C312" i="101"/>
  <c r="C311" i="101"/>
  <c r="C310" i="101"/>
  <c r="C309" i="101"/>
  <c r="C308" i="101"/>
  <c r="C307" i="101"/>
  <c r="C306" i="101"/>
  <c r="C305" i="101"/>
  <c r="C304" i="101"/>
  <c r="C303" i="101"/>
  <c r="C302" i="101"/>
  <c r="C301" i="101"/>
  <c r="C300" i="101"/>
  <c r="C298" i="101"/>
  <c r="C297" i="101"/>
  <c r="C296" i="101"/>
  <c r="C295" i="101"/>
  <c r="C294" i="101"/>
  <c r="C293" i="101"/>
  <c r="C292" i="101"/>
  <c r="C291" i="101"/>
  <c r="D267" i="101"/>
  <c r="C289" i="101"/>
  <c r="C287" i="101"/>
  <c r="D277" i="101"/>
  <c r="D276" i="101"/>
  <c r="D273" i="101"/>
  <c r="D272" i="101"/>
  <c r="D275" i="101"/>
  <c r="C269" i="101"/>
  <c r="C266" i="101"/>
  <c r="C260" i="101"/>
  <c r="C259" i="101"/>
  <c r="D258" i="101"/>
  <c r="D157" i="101"/>
  <c r="C155" i="101"/>
  <c r="C153" i="101"/>
  <c r="C151" i="101"/>
  <c r="C150" i="101"/>
  <c r="C149" i="101"/>
  <c r="H147" i="101"/>
  <c r="G147" i="101"/>
  <c r="E147" i="101"/>
  <c r="D147" i="101"/>
  <c r="C147" i="101"/>
  <c r="C145" i="101"/>
  <c r="C144" i="101"/>
  <c r="H142" i="101"/>
  <c r="G142" i="101"/>
  <c r="E142" i="101"/>
  <c r="D142" i="101"/>
  <c r="C142" i="101"/>
  <c r="D44" i="101"/>
  <c r="C40" i="101"/>
  <c r="C37" i="101"/>
  <c r="C36" i="101"/>
  <c r="C34" i="101"/>
  <c r="C32" i="101"/>
  <c r="C31" i="101"/>
  <c r="C30" i="101"/>
  <c r="C28" i="101"/>
  <c r="C26" i="101"/>
  <c r="C25" i="101"/>
  <c r="C23" i="101"/>
  <c r="C21" i="101"/>
  <c r="C19" i="101"/>
  <c r="C17" i="101"/>
  <c r="C16" i="101"/>
  <c r="C15" i="101"/>
  <c r="C13" i="101"/>
  <c r="C11" i="101"/>
  <c r="C10" i="101"/>
  <c r="C8" i="101"/>
  <c r="A3" i="101"/>
  <c r="A2" i="101"/>
  <c r="A191" i="100"/>
  <c r="A176" i="100"/>
  <c r="A175" i="100"/>
  <c r="A174" i="100"/>
  <c r="A173" i="100"/>
  <c r="A172" i="100"/>
  <c r="A171" i="100"/>
  <c r="A170" i="100"/>
  <c r="C162" i="100"/>
  <c r="C158" i="100"/>
  <c r="C157" i="100"/>
  <c r="G156" i="100"/>
  <c r="E156" i="100"/>
  <c r="C156" i="100"/>
  <c r="C155" i="100"/>
  <c r="C154" i="100"/>
  <c r="C159" i="100" s="1"/>
  <c r="H153" i="100"/>
  <c r="G153" i="100"/>
  <c r="E153" i="100"/>
  <c r="D153" i="100"/>
  <c r="C153" i="100"/>
  <c r="C147" i="100"/>
  <c r="C145" i="100"/>
  <c r="C144" i="100"/>
  <c r="C142" i="100"/>
  <c r="C141" i="100"/>
  <c r="C140" i="100"/>
  <c r="C139" i="100"/>
  <c r="C138" i="100"/>
  <c r="C137" i="100"/>
  <c r="C136" i="100"/>
  <c r="C135" i="100"/>
  <c r="C134" i="100"/>
  <c r="C133" i="100"/>
  <c r="C132" i="100"/>
  <c r="C131" i="100"/>
  <c r="C130" i="100"/>
  <c r="C129" i="100"/>
  <c r="C128" i="100"/>
  <c r="C127" i="100"/>
  <c r="C126" i="100"/>
  <c r="C125" i="100"/>
  <c r="C124" i="100"/>
  <c r="C123" i="100"/>
  <c r="C121" i="100"/>
  <c r="C120" i="100"/>
  <c r="C119" i="100"/>
  <c r="C118" i="100"/>
  <c r="C117" i="100"/>
  <c r="C116" i="100"/>
  <c r="C115" i="100"/>
  <c r="C114" i="100"/>
  <c r="C113" i="100"/>
  <c r="C111" i="100"/>
  <c r="D100" i="100"/>
  <c r="D99" i="100"/>
  <c r="D96" i="100"/>
  <c r="D95" i="100"/>
  <c r="D98" i="100"/>
  <c r="C93" i="100"/>
  <c r="D91" i="100"/>
  <c r="C90" i="100"/>
  <c r="C81" i="100"/>
  <c r="D79" i="100"/>
  <c r="C80" i="100"/>
  <c r="D48" i="100"/>
  <c r="C49" i="100"/>
  <c r="C46" i="100"/>
  <c r="C45" i="100"/>
  <c r="C43" i="100"/>
  <c r="C41" i="100"/>
  <c r="C39" i="100"/>
  <c r="C36" i="100"/>
  <c r="C35" i="100"/>
  <c r="C34" i="100"/>
  <c r="H32" i="100"/>
  <c r="G32" i="100"/>
  <c r="E32" i="100"/>
  <c r="D32" i="100"/>
  <c r="C32" i="100"/>
  <c r="C30" i="100"/>
  <c r="C29" i="100"/>
  <c r="H27" i="100"/>
  <c r="E27" i="100"/>
  <c r="C27" i="100"/>
  <c r="C25" i="100"/>
  <c r="C23" i="100"/>
  <c r="C21" i="100"/>
  <c r="C19" i="100"/>
  <c r="C16" i="100"/>
  <c r="C15" i="100"/>
  <c r="C14" i="100"/>
  <c r="H12" i="100"/>
  <c r="G12" i="100"/>
  <c r="D12" i="100"/>
  <c r="C12" i="100"/>
  <c r="C10" i="100"/>
  <c r="C9" i="100"/>
  <c r="H7" i="100"/>
  <c r="G7" i="100"/>
  <c r="D7" i="100"/>
  <c r="C7" i="100"/>
  <c r="A3" i="100"/>
  <c r="A2" i="100"/>
  <c r="A219" i="99"/>
  <c r="A204" i="99"/>
  <c r="A203" i="99"/>
  <c r="A202" i="99"/>
  <c r="A201" i="99"/>
  <c r="A200" i="99"/>
  <c r="A199" i="99"/>
  <c r="A198" i="99"/>
  <c r="C190" i="99"/>
  <c r="H187" i="99"/>
  <c r="G187" i="99"/>
  <c r="E187" i="99"/>
  <c r="D187" i="99"/>
  <c r="C187" i="99"/>
  <c r="C186" i="99"/>
  <c r="C185" i="99"/>
  <c r="G184" i="99"/>
  <c r="H184" i="99"/>
  <c r="E184" i="99"/>
  <c r="C184" i="99"/>
  <c r="C183" i="99"/>
  <c r="C182" i="99"/>
  <c r="H181" i="99"/>
  <c r="G181" i="99"/>
  <c r="E181" i="99"/>
  <c r="D181" i="99"/>
  <c r="C181" i="99"/>
  <c r="C149" i="99" s="1"/>
  <c r="C175" i="99"/>
  <c r="C173" i="99"/>
  <c r="C172" i="99"/>
  <c r="C170" i="99"/>
  <c r="C169" i="99"/>
  <c r="C168" i="99"/>
  <c r="C167" i="99"/>
  <c r="C166" i="99"/>
  <c r="C165" i="99"/>
  <c r="C164" i="99"/>
  <c r="C163" i="99"/>
  <c r="C162" i="99"/>
  <c r="C161" i="99"/>
  <c r="C160" i="99"/>
  <c r="C159" i="99"/>
  <c r="C158" i="99"/>
  <c r="C157" i="99"/>
  <c r="C156" i="99"/>
  <c r="C155" i="99"/>
  <c r="C154" i="99"/>
  <c r="C153" i="99"/>
  <c r="C152" i="99"/>
  <c r="C151" i="99"/>
  <c r="C148" i="99"/>
  <c r="C147" i="99"/>
  <c r="C146" i="99"/>
  <c r="C145" i="99"/>
  <c r="C144" i="99"/>
  <c r="C143" i="99"/>
  <c r="C142" i="99"/>
  <c r="C141" i="99"/>
  <c r="C139" i="99"/>
  <c r="C121" i="99"/>
  <c r="C118" i="99"/>
  <c r="D106" i="99"/>
  <c r="C109" i="99"/>
  <c r="C107" i="99"/>
  <c r="D55" i="99"/>
  <c r="C56" i="99"/>
  <c r="C53" i="99"/>
  <c r="C52" i="99"/>
  <c r="C50" i="99"/>
  <c r="C49" i="99"/>
  <c r="G48" i="99"/>
  <c r="E48" i="99"/>
  <c r="C48" i="99"/>
  <c r="C46" i="99"/>
  <c r="C45" i="99"/>
  <c r="C43" i="99"/>
  <c r="C41" i="99"/>
  <c r="C39" i="99"/>
  <c r="C36" i="99"/>
  <c r="C35" i="99"/>
  <c r="C34" i="99"/>
  <c r="G32" i="99"/>
  <c r="E32" i="99"/>
  <c r="C32" i="99"/>
  <c r="C30" i="99"/>
  <c r="C29" i="99"/>
  <c r="G27" i="99"/>
  <c r="E27" i="99"/>
  <c r="C27" i="99"/>
  <c r="C25" i="99"/>
  <c r="C23" i="99"/>
  <c r="C21" i="99"/>
  <c r="C19" i="99"/>
  <c r="C16" i="99"/>
  <c r="C15" i="99"/>
  <c r="C14" i="99"/>
  <c r="C12" i="99"/>
  <c r="C10" i="99"/>
  <c r="C9" i="99"/>
  <c r="C7" i="99"/>
  <c r="A3" i="99"/>
  <c r="A2" i="99"/>
  <c r="A181" i="98"/>
  <c r="A166" i="98"/>
  <c r="A165" i="98"/>
  <c r="A164" i="98"/>
  <c r="A163" i="98"/>
  <c r="A162" i="98"/>
  <c r="A161" i="98"/>
  <c r="A160" i="98"/>
  <c r="C152" i="98"/>
  <c r="H149" i="98"/>
  <c r="G149" i="98"/>
  <c r="E149" i="98"/>
  <c r="D149" i="98"/>
  <c r="C148" i="98"/>
  <c r="C147" i="98"/>
  <c r="G146" i="98"/>
  <c r="E146" i="98"/>
  <c r="C146" i="98"/>
  <c r="C145" i="98"/>
  <c r="C144" i="98"/>
  <c r="C149" i="98" s="1"/>
  <c r="H143" i="98"/>
  <c r="G143" i="98"/>
  <c r="E143" i="98"/>
  <c r="D143" i="98"/>
  <c r="C143" i="98"/>
  <c r="C137" i="98"/>
  <c r="C135" i="98"/>
  <c r="C134" i="98"/>
  <c r="C132" i="98"/>
  <c r="C131" i="98"/>
  <c r="C130" i="98"/>
  <c r="C129" i="98"/>
  <c r="C128" i="98"/>
  <c r="C127" i="98"/>
  <c r="C126" i="98"/>
  <c r="C125" i="98"/>
  <c r="C124" i="98"/>
  <c r="C123" i="98"/>
  <c r="C122" i="98"/>
  <c r="C121" i="98"/>
  <c r="C120" i="98"/>
  <c r="C119" i="98"/>
  <c r="C118" i="98"/>
  <c r="C117" i="98"/>
  <c r="C116" i="98"/>
  <c r="C115" i="98"/>
  <c r="C114" i="98"/>
  <c r="D81" i="98"/>
  <c r="C113" i="98"/>
  <c r="C111" i="98"/>
  <c r="C110" i="98"/>
  <c r="C109" i="98"/>
  <c r="C108" i="98"/>
  <c r="C107" i="98"/>
  <c r="C106" i="98"/>
  <c r="C105" i="98"/>
  <c r="C104" i="98"/>
  <c r="C103" i="98"/>
  <c r="C101" i="98"/>
  <c r="D91" i="98"/>
  <c r="D90" i="98"/>
  <c r="D89" i="98"/>
  <c r="D87" i="98"/>
  <c r="D86" i="98"/>
  <c r="D85" i="98"/>
  <c r="D88" i="98"/>
  <c r="C83" i="98"/>
  <c r="C80" i="98"/>
  <c r="C71" i="98"/>
  <c r="D69" i="98"/>
  <c r="C70" i="98"/>
  <c r="C49" i="98"/>
  <c r="D48" i="98"/>
  <c r="C46" i="98"/>
  <c r="C45" i="98"/>
  <c r="C43" i="98"/>
  <c r="C41" i="98"/>
  <c r="C39" i="98"/>
  <c r="C36" i="98"/>
  <c r="C35" i="98"/>
  <c r="C34" i="98"/>
  <c r="G32" i="98"/>
  <c r="E32" i="98"/>
  <c r="C32" i="98"/>
  <c r="C30" i="98"/>
  <c r="C29" i="98"/>
  <c r="G27" i="98"/>
  <c r="E27" i="98"/>
  <c r="C27" i="98"/>
  <c r="C25" i="98"/>
  <c r="C23" i="98"/>
  <c r="C21" i="98"/>
  <c r="C19" i="98"/>
  <c r="C16" i="98"/>
  <c r="C15" i="98"/>
  <c r="C14" i="98"/>
  <c r="C12" i="98"/>
  <c r="C10" i="98"/>
  <c r="C9" i="98"/>
  <c r="C7" i="98"/>
  <c r="A3" i="98"/>
  <c r="A2" i="98"/>
  <c r="A176" i="97"/>
  <c r="A163" i="97"/>
  <c r="A162" i="97"/>
  <c r="A161" i="97"/>
  <c r="A160" i="97"/>
  <c r="A159" i="97"/>
  <c r="A158" i="97"/>
  <c r="A157" i="97"/>
  <c r="C150" i="97"/>
  <c r="C149" i="97"/>
  <c r="C148" i="97"/>
  <c r="C147" i="97"/>
  <c r="C146" i="97"/>
  <c r="C145" i="97"/>
  <c r="C144" i="97"/>
  <c r="C143" i="97"/>
  <c r="C137" i="97"/>
  <c r="C135" i="97"/>
  <c r="C134" i="97"/>
  <c r="C132" i="97"/>
  <c r="C131" i="97"/>
  <c r="C130" i="97"/>
  <c r="C129" i="97"/>
  <c r="C128" i="97"/>
  <c r="C127" i="97"/>
  <c r="C126" i="97"/>
  <c r="C125" i="97"/>
  <c r="C124" i="97"/>
  <c r="C123" i="97"/>
  <c r="C122" i="97"/>
  <c r="C121" i="97"/>
  <c r="C120" i="97"/>
  <c r="C119" i="97"/>
  <c r="C118" i="97"/>
  <c r="C117" i="97"/>
  <c r="C116" i="97"/>
  <c r="C115" i="97"/>
  <c r="C114" i="97"/>
  <c r="C113" i="97"/>
  <c r="C110" i="97"/>
  <c r="C109" i="97"/>
  <c r="C108" i="97"/>
  <c r="C107" i="97"/>
  <c r="C106" i="97"/>
  <c r="C105" i="97"/>
  <c r="C104" i="97"/>
  <c r="C111" i="97" s="1"/>
  <c r="C103" i="97"/>
  <c r="C101" i="97"/>
  <c r="D89" i="97"/>
  <c r="D85" i="97"/>
  <c r="D88" i="97"/>
  <c r="C83" i="97"/>
  <c r="C80" i="97"/>
  <c r="D69" i="97"/>
  <c r="C71" i="97"/>
  <c r="C70" i="97"/>
  <c r="D48" i="97"/>
  <c r="C49" i="97"/>
  <c r="C46" i="97"/>
  <c r="C45" i="97"/>
  <c r="C43" i="97"/>
  <c r="C41" i="97"/>
  <c r="C39" i="97"/>
  <c r="C36" i="97"/>
  <c r="C35" i="97"/>
  <c r="C34" i="97"/>
  <c r="C32" i="97"/>
  <c r="C30" i="97"/>
  <c r="C29" i="97"/>
  <c r="C27" i="97"/>
  <c r="C25" i="97"/>
  <c r="C23" i="97"/>
  <c r="C21" i="97"/>
  <c r="C19" i="97"/>
  <c r="C16" i="97"/>
  <c r="C15" i="97"/>
  <c r="C14" i="97"/>
  <c r="C12" i="97"/>
  <c r="C10" i="97"/>
  <c r="C9" i="97"/>
  <c r="C7" i="97"/>
  <c r="A3" i="97"/>
  <c r="A2" i="97"/>
  <c r="A198" i="96"/>
  <c r="A183" i="96"/>
  <c r="A182" i="96"/>
  <c r="A181" i="96"/>
  <c r="A180" i="96"/>
  <c r="A179" i="96"/>
  <c r="A178" i="96"/>
  <c r="A177" i="96"/>
  <c r="C169" i="96"/>
  <c r="H166" i="96"/>
  <c r="G166" i="96"/>
  <c r="E166" i="96"/>
  <c r="D166" i="96"/>
  <c r="C165" i="96"/>
  <c r="C164" i="96"/>
  <c r="C163" i="96"/>
  <c r="C162" i="96"/>
  <c r="C161" i="96"/>
  <c r="C166" i="96" s="1"/>
  <c r="H160" i="96"/>
  <c r="G160" i="96"/>
  <c r="E160" i="96"/>
  <c r="D160" i="96"/>
  <c r="C160" i="96"/>
  <c r="C154" i="96"/>
  <c r="C152" i="96"/>
  <c r="C151" i="96"/>
  <c r="C149" i="96"/>
  <c r="C148" i="96"/>
  <c r="C147" i="96"/>
  <c r="C146" i="96"/>
  <c r="C145" i="96"/>
  <c r="C144" i="96"/>
  <c r="C143" i="96"/>
  <c r="C142" i="96"/>
  <c r="C141" i="96"/>
  <c r="C140" i="96"/>
  <c r="C139" i="96"/>
  <c r="C138" i="96"/>
  <c r="C137" i="96"/>
  <c r="C136" i="96"/>
  <c r="C135" i="96"/>
  <c r="C134" i="96"/>
  <c r="C133" i="96"/>
  <c r="C132" i="96"/>
  <c r="C131" i="96"/>
  <c r="C130" i="96"/>
  <c r="C128" i="96"/>
  <c r="C127" i="96"/>
  <c r="C126" i="96"/>
  <c r="C125" i="96"/>
  <c r="C124" i="96"/>
  <c r="C123" i="96"/>
  <c r="C122" i="96"/>
  <c r="D98" i="96"/>
  <c r="C121" i="96"/>
  <c r="C120" i="96"/>
  <c r="C118" i="96"/>
  <c r="D106" i="96"/>
  <c r="D104" i="96"/>
  <c r="D102" i="96"/>
  <c r="D105" i="96"/>
  <c r="C100" i="96"/>
  <c r="C97" i="96"/>
  <c r="D86" i="96"/>
  <c r="C88" i="96"/>
  <c r="C87" i="96"/>
  <c r="D55" i="96"/>
  <c r="C56" i="96"/>
  <c r="C53" i="96"/>
  <c r="C52" i="96"/>
  <c r="C50" i="96"/>
  <c r="C49" i="96"/>
  <c r="G48" i="96"/>
  <c r="H48" i="96"/>
  <c r="E48" i="96"/>
  <c r="C48" i="96"/>
  <c r="C46" i="96"/>
  <c r="C45" i="96"/>
  <c r="C43" i="96"/>
  <c r="C41" i="96"/>
  <c r="C39" i="96"/>
  <c r="C36" i="96"/>
  <c r="C35" i="96"/>
  <c r="C34" i="96"/>
  <c r="G32" i="96"/>
  <c r="H32" i="96"/>
  <c r="E32" i="96"/>
  <c r="C32" i="96"/>
  <c r="C30" i="96"/>
  <c r="C29" i="96"/>
  <c r="G27" i="96"/>
  <c r="E27" i="96"/>
  <c r="C27" i="96"/>
  <c r="C25" i="96"/>
  <c r="C23" i="96"/>
  <c r="C21" i="96"/>
  <c r="C19" i="96"/>
  <c r="C16" i="96"/>
  <c r="C15" i="96"/>
  <c r="C14" i="96"/>
  <c r="C12" i="96"/>
  <c r="C10" i="96"/>
  <c r="C9" i="96"/>
  <c r="C7" i="96"/>
  <c r="A3" i="96"/>
  <c r="A2" i="96"/>
  <c r="A278" i="95"/>
  <c r="A259" i="95"/>
  <c r="A258" i="95"/>
  <c r="A257" i="95"/>
  <c r="A256" i="95"/>
  <c r="A255" i="95"/>
  <c r="A254" i="95"/>
  <c r="A253" i="95"/>
  <c r="C246" i="95"/>
  <c r="C244" i="95"/>
  <c r="C243" i="95"/>
  <c r="C242" i="95"/>
  <c r="C241" i="95"/>
  <c r="C245" i="95" s="1"/>
  <c r="C235" i="95"/>
  <c r="C233" i="95"/>
  <c r="C231" i="95"/>
  <c r="C230" i="95"/>
  <c r="C229" i="95"/>
  <c r="C228" i="95"/>
  <c r="C227" i="95"/>
  <c r="C226" i="95"/>
  <c r="C225" i="95"/>
  <c r="C224" i="95"/>
  <c r="C223" i="95"/>
  <c r="C222" i="95"/>
  <c r="C221" i="95"/>
  <c r="C220" i="95"/>
  <c r="C219" i="95"/>
  <c r="C218" i="95"/>
  <c r="C217" i="95"/>
  <c r="C216" i="95"/>
  <c r="C215" i="95"/>
  <c r="C214" i="95"/>
  <c r="C213" i="95"/>
  <c r="C212" i="95"/>
  <c r="C210" i="95"/>
  <c r="C209" i="95"/>
  <c r="C208" i="95"/>
  <c r="C207" i="95"/>
  <c r="C206" i="95"/>
  <c r="C205" i="95"/>
  <c r="C204" i="95"/>
  <c r="C203" i="95"/>
  <c r="D180" i="95"/>
  <c r="C202" i="95"/>
  <c r="C200" i="95"/>
  <c r="D190" i="95"/>
  <c r="D186" i="95"/>
  <c r="D184" i="95"/>
  <c r="D189" i="95"/>
  <c r="C182" i="95"/>
  <c r="C179" i="95"/>
  <c r="C170" i="95"/>
  <c r="C169" i="95"/>
  <c r="D117" i="95"/>
  <c r="C118" i="95"/>
  <c r="C115" i="95"/>
  <c r="C113" i="95"/>
  <c r="C111" i="95"/>
  <c r="C110" i="95"/>
  <c r="C109" i="95"/>
  <c r="C108" i="95"/>
  <c r="G107" i="95"/>
  <c r="H107" i="95"/>
  <c r="E107" i="95"/>
  <c r="D107" i="95"/>
  <c r="C105" i="95"/>
  <c r="C104" i="95"/>
  <c r="C102" i="95"/>
  <c r="D49" i="95"/>
  <c r="C50" i="95"/>
  <c r="C47" i="95"/>
  <c r="C46" i="95"/>
  <c r="C44" i="95"/>
  <c r="C42" i="95"/>
  <c r="C40" i="95"/>
  <c r="C37" i="95"/>
  <c r="C36" i="95"/>
  <c r="C35" i="95"/>
  <c r="C33" i="95"/>
  <c r="C31" i="95"/>
  <c r="C30" i="95"/>
  <c r="C28" i="95"/>
  <c r="C26" i="95"/>
  <c r="C24" i="95"/>
  <c r="C22" i="95"/>
  <c r="C20" i="95"/>
  <c r="C17" i="95"/>
  <c r="C16" i="95"/>
  <c r="C15" i="95"/>
  <c r="H13" i="95"/>
  <c r="E13" i="95"/>
  <c r="C13" i="95"/>
  <c r="C11" i="95"/>
  <c r="C10" i="95"/>
  <c r="H8" i="95"/>
  <c r="E8" i="95"/>
  <c r="C8" i="95"/>
  <c r="A3" i="95"/>
  <c r="A2" i="95"/>
  <c r="A196" i="94"/>
  <c r="A183" i="94"/>
  <c r="A182" i="94"/>
  <c r="A181" i="94"/>
  <c r="A180" i="94"/>
  <c r="A179" i="94"/>
  <c r="A178" i="94"/>
  <c r="A177" i="94"/>
  <c r="C169" i="94"/>
  <c r="H166" i="94"/>
  <c r="G166" i="94"/>
  <c r="E166" i="94"/>
  <c r="D166" i="94"/>
  <c r="C165" i="94"/>
  <c r="C164" i="94"/>
  <c r="C163" i="94"/>
  <c r="C162" i="94"/>
  <c r="C161" i="94"/>
  <c r="C166" i="94" s="1"/>
  <c r="H160" i="94"/>
  <c r="G160" i="94"/>
  <c r="E160" i="94"/>
  <c r="D160" i="94"/>
  <c r="C160" i="94"/>
  <c r="C154" i="94"/>
  <c r="C152" i="94"/>
  <c r="C151" i="94"/>
  <c r="C149" i="94"/>
  <c r="C148" i="94"/>
  <c r="C147" i="94"/>
  <c r="C146" i="94"/>
  <c r="C145" i="94"/>
  <c r="C144" i="94"/>
  <c r="C143" i="94"/>
  <c r="C142" i="94"/>
  <c r="C141" i="94"/>
  <c r="C140" i="94"/>
  <c r="C139" i="94"/>
  <c r="C138" i="94"/>
  <c r="C137" i="94"/>
  <c r="C136" i="94"/>
  <c r="C135" i="94"/>
  <c r="C134" i="94"/>
  <c r="C133" i="94"/>
  <c r="C132" i="94"/>
  <c r="C131" i="94"/>
  <c r="C130" i="94"/>
  <c r="C127" i="94"/>
  <c r="C126" i="94"/>
  <c r="C125" i="94"/>
  <c r="C124" i="94"/>
  <c r="C123" i="94"/>
  <c r="C122" i="94"/>
  <c r="D98" i="94"/>
  <c r="C121" i="94"/>
  <c r="C128" i="94" s="1"/>
  <c r="C120" i="94"/>
  <c r="C118" i="94"/>
  <c r="D108" i="94"/>
  <c r="D107" i="94"/>
  <c r="D106" i="94"/>
  <c r="D104" i="94"/>
  <c r="D103" i="94"/>
  <c r="D102" i="94"/>
  <c r="D105" i="94"/>
  <c r="C100" i="94"/>
  <c r="C97" i="94"/>
  <c r="C88" i="94"/>
  <c r="D86" i="94"/>
  <c r="C56" i="94"/>
  <c r="D55" i="94"/>
  <c r="C53" i="94"/>
  <c r="C52" i="94"/>
  <c r="C50" i="94"/>
  <c r="C49" i="94"/>
  <c r="C48" i="94"/>
  <c r="C46" i="94"/>
  <c r="C45" i="94"/>
  <c r="C43" i="94"/>
  <c r="C41" i="94"/>
  <c r="C39" i="94"/>
  <c r="C36" i="94"/>
  <c r="C35" i="94"/>
  <c r="C34" i="94"/>
  <c r="C32" i="94"/>
  <c r="C30" i="94"/>
  <c r="C29" i="94"/>
  <c r="C27" i="94"/>
  <c r="C25" i="94"/>
  <c r="C23" i="94"/>
  <c r="C21" i="94"/>
  <c r="C19" i="94"/>
  <c r="C16" i="94"/>
  <c r="C15" i="94"/>
  <c r="C14" i="94"/>
  <c r="H12" i="94"/>
  <c r="E12" i="94"/>
  <c r="C12" i="94"/>
  <c r="C10" i="94"/>
  <c r="C9" i="94"/>
  <c r="H7" i="94"/>
  <c r="E7" i="94"/>
  <c r="C7" i="94"/>
  <c r="A3" i="94"/>
  <c r="A2" i="94"/>
  <c r="A201" i="93"/>
  <c r="A186" i="93"/>
  <c r="A185" i="93"/>
  <c r="A184" i="93"/>
  <c r="A183" i="93"/>
  <c r="A182" i="93"/>
  <c r="A181" i="93"/>
  <c r="A180" i="93"/>
  <c r="C172" i="93"/>
  <c r="H169" i="93"/>
  <c r="G169" i="93"/>
  <c r="E169" i="93"/>
  <c r="D169" i="93"/>
  <c r="C168" i="93"/>
  <c r="C167" i="93"/>
  <c r="C166" i="93"/>
  <c r="C165" i="93"/>
  <c r="C164" i="93"/>
  <c r="C169" i="93" s="1"/>
  <c r="H163" i="93"/>
  <c r="G163" i="93"/>
  <c r="E163" i="93"/>
  <c r="D163" i="93"/>
  <c r="C163" i="93"/>
  <c r="C157" i="93"/>
  <c r="C154" i="93"/>
  <c r="C153" i="93"/>
  <c r="C151" i="93"/>
  <c r="C150" i="93"/>
  <c r="C149" i="93"/>
  <c r="C148" i="93"/>
  <c r="C147" i="93"/>
  <c r="C146" i="93"/>
  <c r="C145" i="93"/>
  <c r="C144" i="93"/>
  <c r="C143" i="93"/>
  <c r="C142" i="93"/>
  <c r="C141" i="93"/>
  <c r="C140" i="93"/>
  <c r="C139" i="93"/>
  <c r="C138" i="93"/>
  <c r="C137" i="93"/>
  <c r="C136" i="93"/>
  <c r="C135" i="93"/>
  <c r="C134" i="93"/>
  <c r="C133" i="93"/>
  <c r="C132" i="93"/>
  <c r="C130" i="93"/>
  <c r="C129" i="93"/>
  <c r="C128" i="93"/>
  <c r="C127" i="93"/>
  <c r="C126" i="93"/>
  <c r="C125" i="93"/>
  <c r="C124" i="93"/>
  <c r="D100" i="93"/>
  <c r="C123" i="93"/>
  <c r="C122" i="93"/>
  <c r="C120" i="93"/>
  <c r="D110" i="93"/>
  <c r="D109" i="93"/>
  <c r="D108" i="93"/>
  <c r="D106" i="93"/>
  <c r="D105" i="93"/>
  <c r="D104" i="93"/>
  <c r="D107" i="93"/>
  <c r="C102" i="93"/>
  <c r="C99" i="93"/>
  <c r="C90" i="93"/>
  <c r="D86" i="93"/>
  <c r="C87" i="93"/>
  <c r="D55" i="93"/>
  <c r="C56" i="93"/>
  <c r="C53" i="93"/>
  <c r="C52" i="93"/>
  <c r="C50" i="93"/>
  <c r="C49" i="93"/>
  <c r="H48" i="93"/>
  <c r="E48" i="93"/>
  <c r="C48" i="93"/>
  <c r="C46" i="93"/>
  <c r="C45" i="93"/>
  <c r="C43" i="93"/>
  <c r="C41" i="93"/>
  <c r="C39" i="93"/>
  <c r="C36" i="93"/>
  <c r="C35" i="93"/>
  <c r="C34" i="93"/>
  <c r="H32" i="93"/>
  <c r="E32" i="93"/>
  <c r="C32" i="93"/>
  <c r="C30" i="93"/>
  <c r="C29" i="93"/>
  <c r="H27" i="93"/>
  <c r="E27" i="93"/>
  <c r="C27" i="93"/>
  <c r="C25" i="93"/>
  <c r="C23" i="93"/>
  <c r="C21" i="93"/>
  <c r="C19" i="93"/>
  <c r="C16" i="93"/>
  <c r="C15" i="93"/>
  <c r="C14" i="93"/>
  <c r="H12" i="93"/>
  <c r="G12" i="93"/>
  <c r="D12" i="93"/>
  <c r="C12" i="93"/>
  <c r="C10" i="93"/>
  <c r="C9" i="93"/>
  <c r="H7" i="93"/>
  <c r="G7" i="93"/>
  <c r="E7" i="93"/>
  <c r="D7" i="93"/>
  <c r="C7" i="93"/>
  <c r="A3" i="93"/>
  <c r="A2" i="93"/>
  <c r="A203" i="92"/>
  <c r="A188" i="92"/>
  <c r="A187" i="92"/>
  <c r="A186" i="92"/>
  <c r="A185" i="92"/>
  <c r="A184" i="92"/>
  <c r="A183" i="92"/>
  <c r="A182" i="92"/>
  <c r="C174" i="92"/>
  <c r="H171" i="92"/>
  <c r="G171" i="92"/>
  <c r="E171" i="92"/>
  <c r="D171" i="92"/>
  <c r="C171" i="92"/>
  <c r="C170" i="92"/>
  <c r="C169" i="92"/>
  <c r="G168" i="92"/>
  <c r="H168" i="92"/>
  <c r="E168" i="92"/>
  <c r="C168" i="92"/>
  <c r="C167" i="92"/>
  <c r="C166" i="92"/>
  <c r="H165" i="92"/>
  <c r="G165" i="92"/>
  <c r="E165" i="92"/>
  <c r="D165" i="92"/>
  <c r="C165" i="92"/>
  <c r="C133" i="92" s="1"/>
  <c r="C159" i="92"/>
  <c r="C157" i="92"/>
  <c r="C156" i="92"/>
  <c r="C154" i="92"/>
  <c r="C153" i="92"/>
  <c r="C152" i="92"/>
  <c r="C151" i="92"/>
  <c r="C150" i="92"/>
  <c r="C149" i="92"/>
  <c r="C148" i="92"/>
  <c r="C147" i="92"/>
  <c r="C146" i="92"/>
  <c r="C145" i="92"/>
  <c r="C144" i="92"/>
  <c r="C143" i="92"/>
  <c r="C142" i="92"/>
  <c r="C141" i="92"/>
  <c r="C140" i="92"/>
  <c r="C139" i="92"/>
  <c r="C138" i="92"/>
  <c r="C137" i="92"/>
  <c r="C136" i="92"/>
  <c r="C135" i="92"/>
  <c r="C132" i="92"/>
  <c r="C131" i="92"/>
  <c r="C130" i="92"/>
  <c r="C129" i="92"/>
  <c r="C128" i="92"/>
  <c r="C127" i="92"/>
  <c r="C126" i="92"/>
  <c r="C125" i="92"/>
  <c r="C123" i="92"/>
  <c r="C105" i="92"/>
  <c r="C102" i="92"/>
  <c r="D91" i="92"/>
  <c r="C93" i="92"/>
  <c r="C56" i="92"/>
  <c r="D55" i="92"/>
  <c r="C53" i="92"/>
  <c r="C52" i="92"/>
  <c r="C50" i="92"/>
  <c r="C49" i="92"/>
  <c r="C48" i="92"/>
  <c r="C46" i="92"/>
  <c r="C45" i="92"/>
  <c r="C43" i="92"/>
  <c r="C41" i="92"/>
  <c r="C39" i="92"/>
  <c r="C36" i="92"/>
  <c r="C35" i="92"/>
  <c r="C34" i="92"/>
  <c r="C32" i="92"/>
  <c r="C30" i="92"/>
  <c r="C29" i="92"/>
  <c r="G27" i="92"/>
  <c r="E27" i="92"/>
  <c r="C27" i="92"/>
  <c r="C25" i="92"/>
  <c r="C23" i="92"/>
  <c r="C21" i="92"/>
  <c r="C19" i="92"/>
  <c r="C16" i="92"/>
  <c r="C15" i="92"/>
  <c r="C14" i="92"/>
  <c r="G12" i="92"/>
  <c r="E12" i="92"/>
  <c r="C12" i="92"/>
  <c r="C10" i="92"/>
  <c r="C9" i="92"/>
  <c r="H7" i="92"/>
  <c r="E7" i="92"/>
  <c r="C7" i="92"/>
  <c r="A3" i="92"/>
  <c r="A2" i="92"/>
  <c r="A280" i="91"/>
  <c r="A261" i="91"/>
  <c r="A260" i="91"/>
  <c r="A259" i="91"/>
  <c r="A258" i="91"/>
  <c r="A257" i="91"/>
  <c r="A256" i="91"/>
  <c r="A255" i="91"/>
  <c r="C248" i="91"/>
  <c r="C247" i="91"/>
  <c r="C246" i="91"/>
  <c r="C245" i="91"/>
  <c r="C244" i="91"/>
  <c r="C243" i="91"/>
  <c r="C242" i="91"/>
  <c r="C241" i="91"/>
  <c r="C235" i="91"/>
  <c r="C233" i="91"/>
  <c r="C231" i="91"/>
  <c r="C230" i="91"/>
  <c r="C229" i="91"/>
  <c r="C228" i="91"/>
  <c r="C227" i="91"/>
  <c r="C226" i="91"/>
  <c r="C225" i="91"/>
  <c r="C224" i="91"/>
  <c r="C223" i="91"/>
  <c r="C222" i="91"/>
  <c r="C221" i="91"/>
  <c r="C220" i="91"/>
  <c r="C219" i="91"/>
  <c r="C218" i="91"/>
  <c r="C217" i="91"/>
  <c r="C216" i="91"/>
  <c r="C215" i="91"/>
  <c r="C214" i="91"/>
  <c r="C213" i="91"/>
  <c r="C212" i="91"/>
  <c r="C210" i="91"/>
  <c r="C209" i="91"/>
  <c r="C208" i="91"/>
  <c r="C207" i="91"/>
  <c r="C206" i="91"/>
  <c r="C205" i="91"/>
  <c r="C204" i="91"/>
  <c r="C203" i="91"/>
  <c r="C202" i="91"/>
  <c r="C200" i="91"/>
  <c r="D190" i="91"/>
  <c r="D189" i="91"/>
  <c r="D188" i="91"/>
  <c r="D186" i="91"/>
  <c r="D185" i="91"/>
  <c r="D184" i="91"/>
  <c r="D187" i="91"/>
  <c r="C182" i="91"/>
  <c r="D180" i="91"/>
  <c r="C179" i="91"/>
  <c r="C170" i="91"/>
  <c r="D168" i="91"/>
  <c r="C169" i="91"/>
  <c r="D117" i="91"/>
  <c r="C118" i="91"/>
  <c r="C115" i="91"/>
  <c r="C113" i="91"/>
  <c r="C111" i="91"/>
  <c r="C110" i="91"/>
  <c r="C109" i="91"/>
  <c r="H107" i="91"/>
  <c r="E107" i="91"/>
  <c r="C107" i="91"/>
  <c r="C105" i="91"/>
  <c r="C104" i="91"/>
  <c r="H102" i="91"/>
  <c r="E102" i="91"/>
  <c r="C102" i="91"/>
  <c r="D49" i="91"/>
  <c r="C50" i="91"/>
  <c r="C47" i="91"/>
  <c r="C46" i="91"/>
  <c r="C44" i="91"/>
  <c r="C42" i="91"/>
  <c r="C40" i="91"/>
  <c r="C37" i="91"/>
  <c r="C36" i="91"/>
  <c r="C35" i="91"/>
  <c r="H33" i="91"/>
  <c r="E33" i="91"/>
  <c r="C33" i="91"/>
  <c r="C31" i="91"/>
  <c r="C30" i="91"/>
  <c r="H28" i="91"/>
  <c r="E28" i="91"/>
  <c r="C28" i="91"/>
  <c r="C26" i="91"/>
  <c r="C24" i="91"/>
  <c r="C22" i="91"/>
  <c r="C20" i="91"/>
  <c r="C17" i="91"/>
  <c r="C16" i="91"/>
  <c r="C15" i="91"/>
  <c r="H13" i="91"/>
  <c r="G13" i="91"/>
  <c r="E13" i="91"/>
  <c r="D13" i="91"/>
  <c r="C13" i="91"/>
  <c r="C11" i="91"/>
  <c r="C10" i="91"/>
  <c r="H8" i="91"/>
  <c r="G8" i="91"/>
  <c r="E8" i="91"/>
  <c r="D8" i="91"/>
  <c r="C8" i="91"/>
  <c r="A3" i="91"/>
  <c r="A2" i="91"/>
  <c r="A192" i="90"/>
  <c r="A175" i="90"/>
  <c r="A174" i="90"/>
  <c r="A173" i="90"/>
  <c r="A172" i="90"/>
  <c r="A171" i="90"/>
  <c r="A170" i="90"/>
  <c r="A169" i="90"/>
  <c r="C161" i="90"/>
  <c r="H158" i="90"/>
  <c r="G158" i="90"/>
  <c r="E158" i="90"/>
  <c r="D158" i="90"/>
  <c r="C158" i="90"/>
  <c r="C157" i="90"/>
  <c r="C156" i="90"/>
  <c r="H155" i="90"/>
  <c r="E155" i="90"/>
  <c r="C155" i="90"/>
  <c r="C154" i="90"/>
  <c r="C153" i="90"/>
  <c r="H152" i="90"/>
  <c r="G152" i="90"/>
  <c r="E152" i="90"/>
  <c r="D152" i="90"/>
  <c r="C152" i="90"/>
  <c r="C146" i="90"/>
  <c r="C144" i="90"/>
  <c r="C143" i="90"/>
  <c r="C141" i="90"/>
  <c r="C140" i="90"/>
  <c r="C139" i="90"/>
  <c r="C138" i="90"/>
  <c r="C137" i="90"/>
  <c r="C136" i="90"/>
  <c r="C135" i="90"/>
  <c r="C134" i="90"/>
  <c r="C133" i="90"/>
  <c r="C132" i="90"/>
  <c r="C131" i="90"/>
  <c r="C130" i="90"/>
  <c r="C129" i="90"/>
  <c r="C128" i="90"/>
  <c r="C127" i="90"/>
  <c r="C126" i="90"/>
  <c r="C125" i="90"/>
  <c r="C124" i="90"/>
  <c r="C123" i="90"/>
  <c r="C122" i="90"/>
  <c r="C119" i="90"/>
  <c r="C118" i="90"/>
  <c r="C117" i="90"/>
  <c r="C116" i="90"/>
  <c r="C115" i="90"/>
  <c r="C114" i="90"/>
  <c r="C113" i="90"/>
  <c r="C120" i="90" s="1"/>
  <c r="C112" i="90"/>
  <c r="C110" i="90"/>
  <c r="D100" i="90"/>
  <c r="C92" i="90"/>
  <c r="C89" i="90"/>
  <c r="C80" i="90"/>
  <c r="D76" i="90"/>
  <c r="C77" i="90"/>
  <c r="C56" i="90"/>
  <c r="D55" i="90"/>
  <c r="C53" i="90"/>
  <c r="C52" i="90"/>
  <c r="C50" i="90"/>
  <c r="C49" i="90"/>
  <c r="E48" i="90"/>
  <c r="C48" i="90"/>
  <c r="C46" i="90"/>
  <c r="C45" i="90"/>
  <c r="C43" i="90"/>
  <c r="C41" i="90"/>
  <c r="C39" i="90"/>
  <c r="C36" i="90"/>
  <c r="C35" i="90"/>
  <c r="C34" i="90"/>
  <c r="E32" i="90"/>
  <c r="C32" i="90"/>
  <c r="C30" i="90"/>
  <c r="C29" i="90"/>
  <c r="E27" i="90"/>
  <c r="C27" i="90"/>
  <c r="C25" i="90"/>
  <c r="C23" i="90"/>
  <c r="C21" i="90"/>
  <c r="C19" i="90"/>
  <c r="C16" i="90"/>
  <c r="C15" i="90"/>
  <c r="C14" i="90"/>
  <c r="H12" i="90"/>
  <c r="E12" i="90"/>
  <c r="C12" i="90"/>
  <c r="C10" i="90"/>
  <c r="C9" i="90"/>
  <c r="H7" i="90"/>
  <c r="E7" i="90"/>
  <c r="C7" i="90"/>
  <c r="A3" i="90"/>
  <c r="A2" i="90"/>
  <c r="A189" i="89"/>
  <c r="A174" i="89"/>
  <c r="A173" i="89"/>
  <c r="A172" i="89"/>
  <c r="A171" i="89"/>
  <c r="A170" i="89"/>
  <c r="A169" i="89"/>
  <c r="A168" i="89"/>
  <c r="C160" i="89"/>
  <c r="C157" i="89"/>
  <c r="E156" i="89"/>
  <c r="C156" i="89"/>
  <c r="C155" i="89"/>
  <c r="C154" i="89"/>
  <c r="H153" i="89"/>
  <c r="G153" i="89"/>
  <c r="E153" i="89"/>
  <c r="D153" i="89"/>
  <c r="C153" i="89"/>
  <c r="C152" i="89"/>
  <c r="C151" i="89"/>
  <c r="E150" i="89"/>
  <c r="C150" i="89"/>
  <c r="C118" i="89" s="1"/>
  <c r="C144" i="89"/>
  <c r="C142" i="89"/>
  <c r="C141" i="89"/>
  <c r="C139" i="89"/>
  <c r="C138" i="89"/>
  <c r="C137" i="89"/>
  <c r="C136" i="89"/>
  <c r="C135" i="89"/>
  <c r="C134" i="89"/>
  <c r="C133" i="89"/>
  <c r="C132" i="89"/>
  <c r="C131" i="89"/>
  <c r="C130" i="89"/>
  <c r="C129" i="89"/>
  <c r="C128" i="89"/>
  <c r="C127" i="89"/>
  <c r="C126" i="89"/>
  <c r="C125" i="89"/>
  <c r="C124" i="89"/>
  <c r="C123" i="89"/>
  <c r="C122" i="89"/>
  <c r="C121" i="89"/>
  <c r="C120" i="89"/>
  <c r="C117" i="89"/>
  <c r="C116" i="89"/>
  <c r="C115" i="89"/>
  <c r="C114" i="89"/>
  <c r="C113" i="89"/>
  <c r="C112" i="89"/>
  <c r="C111" i="89"/>
  <c r="C110" i="89"/>
  <c r="C108" i="89"/>
  <c r="D98" i="89"/>
  <c r="D94" i="89"/>
  <c r="D97" i="89"/>
  <c r="C90" i="89"/>
  <c r="C87" i="89"/>
  <c r="D76" i="89"/>
  <c r="C78" i="89"/>
  <c r="C56" i="89"/>
  <c r="D55" i="89"/>
  <c r="C53" i="89"/>
  <c r="C52" i="89"/>
  <c r="C50" i="89"/>
  <c r="C49" i="89"/>
  <c r="E48" i="89"/>
  <c r="C48" i="89"/>
  <c r="C46" i="89"/>
  <c r="C45" i="89"/>
  <c r="C43" i="89"/>
  <c r="C41" i="89"/>
  <c r="C39" i="89"/>
  <c r="C36" i="89"/>
  <c r="C35" i="89"/>
  <c r="C34" i="89"/>
  <c r="E32" i="89"/>
  <c r="C32" i="89"/>
  <c r="C30" i="89"/>
  <c r="C29" i="89"/>
  <c r="E27" i="89"/>
  <c r="C27" i="89"/>
  <c r="C25" i="89"/>
  <c r="C23" i="89"/>
  <c r="C21" i="89"/>
  <c r="C19" i="89"/>
  <c r="C16" i="89"/>
  <c r="C15" i="89"/>
  <c r="C14" i="89"/>
  <c r="H12" i="89"/>
  <c r="E12" i="89"/>
  <c r="C12" i="89"/>
  <c r="C10" i="89"/>
  <c r="C9" i="89"/>
  <c r="H7" i="89"/>
  <c r="E7" i="89"/>
  <c r="C7" i="89"/>
  <c r="A3" i="89"/>
  <c r="A2" i="89"/>
  <c r="A200" i="88"/>
  <c r="A184" i="88"/>
  <c r="A183" i="88"/>
  <c r="A182" i="88"/>
  <c r="A181" i="88"/>
  <c r="A180" i="88"/>
  <c r="A179" i="88"/>
  <c r="A178" i="88"/>
  <c r="C170" i="88"/>
  <c r="H167" i="88"/>
  <c r="G167" i="88"/>
  <c r="E167" i="88"/>
  <c r="D167" i="88"/>
  <c r="C166" i="88"/>
  <c r="C165" i="88"/>
  <c r="E164" i="88"/>
  <c r="C164" i="88"/>
  <c r="C163" i="88"/>
  <c r="C162" i="88"/>
  <c r="C167" i="88" s="1"/>
  <c r="H161" i="88"/>
  <c r="G161" i="88"/>
  <c r="E161" i="88"/>
  <c r="D161" i="88"/>
  <c r="C161" i="88"/>
  <c r="C155" i="88"/>
  <c r="C153" i="88"/>
  <c r="C152" i="88"/>
  <c r="C150" i="88"/>
  <c r="C149" i="88"/>
  <c r="C148" i="88"/>
  <c r="C147" i="88"/>
  <c r="C146" i="88"/>
  <c r="C145" i="88"/>
  <c r="C144" i="88"/>
  <c r="C143" i="88"/>
  <c r="C142" i="88"/>
  <c r="C141" i="88"/>
  <c r="C140" i="88"/>
  <c r="C139" i="88"/>
  <c r="C138" i="88"/>
  <c r="C137" i="88"/>
  <c r="C136" i="88"/>
  <c r="C135" i="88"/>
  <c r="C134" i="88"/>
  <c r="C133" i="88"/>
  <c r="C132" i="88"/>
  <c r="C131" i="88"/>
  <c r="C129" i="88"/>
  <c r="C128" i="88"/>
  <c r="C127" i="88"/>
  <c r="C126" i="88"/>
  <c r="C125" i="88"/>
  <c r="C124" i="88"/>
  <c r="C123" i="88"/>
  <c r="D99" i="88"/>
  <c r="C122" i="88"/>
  <c r="C121" i="88"/>
  <c r="C119" i="88"/>
  <c r="D108" i="88"/>
  <c r="D107" i="88"/>
  <c r="D104" i="88"/>
  <c r="D103" i="88"/>
  <c r="D106" i="88"/>
  <c r="C101" i="88"/>
  <c r="C98" i="88"/>
  <c r="C89" i="88"/>
  <c r="D87" i="88"/>
  <c r="C88" i="88"/>
  <c r="D56" i="88"/>
  <c r="C57" i="88"/>
  <c r="C53" i="88"/>
  <c r="C52" i="88"/>
  <c r="C50" i="88"/>
  <c r="C49" i="88"/>
  <c r="H48" i="88"/>
  <c r="G48" i="88"/>
  <c r="E48" i="88"/>
  <c r="D48" i="88"/>
  <c r="C48" i="88"/>
  <c r="C46" i="88"/>
  <c r="C45" i="88"/>
  <c r="C43" i="88"/>
  <c r="C41" i="88"/>
  <c r="C39" i="88"/>
  <c r="C36" i="88"/>
  <c r="C35" i="88"/>
  <c r="C34" i="88"/>
  <c r="H32" i="88"/>
  <c r="G32" i="88"/>
  <c r="E32" i="88"/>
  <c r="D32" i="88"/>
  <c r="C32" i="88"/>
  <c r="C30" i="88"/>
  <c r="C29" i="88"/>
  <c r="H27" i="88"/>
  <c r="G27" i="88"/>
  <c r="E27" i="88"/>
  <c r="D27" i="88"/>
  <c r="C27" i="88"/>
  <c r="C25" i="88"/>
  <c r="C23" i="88"/>
  <c r="C21" i="88"/>
  <c r="C19" i="88"/>
  <c r="C16" i="88"/>
  <c r="C15" i="88"/>
  <c r="C14" i="88"/>
  <c r="E12" i="88"/>
  <c r="C12" i="88"/>
  <c r="C10" i="88"/>
  <c r="C9" i="88"/>
  <c r="E7" i="88"/>
  <c r="C7" i="88"/>
  <c r="A3" i="88"/>
  <c r="A2" i="88"/>
  <c r="A208" i="87"/>
  <c r="A193" i="87"/>
  <c r="A192" i="87"/>
  <c r="A191" i="87"/>
  <c r="A190" i="87"/>
  <c r="A189" i="87"/>
  <c r="A188" i="87"/>
  <c r="A187" i="87"/>
  <c r="C179" i="87"/>
  <c r="H176" i="87"/>
  <c r="E176" i="87"/>
  <c r="C175" i="87"/>
  <c r="C174" i="87"/>
  <c r="H173" i="87"/>
  <c r="G173" i="87"/>
  <c r="E173" i="87"/>
  <c r="D173" i="87"/>
  <c r="C173" i="87"/>
  <c r="C172" i="87"/>
  <c r="C171" i="87"/>
  <c r="C176" i="87" s="1"/>
  <c r="H170" i="87"/>
  <c r="E170" i="87"/>
  <c r="C170" i="87"/>
  <c r="C164" i="87"/>
  <c r="C162" i="87"/>
  <c r="C161" i="87"/>
  <c r="C159" i="87"/>
  <c r="C158" i="87"/>
  <c r="C157" i="87"/>
  <c r="C156" i="87"/>
  <c r="C155" i="87"/>
  <c r="C154" i="87"/>
  <c r="C153" i="87"/>
  <c r="C152" i="87"/>
  <c r="C151" i="87"/>
  <c r="C150" i="87"/>
  <c r="C149" i="87"/>
  <c r="C148" i="87"/>
  <c r="C147" i="87"/>
  <c r="C146" i="87"/>
  <c r="C145" i="87"/>
  <c r="C144" i="87"/>
  <c r="C143" i="87"/>
  <c r="C142" i="87"/>
  <c r="C141" i="87"/>
  <c r="C140" i="87"/>
  <c r="C138" i="87"/>
  <c r="C137" i="87"/>
  <c r="C136" i="87"/>
  <c r="C135" i="87"/>
  <c r="C134" i="87"/>
  <c r="C133" i="87"/>
  <c r="C132" i="87"/>
  <c r="C131" i="87"/>
  <c r="C130" i="87"/>
  <c r="C128" i="87"/>
  <c r="D118" i="87"/>
  <c r="D117" i="87"/>
  <c r="D116" i="87"/>
  <c r="D114" i="87"/>
  <c r="D113" i="87"/>
  <c r="D112" i="87"/>
  <c r="D115" i="87"/>
  <c r="C110" i="87"/>
  <c r="D108" i="87"/>
  <c r="C107" i="87"/>
  <c r="C98" i="87"/>
  <c r="D96" i="87"/>
  <c r="D55" i="87"/>
  <c r="C56" i="87"/>
  <c r="C53" i="87"/>
  <c r="C52" i="87"/>
  <c r="C50" i="87"/>
  <c r="C49" i="87"/>
  <c r="H48" i="87"/>
  <c r="E48" i="87"/>
  <c r="C48" i="87"/>
  <c r="C46" i="87"/>
  <c r="C45" i="87"/>
  <c r="C43" i="87"/>
  <c r="C41" i="87"/>
  <c r="C39" i="87"/>
  <c r="C36" i="87"/>
  <c r="C35" i="87"/>
  <c r="C34" i="87"/>
  <c r="H32" i="87"/>
  <c r="E32" i="87"/>
  <c r="C32" i="87"/>
  <c r="C30" i="87"/>
  <c r="C29" i="87"/>
  <c r="H27" i="87"/>
  <c r="E27" i="87"/>
  <c r="C27" i="87"/>
  <c r="C25" i="87"/>
  <c r="C23" i="87"/>
  <c r="C21" i="87"/>
  <c r="C19" i="87"/>
  <c r="C16" i="87"/>
  <c r="C15" i="87"/>
  <c r="C14" i="87"/>
  <c r="H12" i="87"/>
  <c r="G12" i="87"/>
  <c r="E12" i="87"/>
  <c r="D12" i="87"/>
  <c r="C12" i="87"/>
  <c r="C10" i="87"/>
  <c r="C9" i="87"/>
  <c r="H7" i="87"/>
  <c r="G7" i="87"/>
  <c r="E7" i="87"/>
  <c r="D7" i="87"/>
  <c r="C7" i="87"/>
  <c r="A3" i="87"/>
  <c r="A2" i="87"/>
  <c r="A223" i="86"/>
  <c r="A204" i="86"/>
  <c r="A203" i="86"/>
  <c r="A202" i="86"/>
  <c r="A201" i="86"/>
  <c r="A200" i="86"/>
  <c r="A199" i="86"/>
  <c r="A198" i="86"/>
  <c r="C190" i="86"/>
  <c r="C187" i="86"/>
  <c r="H186" i="86"/>
  <c r="E186" i="86"/>
  <c r="C185" i="86"/>
  <c r="C184" i="86"/>
  <c r="H183" i="86"/>
  <c r="G183" i="86"/>
  <c r="E183" i="86"/>
  <c r="D183" i="86"/>
  <c r="C183" i="86"/>
  <c r="C182" i="86"/>
  <c r="C181" i="86"/>
  <c r="C186" i="86" s="1"/>
  <c r="H180" i="86"/>
  <c r="E180" i="86"/>
  <c r="C180" i="86"/>
  <c r="C174" i="86"/>
  <c r="C172" i="86"/>
  <c r="C171" i="86"/>
  <c r="C169" i="86"/>
  <c r="C168" i="86"/>
  <c r="C167" i="86"/>
  <c r="C166" i="86"/>
  <c r="C165" i="86"/>
  <c r="C164" i="86"/>
  <c r="C163" i="86"/>
  <c r="C162" i="86"/>
  <c r="C161" i="86"/>
  <c r="C160" i="86"/>
  <c r="C159" i="86"/>
  <c r="C158" i="86"/>
  <c r="C157" i="86"/>
  <c r="C156" i="86"/>
  <c r="C155" i="86"/>
  <c r="C154" i="86"/>
  <c r="C153" i="86"/>
  <c r="C152" i="86"/>
  <c r="C151" i="86"/>
  <c r="C150" i="86"/>
  <c r="C148" i="86"/>
  <c r="C147" i="86"/>
  <c r="C146" i="86"/>
  <c r="C145" i="86"/>
  <c r="C144" i="86"/>
  <c r="C143" i="86"/>
  <c r="C142" i="86"/>
  <c r="C141" i="86"/>
  <c r="C140" i="86"/>
  <c r="C138" i="86"/>
  <c r="D128" i="86"/>
  <c r="D127" i="86"/>
  <c r="D124" i="86"/>
  <c r="D123" i="86"/>
  <c r="D122" i="86"/>
  <c r="D126" i="86"/>
  <c r="C120" i="86"/>
  <c r="D118" i="86"/>
  <c r="C117" i="86"/>
  <c r="C108" i="86"/>
  <c r="D106" i="86"/>
  <c r="D55" i="86"/>
  <c r="C56" i="86"/>
  <c r="C53" i="86"/>
  <c r="C52" i="86"/>
  <c r="C50" i="86"/>
  <c r="C49" i="86"/>
  <c r="H48" i="86"/>
  <c r="G48" i="86"/>
  <c r="E48" i="86"/>
  <c r="D48" i="86"/>
  <c r="C48" i="86"/>
  <c r="C46" i="86"/>
  <c r="C45" i="86"/>
  <c r="C43" i="86"/>
  <c r="C41" i="86"/>
  <c r="C39" i="86"/>
  <c r="C36" i="86"/>
  <c r="C35" i="86"/>
  <c r="C34" i="86"/>
  <c r="H32" i="86"/>
  <c r="G32" i="86"/>
  <c r="E32" i="86"/>
  <c r="D32" i="86"/>
  <c r="C32" i="86"/>
  <c r="C30" i="86"/>
  <c r="C29" i="86"/>
  <c r="H27" i="86"/>
  <c r="G27" i="86"/>
  <c r="E27" i="86"/>
  <c r="D27" i="86"/>
  <c r="C27" i="86"/>
  <c r="C25" i="86"/>
  <c r="C23" i="86"/>
  <c r="C21" i="86"/>
  <c r="C19" i="86"/>
  <c r="C16" i="86"/>
  <c r="C15" i="86"/>
  <c r="C14" i="86"/>
  <c r="C12" i="86"/>
  <c r="C10" i="86"/>
  <c r="C9" i="86"/>
  <c r="C7" i="86"/>
  <c r="A3" i="86"/>
  <c r="A2" i="86"/>
  <c r="A209" i="85"/>
  <c r="A193" i="85"/>
  <c r="A192" i="85"/>
  <c r="A191" i="85"/>
  <c r="A190" i="85"/>
  <c r="A189" i="85"/>
  <c r="A188" i="85"/>
  <c r="A187" i="85"/>
  <c r="C179" i="85"/>
  <c r="E176" i="85"/>
  <c r="C175" i="85"/>
  <c r="C174" i="85"/>
  <c r="C176" i="85" s="1"/>
  <c r="H173" i="85"/>
  <c r="G173" i="85"/>
  <c r="E173" i="85"/>
  <c r="D173" i="85"/>
  <c r="C173" i="85"/>
  <c r="C172" i="85"/>
  <c r="C171" i="85"/>
  <c r="E170" i="85"/>
  <c r="C170" i="85"/>
  <c r="C164" i="85"/>
  <c r="C162" i="85"/>
  <c r="C161" i="85"/>
  <c r="C159" i="85"/>
  <c r="C158" i="85"/>
  <c r="C157" i="85"/>
  <c r="C156" i="85"/>
  <c r="C155" i="85"/>
  <c r="C154" i="85"/>
  <c r="C153" i="85"/>
  <c r="C152" i="85"/>
  <c r="C151" i="85"/>
  <c r="C150" i="85"/>
  <c r="C149" i="85"/>
  <c r="C148" i="85"/>
  <c r="C147" i="85"/>
  <c r="C146" i="85"/>
  <c r="C145" i="85"/>
  <c r="C144" i="85"/>
  <c r="C143" i="85"/>
  <c r="C142" i="85"/>
  <c r="C141" i="85"/>
  <c r="C140" i="85"/>
  <c r="C138" i="85"/>
  <c r="C137" i="85"/>
  <c r="C136" i="85"/>
  <c r="C135" i="85"/>
  <c r="C134" i="85"/>
  <c r="C133" i="85"/>
  <c r="C132" i="85"/>
  <c r="C131" i="85"/>
  <c r="C130" i="85"/>
  <c r="C128" i="85"/>
  <c r="D118" i="85"/>
  <c r="D117" i="85"/>
  <c r="D116" i="85"/>
  <c r="D114" i="85"/>
  <c r="D113" i="85"/>
  <c r="D112" i="85"/>
  <c r="D115" i="85"/>
  <c r="C110" i="85"/>
  <c r="D108" i="85"/>
  <c r="C107" i="85"/>
  <c r="C98" i="85"/>
  <c r="D96" i="85"/>
  <c r="D55" i="85"/>
  <c r="C56" i="85"/>
  <c r="C53" i="85"/>
  <c r="C52" i="85"/>
  <c r="C50" i="85"/>
  <c r="C49" i="85"/>
  <c r="E48" i="85"/>
  <c r="C48" i="85"/>
  <c r="C46" i="85"/>
  <c r="C45" i="85"/>
  <c r="C43" i="85"/>
  <c r="C41" i="85"/>
  <c r="C39" i="85"/>
  <c r="C36" i="85"/>
  <c r="C35" i="85"/>
  <c r="C34" i="85"/>
  <c r="E32" i="85"/>
  <c r="C32" i="85"/>
  <c r="C30" i="85"/>
  <c r="C29" i="85"/>
  <c r="E27" i="85"/>
  <c r="C27" i="85"/>
  <c r="C25" i="85"/>
  <c r="C23" i="85"/>
  <c r="C21" i="85"/>
  <c r="C19" i="85"/>
  <c r="C16" i="85"/>
  <c r="C15" i="85"/>
  <c r="C14" i="85"/>
  <c r="H12" i="85"/>
  <c r="G12" i="85"/>
  <c r="E12" i="85"/>
  <c r="D12" i="85"/>
  <c r="C12" i="85"/>
  <c r="C10" i="85"/>
  <c r="C9" i="85"/>
  <c r="H7" i="85"/>
  <c r="G7" i="85"/>
  <c r="E7" i="85"/>
  <c r="D7" i="85"/>
  <c r="C7" i="85"/>
  <c r="A3" i="85"/>
  <c r="A2" i="85"/>
  <c r="A202" i="84"/>
  <c r="A184" i="84"/>
  <c r="A183" i="84"/>
  <c r="A182" i="84"/>
  <c r="A181" i="84"/>
  <c r="A180" i="84"/>
  <c r="A179" i="84"/>
  <c r="A178" i="84"/>
  <c r="C170" i="84"/>
  <c r="C167" i="84"/>
  <c r="C165" i="84"/>
  <c r="C164" i="84"/>
  <c r="C163" i="84"/>
  <c r="C162" i="84"/>
  <c r="C161" i="84"/>
  <c r="C166" i="84" s="1"/>
  <c r="C160" i="84"/>
  <c r="C154" i="84"/>
  <c r="C152" i="84"/>
  <c r="C151" i="84"/>
  <c r="C149" i="84"/>
  <c r="C148" i="84"/>
  <c r="C147" i="84"/>
  <c r="C146" i="84"/>
  <c r="C145" i="84"/>
  <c r="C144" i="84"/>
  <c r="C143" i="84"/>
  <c r="C142" i="84"/>
  <c r="C141" i="84"/>
  <c r="C140" i="84"/>
  <c r="C139" i="84"/>
  <c r="C138" i="84"/>
  <c r="C137" i="84"/>
  <c r="C136" i="84"/>
  <c r="C135" i="84"/>
  <c r="C134" i="84"/>
  <c r="C133" i="84"/>
  <c r="C132" i="84"/>
  <c r="C131" i="84"/>
  <c r="C130" i="84"/>
  <c r="C128" i="84"/>
  <c r="C127" i="84"/>
  <c r="C126" i="84"/>
  <c r="C125" i="84"/>
  <c r="C124" i="84"/>
  <c r="C123" i="84"/>
  <c r="C122" i="84"/>
  <c r="C121" i="84"/>
  <c r="C120" i="84"/>
  <c r="C118" i="84"/>
  <c r="D108" i="84"/>
  <c r="D107" i="84"/>
  <c r="D104" i="84"/>
  <c r="D103" i="84"/>
  <c r="D102" i="84"/>
  <c r="D106" i="84"/>
  <c r="C100" i="84"/>
  <c r="D98" i="84"/>
  <c r="C97" i="84"/>
  <c r="C88" i="84"/>
  <c r="C56" i="84"/>
  <c r="C53" i="84"/>
  <c r="C52" i="84"/>
  <c r="C50" i="84"/>
  <c r="C49" i="84"/>
  <c r="C48" i="84"/>
  <c r="C46" i="84"/>
  <c r="C45" i="84"/>
  <c r="C43" i="84"/>
  <c r="C41" i="84"/>
  <c r="C39" i="84"/>
  <c r="C36" i="84"/>
  <c r="C35" i="84"/>
  <c r="C34" i="84"/>
  <c r="H32" i="84"/>
  <c r="G32" i="84"/>
  <c r="E32" i="84"/>
  <c r="D32" i="84"/>
  <c r="C32" i="84"/>
  <c r="C30" i="84"/>
  <c r="C29" i="84"/>
  <c r="H27" i="84"/>
  <c r="G27" i="84"/>
  <c r="E27" i="84"/>
  <c r="D27" i="84"/>
  <c r="C27" i="84"/>
  <c r="C25" i="84"/>
  <c r="C23" i="84"/>
  <c r="C21" i="84"/>
  <c r="C19" i="84"/>
  <c r="C16" i="84"/>
  <c r="C15" i="84"/>
  <c r="C14" i="84"/>
  <c r="G12" i="84"/>
  <c r="C12" i="84"/>
  <c r="C10" i="84"/>
  <c r="C9" i="84"/>
  <c r="G7" i="84"/>
  <c r="E7" i="84"/>
  <c r="C7" i="84"/>
  <c r="A3" i="84"/>
  <c r="A2" i="84"/>
  <c r="A218" i="83"/>
  <c r="A199" i="83"/>
  <c r="A198" i="83"/>
  <c r="A197" i="83"/>
  <c r="A196" i="83"/>
  <c r="A195" i="83"/>
  <c r="A194" i="83"/>
  <c r="A193" i="83"/>
  <c r="C186" i="83"/>
  <c r="C184" i="83"/>
  <c r="C183" i="83"/>
  <c r="C182" i="83"/>
  <c r="C181" i="83"/>
  <c r="C185" i="83" s="1"/>
  <c r="C175" i="83"/>
  <c r="C173" i="83"/>
  <c r="C171" i="83"/>
  <c r="C170" i="83"/>
  <c r="C169" i="83"/>
  <c r="C168" i="83"/>
  <c r="C167" i="83"/>
  <c r="C166" i="83"/>
  <c r="C165" i="83"/>
  <c r="C164" i="83"/>
  <c r="C163" i="83"/>
  <c r="C162" i="83"/>
  <c r="C161" i="83"/>
  <c r="C160" i="83"/>
  <c r="C159" i="83"/>
  <c r="C158" i="83"/>
  <c r="C157" i="83"/>
  <c r="C156" i="83"/>
  <c r="C155" i="83"/>
  <c r="C154" i="83"/>
  <c r="C153" i="83"/>
  <c r="C152" i="83"/>
  <c r="C150" i="83"/>
  <c r="C149" i="83"/>
  <c r="C148" i="83"/>
  <c r="C147" i="83"/>
  <c r="C146" i="83"/>
  <c r="C145" i="83"/>
  <c r="C144" i="83"/>
  <c r="C143" i="83"/>
  <c r="C142" i="83"/>
  <c r="C140" i="83"/>
  <c r="D127" i="83"/>
  <c r="C122" i="83"/>
  <c r="C119" i="83"/>
  <c r="C110" i="83"/>
  <c r="C109" i="83"/>
  <c r="D108" i="83"/>
  <c r="D87" i="83"/>
  <c r="C88" i="83"/>
  <c r="C85" i="83"/>
  <c r="C84" i="83"/>
  <c r="C83" i="83"/>
  <c r="C81" i="83"/>
  <c r="C80" i="83"/>
  <c r="C79" i="83"/>
  <c r="E77" i="83"/>
  <c r="C77" i="83"/>
  <c r="C75" i="83"/>
  <c r="C74" i="83"/>
  <c r="E72" i="83"/>
  <c r="C72" i="83"/>
  <c r="D49" i="83"/>
  <c r="C50" i="83"/>
  <c r="C47" i="83"/>
  <c r="C46" i="83"/>
  <c r="C44" i="83"/>
  <c r="C42" i="83"/>
  <c r="C40" i="83"/>
  <c r="C37" i="83"/>
  <c r="C36" i="83"/>
  <c r="C35" i="83"/>
  <c r="H33" i="83"/>
  <c r="G33" i="83"/>
  <c r="E33" i="83"/>
  <c r="D33" i="83"/>
  <c r="C33" i="83"/>
  <c r="C31" i="83"/>
  <c r="C30" i="83"/>
  <c r="H28" i="83"/>
  <c r="G28" i="83"/>
  <c r="E28" i="83"/>
  <c r="D28" i="83"/>
  <c r="C28" i="83"/>
  <c r="C26" i="83"/>
  <c r="C24" i="83"/>
  <c r="C22" i="83"/>
  <c r="C20" i="83"/>
  <c r="C17" i="83"/>
  <c r="C16" i="83"/>
  <c r="C15" i="83"/>
  <c r="G13" i="83"/>
  <c r="E13" i="83"/>
  <c r="C13" i="83"/>
  <c r="C11" i="83"/>
  <c r="C10" i="83"/>
  <c r="G8" i="83"/>
  <c r="E8" i="83"/>
  <c r="C8" i="83"/>
  <c r="A3" i="83"/>
  <c r="A2" i="83"/>
  <c r="A189" i="82"/>
  <c r="A174" i="82"/>
  <c r="A173" i="82"/>
  <c r="A172" i="82"/>
  <c r="A171" i="82"/>
  <c r="A170" i="82"/>
  <c r="A169" i="82"/>
  <c r="A168" i="82"/>
  <c r="C160" i="82"/>
  <c r="C157" i="82"/>
  <c r="H156" i="82"/>
  <c r="G156" i="82"/>
  <c r="E156" i="82"/>
  <c r="D156" i="82"/>
  <c r="C156" i="82"/>
  <c r="C155" i="82"/>
  <c r="C154" i="82"/>
  <c r="E153" i="82"/>
  <c r="C153" i="82"/>
  <c r="C152" i="82"/>
  <c r="C151" i="82"/>
  <c r="H150" i="82"/>
  <c r="G150" i="82"/>
  <c r="E150" i="82"/>
  <c r="D150" i="82"/>
  <c r="C150" i="82"/>
  <c r="C144" i="82"/>
  <c r="C142" i="82"/>
  <c r="C141" i="82"/>
  <c r="C139" i="82"/>
  <c r="C138" i="82"/>
  <c r="C137" i="82"/>
  <c r="C136" i="82"/>
  <c r="C135" i="82"/>
  <c r="C134" i="82"/>
  <c r="C133" i="82"/>
  <c r="C132" i="82"/>
  <c r="C131" i="82"/>
  <c r="C130" i="82"/>
  <c r="C129" i="82"/>
  <c r="C128" i="82"/>
  <c r="C127" i="82"/>
  <c r="C126" i="82"/>
  <c r="C125" i="82"/>
  <c r="C124" i="82"/>
  <c r="C123" i="82"/>
  <c r="C122" i="82"/>
  <c r="C121" i="82"/>
  <c r="C120" i="82"/>
  <c r="C118" i="82"/>
  <c r="C117" i="82"/>
  <c r="C116" i="82"/>
  <c r="C115" i="82"/>
  <c r="C114" i="82"/>
  <c r="C113" i="82"/>
  <c r="C112" i="82"/>
  <c r="C111" i="82"/>
  <c r="C110" i="82"/>
  <c r="C108" i="82"/>
  <c r="D96" i="82"/>
  <c r="D92" i="82"/>
  <c r="D95" i="82"/>
  <c r="C90" i="82"/>
  <c r="C87" i="82"/>
  <c r="C77" i="82"/>
  <c r="D76" i="82"/>
  <c r="D55" i="82"/>
  <c r="C56" i="82"/>
  <c r="C53" i="82"/>
  <c r="C52" i="82"/>
  <c r="C50" i="82"/>
  <c r="C49" i="82"/>
  <c r="H48" i="82"/>
  <c r="G48" i="82"/>
  <c r="E48" i="82"/>
  <c r="D48" i="82"/>
  <c r="C48" i="82"/>
  <c r="C46" i="82"/>
  <c r="C45" i="82"/>
  <c r="C43" i="82"/>
  <c r="C41" i="82"/>
  <c r="C39" i="82"/>
  <c r="C36" i="82"/>
  <c r="C35" i="82"/>
  <c r="C34" i="82"/>
  <c r="H32" i="82"/>
  <c r="G32" i="82"/>
  <c r="E32" i="82"/>
  <c r="D32" i="82"/>
  <c r="C32" i="82"/>
  <c r="C30" i="82"/>
  <c r="C29" i="82"/>
  <c r="H27" i="82"/>
  <c r="G27" i="82"/>
  <c r="E27" i="82"/>
  <c r="D27" i="82"/>
  <c r="C27" i="82"/>
  <c r="C25" i="82"/>
  <c r="C23" i="82"/>
  <c r="C21" i="82"/>
  <c r="C19" i="82"/>
  <c r="C16" i="82"/>
  <c r="C15" i="82"/>
  <c r="C14" i="82"/>
  <c r="G12" i="82"/>
  <c r="E12" i="82"/>
  <c r="C12" i="82"/>
  <c r="C10" i="82"/>
  <c r="C9" i="82"/>
  <c r="G7" i="82"/>
  <c r="E7" i="82"/>
  <c r="C7" i="82"/>
  <c r="A3" i="82"/>
  <c r="A2" i="82"/>
  <c r="A183" i="81"/>
  <c r="A168" i="81"/>
  <c r="A167" i="81"/>
  <c r="A166" i="81"/>
  <c r="A165" i="81"/>
  <c r="A164" i="81"/>
  <c r="A163" i="81"/>
  <c r="A162" i="81"/>
  <c r="C154" i="81"/>
  <c r="C150" i="81"/>
  <c r="C149" i="81"/>
  <c r="H148" i="81"/>
  <c r="G148" i="81"/>
  <c r="E148" i="81"/>
  <c r="D148" i="81"/>
  <c r="C148" i="81"/>
  <c r="C147" i="81"/>
  <c r="C146" i="81"/>
  <c r="C151" i="81" s="1"/>
  <c r="E145" i="81"/>
  <c r="C145" i="81"/>
  <c r="C139" i="81"/>
  <c r="C137" i="81"/>
  <c r="C136" i="81"/>
  <c r="C134" i="81"/>
  <c r="C133" i="81"/>
  <c r="C132" i="81"/>
  <c r="C131" i="81"/>
  <c r="C130" i="81"/>
  <c r="C129" i="81"/>
  <c r="C128" i="81"/>
  <c r="C127" i="81"/>
  <c r="C126" i="81"/>
  <c r="C125" i="81"/>
  <c r="C124" i="81"/>
  <c r="C123" i="81"/>
  <c r="C122" i="81"/>
  <c r="C121" i="81"/>
  <c r="C120" i="81"/>
  <c r="C119" i="81"/>
  <c r="C118" i="81"/>
  <c r="C117" i="81"/>
  <c r="C116" i="81"/>
  <c r="C115" i="81"/>
  <c r="C113" i="81"/>
  <c r="C112" i="81"/>
  <c r="C111" i="81"/>
  <c r="C110" i="81"/>
  <c r="C109" i="81"/>
  <c r="C108" i="81"/>
  <c r="C107" i="81"/>
  <c r="C106" i="81"/>
  <c r="D83" i="81"/>
  <c r="C105" i="81"/>
  <c r="C103" i="81"/>
  <c r="D93" i="81"/>
  <c r="D89" i="81"/>
  <c r="D92" i="81"/>
  <c r="C85" i="81"/>
  <c r="C82" i="81"/>
  <c r="C73" i="81"/>
  <c r="C70" i="81"/>
  <c r="D69" i="81"/>
  <c r="D48" i="81"/>
  <c r="C49" i="81"/>
  <c r="C46" i="81"/>
  <c r="C45" i="81"/>
  <c r="C43" i="81"/>
  <c r="C41" i="81"/>
  <c r="C39" i="81"/>
  <c r="C36" i="81"/>
  <c r="C35" i="81"/>
  <c r="C34" i="81"/>
  <c r="E32" i="81"/>
  <c r="C32" i="81"/>
  <c r="C30" i="81"/>
  <c r="C29" i="81"/>
  <c r="E27" i="81"/>
  <c r="C27" i="81"/>
  <c r="C25" i="81"/>
  <c r="C23" i="81"/>
  <c r="C21" i="81"/>
  <c r="C19" i="81"/>
  <c r="C16" i="81"/>
  <c r="C15" i="81"/>
  <c r="C14" i="81"/>
  <c r="H12" i="81"/>
  <c r="E12" i="81"/>
  <c r="C12" i="81"/>
  <c r="C10" i="81"/>
  <c r="C9" i="81"/>
  <c r="H7" i="81"/>
  <c r="E7" i="81"/>
  <c r="C7" i="81"/>
  <c r="A3" i="81"/>
  <c r="A2" i="81"/>
  <c r="A208" i="80"/>
  <c r="A193" i="80"/>
  <c r="A192" i="80"/>
  <c r="A191" i="80"/>
  <c r="A190" i="80"/>
  <c r="A189" i="80"/>
  <c r="A188" i="80"/>
  <c r="A187" i="80"/>
  <c r="C179" i="80"/>
  <c r="H176" i="80"/>
  <c r="G176" i="80"/>
  <c r="E176" i="80"/>
  <c r="D176" i="80"/>
  <c r="C175" i="80"/>
  <c r="C174" i="80"/>
  <c r="E173" i="80"/>
  <c r="C173" i="80"/>
  <c r="C172" i="80"/>
  <c r="C171" i="80"/>
  <c r="C176" i="80" s="1"/>
  <c r="H170" i="80"/>
  <c r="G170" i="80"/>
  <c r="E170" i="80"/>
  <c r="D170" i="80"/>
  <c r="C170" i="80"/>
  <c r="C164" i="80"/>
  <c r="C162" i="80"/>
  <c r="C161" i="80"/>
  <c r="C159" i="80"/>
  <c r="C158" i="80"/>
  <c r="C157" i="80"/>
  <c r="C156" i="80"/>
  <c r="C155" i="80"/>
  <c r="C154" i="80"/>
  <c r="C153" i="80"/>
  <c r="C152" i="80"/>
  <c r="C151" i="80"/>
  <c r="C150" i="80"/>
  <c r="C149" i="80"/>
  <c r="C148" i="80"/>
  <c r="C147" i="80"/>
  <c r="C146" i="80"/>
  <c r="C145" i="80"/>
  <c r="C144" i="80"/>
  <c r="C143" i="80"/>
  <c r="C142" i="80"/>
  <c r="C141" i="80"/>
  <c r="C140" i="80"/>
  <c r="C138" i="80"/>
  <c r="C137" i="80"/>
  <c r="C136" i="80"/>
  <c r="C135" i="80"/>
  <c r="C134" i="80"/>
  <c r="C133" i="80"/>
  <c r="C132" i="80"/>
  <c r="D108" i="80"/>
  <c r="C131" i="80"/>
  <c r="C130" i="80"/>
  <c r="C128" i="80"/>
  <c r="D118" i="80"/>
  <c r="D116" i="80"/>
  <c r="D114" i="80"/>
  <c r="D112" i="80"/>
  <c r="D115" i="80"/>
  <c r="C110" i="80"/>
  <c r="C107" i="80"/>
  <c r="C98" i="80"/>
  <c r="D96" i="80"/>
  <c r="D55" i="80"/>
  <c r="C56" i="80"/>
  <c r="C53" i="80"/>
  <c r="C52" i="80"/>
  <c r="C50" i="80"/>
  <c r="C49" i="80"/>
  <c r="H48" i="80"/>
  <c r="G48" i="80"/>
  <c r="D48" i="80"/>
  <c r="C48" i="80"/>
  <c r="C46" i="80"/>
  <c r="C45" i="80"/>
  <c r="C43" i="80"/>
  <c r="C41" i="80"/>
  <c r="C39" i="80"/>
  <c r="C36" i="80"/>
  <c r="C35" i="80"/>
  <c r="C34" i="80"/>
  <c r="H32" i="80"/>
  <c r="G32" i="80"/>
  <c r="D32" i="80"/>
  <c r="C32" i="80"/>
  <c r="C30" i="80"/>
  <c r="C29" i="80"/>
  <c r="H27" i="80"/>
  <c r="G27" i="80"/>
  <c r="D27" i="80"/>
  <c r="C27" i="80"/>
  <c r="C25" i="80"/>
  <c r="C23" i="80"/>
  <c r="C21" i="80"/>
  <c r="C19" i="80"/>
  <c r="C16" i="80"/>
  <c r="C15" i="80"/>
  <c r="C14" i="80"/>
  <c r="G12" i="80"/>
  <c r="E12" i="80"/>
  <c r="C12" i="80"/>
  <c r="C10" i="80"/>
  <c r="C9" i="80"/>
  <c r="G7" i="80"/>
  <c r="H7" i="80"/>
  <c r="E7" i="80"/>
  <c r="C7" i="80"/>
  <c r="A3" i="80"/>
  <c r="A2" i="80"/>
  <c r="A184" i="79"/>
  <c r="A169" i="79"/>
  <c r="A168" i="79"/>
  <c r="A167" i="79"/>
  <c r="A166" i="79"/>
  <c r="A165" i="79"/>
  <c r="A164" i="79"/>
  <c r="A163" i="79"/>
  <c r="C156" i="79"/>
  <c r="C154" i="79"/>
  <c r="C153" i="79"/>
  <c r="C152" i="79"/>
  <c r="C151" i="79"/>
  <c r="C150" i="79"/>
  <c r="C155" i="79" s="1"/>
  <c r="C149" i="79"/>
  <c r="C143" i="79"/>
  <c r="C141" i="79"/>
  <c r="C140" i="79"/>
  <c r="C138" i="79"/>
  <c r="C137" i="79"/>
  <c r="C136" i="79"/>
  <c r="C135" i="79"/>
  <c r="C134" i="79"/>
  <c r="C133" i="79"/>
  <c r="C132" i="79"/>
  <c r="C131" i="79"/>
  <c r="C130" i="79"/>
  <c r="C129" i="79"/>
  <c r="C128" i="79"/>
  <c r="C127" i="79"/>
  <c r="C126" i="79"/>
  <c r="C125" i="79"/>
  <c r="C124" i="79"/>
  <c r="C123" i="79"/>
  <c r="C122" i="79"/>
  <c r="C121" i="79"/>
  <c r="C120" i="79"/>
  <c r="C118" i="79"/>
  <c r="C117" i="79"/>
  <c r="C116" i="79"/>
  <c r="C115" i="79"/>
  <c r="C114" i="79"/>
  <c r="C113" i="79"/>
  <c r="C112" i="79"/>
  <c r="C111" i="79"/>
  <c r="C110" i="79"/>
  <c r="C108" i="79"/>
  <c r="D95" i="79"/>
  <c r="C90" i="79"/>
  <c r="C87" i="79"/>
  <c r="D76" i="79"/>
  <c r="C78" i="79"/>
  <c r="D55" i="79"/>
  <c r="C56" i="79"/>
  <c r="C53" i="79"/>
  <c r="C52" i="79"/>
  <c r="C50" i="79"/>
  <c r="C49" i="79"/>
  <c r="C48" i="79"/>
  <c r="C46" i="79"/>
  <c r="C45" i="79"/>
  <c r="C43" i="79"/>
  <c r="C41" i="79"/>
  <c r="C39" i="79"/>
  <c r="C36" i="79"/>
  <c r="C35" i="79"/>
  <c r="C34" i="79"/>
  <c r="C32" i="79"/>
  <c r="C30" i="79"/>
  <c r="C29" i="79"/>
  <c r="C27" i="79"/>
  <c r="C25" i="79"/>
  <c r="C23" i="79"/>
  <c r="C21" i="79"/>
  <c r="C19" i="79"/>
  <c r="C16" i="79"/>
  <c r="C15" i="79"/>
  <c r="C14" i="79"/>
  <c r="C12" i="79"/>
  <c r="C10" i="79"/>
  <c r="C9" i="79"/>
  <c r="C7" i="79"/>
  <c r="A3" i="79"/>
  <c r="A2" i="79"/>
  <c r="A202" i="78"/>
  <c r="A183" i="78"/>
  <c r="A182" i="78"/>
  <c r="A181" i="78"/>
  <c r="A180" i="78"/>
  <c r="A179" i="78"/>
  <c r="A178" i="78"/>
  <c r="A177" i="78"/>
  <c r="C169" i="78"/>
  <c r="H166" i="78"/>
  <c r="G166" i="78"/>
  <c r="E166" i="78"/>
  <c r="D166" i="78"/>
  <c r="C165" i="78"/>
  <c r="C164" i="78"/>
  <c r="G163" i="78"/>
  <c r="E163" i="78"/>
  <c r="C163" i="78"/>
  <c r="C162" i="78"/>
  <c r="C161" i="78"/>
  <c r="C166" i="78" s="1"/>
  <c r="H160" i="78"/>
  <c r="G160" i="78"/>
  <c r="E160" i="78"/>
  <c r="D160" i="78"/>
  <c r="C160" i="78"/>
  <c r="C154" i="78"/>
  <c r="C152" i="78"/>
  <c r="C151" i="78"/>
  <c r="C149" i="78"/>
  <c r="C148" i="78"/>
  <c r="C147" i="78"/>
  <c r="C146" i="78"/>
  <c r="C145" i="78"/>
  <c r="C144" i="78"/>
  <c r="C143" i="78"/>
  <c r="C142" i="78"/>
  <c r="C141" i="78"/>
  <c r="C140" i="78"/>
  <c r="C139" i="78"/>
  <c r="C138" i="78"/>
  <c r="C137" i="78"/>
  <c r="C136" i="78"/>
  <c r="C135" i="78"/>
  <c r="C134" i="78"/>
  <c r="C133" i="78"/>
  <c r="C132" i="78"/>
  <c r="C131" i="78"/>
  <c r="C130" i="78"/>
  <c r="C128" i="78"/>
  <c r="C127" i="78"/>
  <c r="C126" i="78"/>
  <c r="C125" i="78"/>
  <c r="C124" i="78"/>
  <c r="C123" i="78"/>
  <c r="C122" i="78"/>
  <c r="C121" i="78"/>
  <c r="C120" i="78"/>
  <c r="C118" i="78"/>
  <c r="D107" i="78"/>
  <c r="D106" i="78"/>
  <c r="D103" i="78"/>
  <c r="D102" i="78"/>
  <c r="D105" i="78"/>
  <c r="C100" i="78"/>
  <c r="D98" i="78"/>
  <c r="C97" i="78"/>
  <c r="C88" i="78"/>
  <c r="D86" i="78"/>
  <c r="D55" i="78"/>
  <c r="C56" i="78"/>
  <c r="C53" i="78"/>
  <c r="C52" i="78"/>
  <c r="C50" i="78"/>
  <c r="C49" i="78"/>
  <c r="G48" i="78"/>
  <c r="E48" i="78"/>
  <c r="C48" i="78"/>
  <c r="C46" i="78"/>
  <c r="C45" i="78"/>
  <c r="C43" i="78"/>
  <c r="C41" i="78"/>
  <c r="C39" i="78"/>
  <c r="C36" i="78"/>
  <c r="C35" i="78"/>
  <c r="C34" i="78"/>
  <c r="G32" i="78"/>
  <c r="E32" i="78"/>
  <c r="C32" i="78"/>
  <c r="C30" i="78"/>
  <c r="C29" i="78"/>
  <c r="G27" i="78"/>
  <c r="E27" i="78"/>
  <c r="C27" i="78"/>
  <c r="C25" i="78"/>
  <c r="C23" i="78"/>
  <c r="C21" i="78"/>
  <c r="C19" i="78"/>
  <c r="C16" i="78"/>
  <c r="C15" i="78"/>
  <c r="C14" i="78"/>
  <c r="E12" i="78"/>
  <c r="C12" i="78"/>
  <c r="C10" i="78"/>
  <c r="C9" i="78"/>
  <c r="E7" i="78"/>
  <c r="C7" i="78"/>
  <c r="A3" i="78"/>
  <c r="A2" i="78"/>
  <c r="A209" i="77"/>
  <c r="A193" i="77"/>
  <c r="A192" i="77"/>
  <c r="A191" i="77"/>
  <c r="A190" i="77"/>
  <c r="A189" i="77"/>
  <c r="A188" i="77"/>
  <c r="A187" i="77"/>
  <c r="C179" i="77"/>
  <c r="C175" i="77"/>
  <c r="C174" i="77"/>
  <c r="G173" i="77"/>
  <c r="E173" i="77"/>
  <c r="C173" i="77"/>
  <c r="C172" i="77"/>
  <c r="C171" i="77"/>
  <c r="C176" i="77" s="1"/>
  <c r="H170" i="77"/>
  <c r="G170" i="77"/>
  <c r="E170" i="77"/>
  <c r="D170" i="77"/>
  <c r="C170" i="77"/>
  <c r="C164" i="77"/>
  <c r="C162" i="77"/>
  <c r="C161" i="77"/>
  <c r="C159" i="77"/>
  <c r="C158" i="77"/>
  <c r="C157" i="77"/>
  <c r="C156" i="77"/>
  <c r="C155" i="77"/>
  <c r="C154" i="77"/>
  <c r="C153" i="77"/>
  <c r="C152" i="77"/>
  <c r="C151" i="77"/>
  <c r="C150" i="77"/>
  <c r="C149" i="77"/>
  <c r="C148" i="77"/>
  <c r="C147" i="77"/>
  <c r="C146" i="77"/>
  <c r="C145" i="77"/>
  <c r="C144" i="77"/>
  <c r="C143" i="77"/>
  <c r="C142" i="77"/>
  <c r="C141" i="77"/>
  <c r="C140" i="77"/>
  <c r="C138" i="77"/>
  <c r="C137" i="77"/>
  <c r="C136" i="77"/>
  <c r="C135" i="77"/>
  <c r="C134" i="77"/>
  <c r="C133" i="77"/>
  <c r="C132" i="77"/>
  <c r="C131" i="77"/>
  <c r="C130" i="77"/>
  <c r="C128" i="77"/>
  <c r="D117" i="77"/>
  <c r="D113" i="77"/>
  <c r="D116" i="77"/>
  <c r="C110" i="77"/>
  <c r="D108" i="77"/>
  <c r="C107" i="77"/>
  <c r="C98" i="77"/>
  <c r="D96" i="77"/>
  <c r="D55" i="77"/>
  <c r="C56" i="77"/>
  <c r="C53" i="77"/>
  <c r="C52" i="77"/>
  <c r="C50" i="77"/>
  <c r="C49" i="77"/>
  <c r="G48" i="77"/>
  <c r="H48" i="77"/>
  <c r="E48" i="77"/>
  <c r="C48" i="77"/>
  <c r="C46" i="77"/>
  <c r="C45" i="77"/>
  <c r="C43" i="77"/>
  <c r="C41" i="77"/>
  <c r="C39" i="77"/>
  <c r="C36" i="77"/>
  <c r="C35" i="77"/>
  <c r="C34" i="77"/>
  <c r="G32" i="77"/>
  <c r="H32" i="77"/>
  <c r="E32" i="77"/>
  <c r="C32" i="77"/>
  <c r="C30" i="77"/>
  <c r="C29" i="77"/>
  <c r="G27" i="77"/>
  <c r="H27" i="77"/>
  <c r="E27" i="77"/>
  <c r="C27" i="77"/>
  <c r="C25" i="77"/>
  <c r="C23" i="77"/>
  <c r="C21" i="77"/>
  <c r="C19" i="77"/>
  <c r="C16" i="77"/>
  <c r="C15" i="77"/>
  <c r="C14" i="77"/>
  <c r="H12" i="77"/>
  <c r="G12" i="77"/>
  <c r="D12" i="77"/>
  <c r="C12" i="77"/>
  <c r="C10" i="77"/>
  <c r="C9" i="77"/>
  <c r="H7" i="77"/>
  <c r="G7" i="77"/>
  <c r="D7" i="77"/>
  <c r="C7" i="77"/>
  <c r="A3" i="77"/>
  <c r="A2" i="77"/>
  <c r="A198" i="76"/>
  <c r="A182" i="76"/>
  <c r="A181" i="76"/>
  <c r="A180" i="76"/>
  <c r="A179" i="76"/>
  <c r="A178" i="76"/>
  <c r="A177" i="76"/>
  <c r="A176" i="76"/>
  <c r="C167" i="76"/>
  <c r="C164" i="76"/>
  <c r="C163" i="76"/>
  <c r="C162" i="76"/>
  <c r="H161" i="76"/>
  <c r="G161" i="76"/>
  <c r="E161" i="76"/>
  <c r="D161" i="76"/>
  <c r="C161" i="76"/>
  <c r="C160" i="76"/>
  <c r="C159" i="76"/>
  <c r="H158" i="76"/>
  <c r="G158" i="76"/>
  <c r="E158" i="76"/>
  <c r="D158" i="76"/>
  <c r="C158" i="76"/>
  <c r="C126" i="76" s="1"/>
  <c r="C152" i="76"/>
  <c r="C150" i="76"/>
  <c r="C149" i="76"/>
  <c r="C147" i="76"/>
  <c r="C146" i="76"/>
  <c r="C145" i="76"/>
  <c r="C144" i="76"/>
  <c r="C143" i="76"/>
  <c r="C142" i="76"/>
  <c r="C141" i="76"/>
  <c r="C140" i="76"/>
  <c r="C139" i="76"/>
  <c r="C138" i="76"/>
  <c r="C137" i="76"/>
  <c r="C136" i="76"/>
  <c r="C135" i="76"/>
  <c r="C134" i="76"/>
  <c r="C133" i="76"/>
  <c r="C132" i="76"/>
  <c r="C131" i="76"/>
  <c r="C130" i="76"/>
  <c r="C129" i="76"/>
  <c r="C128" i="76"/>
  <c r="C125" i="76"/>
  <c r="C124" i="76"/>
  <c r="C123" i="76"/>
  <c r="C122" i="76"/>
  <c r="C121" i="76"/>
  <c r="C120" i="76"/>
  <c r="C119" i="76"/>
  <c r="C118" i="76"/>
  <c r="C116" i="76"/>
  <c r="D103" i="76"/>
  <c r="C98" i="76"/>
  <c r="C95" i="76"/>
  <c r="C86" i="76"/>
  <c r="C85" i="76"/>
  <c r="D84" i="76"/>
  <c r="D48" i="76"/>
  <c r="C49" i="76"/>
  <c r="C46" i="76"/>
  <c r="C45" i="76"/>
  <c r="C43" i="76"/>
  <c r="C41" i="76"/>
  <c r="C39" i="76"/>
  <c r="C36" i="76"/>
  <c r="C35" i="76"/>
  <c r="C34" i="76"/>
  <c r="H32" i="76"/>
  <c r="G32" i="76"/>
  <c r="D32" i="76"/>
  <c r="C32" i="76"/>
  <c r="C30" i="76"/>
  <c r="C29" i="76"/>
  <c r="H27" i="76"/>
  <c r="G27" i="76"/>
  <c r="D27" i="76"/>
  <c r="C27" i="76"/>
  <c r="C25" i="76"/>
  <c r="C23" i="76"/>
  <c r="C21" i="76"/>
  <c r="C19" i="76"/>
  <c r="C16" i="76"/>
  <c r="C15" i="76"/>
  <c r="C14" i="76"/>
  <c r="G12" i="76"/>
  <c r="H12" i="76"/>
  <c r="E12" i="76"/>
  <c r="C12" i="76"/>
  <c r="C10" i="76"/>
  <c r="C9" i="76"/>
  <c r="G7" i="76"/>
  <c r="H7" i="76"/>
  <c r="E7" i="76"/>
  <c r="C7" i="76"/>
  <c r="A3" i="76"/>
  <c r="A2" i="76"/>
  <c r="A175" i="75"/>
  <c r="A160" i="75"/>
  <c r="A159" i="75"/>
  <c r="A158" i="75"/>
  <c r="A157" i="75"/>
  <c r="A156" i="75"/>
  <c r="A155" i="75"/>
  <c r="A154" i="75"/>
  <c r="C147" i="75"/>
  <c r="C146" i="75"/>
  <c r="C145" i="75"/>
  <c r="C144" i="75"/>
  <c r="C143" i="75"/>
  <c r="C142" i="75"/>
  <c r="C111" i="75" s="1"/>
  <c r="C136" i="75"/>
  <c r="C134" i="75"/>
  <c r="C133" i="75"/>
  <c r="C131" i="75"/>
  <c r="C130" i="75"/>
  <c r="C129" i="75"/>
  <c r="C128" i="75"/>
  <c r="C127" i="75"/>
  <c r="C126" i="75"/>
  <c r="C125" i="75"/>
  <c r="C124" i="75"/>
  <c r="C123" i="75"/>
  <c r="C122" i="75"/>
  <c r="C121" i="75"/>
  <c r="C120" i="75"/>
  <c r="C119" i="75"/>
  <c r="C118" i="75"/>
  <c r="C117" i="75"/>
  <c r="C116" i="75"/>
  <c r="C115" i="75"/>
  <c r="C114" i="75"/>
  <c r="C113" i="75"/>
  <c r="C110" i="75"/>
  <c r="C109" i="75"/>
  <c r="C108" i="75"/>
  <c r="C107" i="75"/>
  <c r="C106" i="75"/>
  <c r="C105" i="75"/>
  <c r="C104" i="75"/>
  <c r="D81" i="75"/>
  <c r="C103" i="75"/>
  <c r="C101" i="75"/>
  <c r="D91" i="75"/>
  <c r="D89" i="75"/>
  <c r="D87" i="75"/>
  <c r="D85" i="75"/>
  <c r="D90" i="75"/>
  <c r="C83" i="75"/>
  <c r="C80" i="75"/>
  <c r="C71" i="75"/>
  <c r="C70" i="75"/>
  <c r="D48" i="75"/>
  <c r="C49" i="75"/>
  <c r="C46" i="75"/>
  <c r="C45" i="75"/>
  <c r="C43" i="75"/>
  <c r="C41" i="75"/>
  <c r="C39" i="75"/>
  <c r="C36" i="75"/>
  <c r="C35" i="75"/>
  <c r="C34" i="75"/>
  <c r="H32" i="75"/>
  <c r="G32" i="75"/>
  <c r="D32" i="75"/>
  <c r="C32" i="75"/>
  <c r="C30" i="75"/>
  <c r="C29" i="75"/>
  <c r="H27" i="75"/>
  <c r="G27" i="75"/>
  <c r="D27" i="75"/>
  <c r="C27" i="75"/>
  <c r="C25" i="75"/>
  <c r="C23" i="75"/>
  <c r="C21" i="75"/>
  <c r="C19" i="75"/>
  <c r="C16" i="75"/>
  <c r="C15" i="75"/>
  <c r="C14" i="75"/>
  <c r="G12" i="75"/>
  <c r="H12" i="75"/>
  <c r="E12" i="75"/>
  <c r="C12" i="75"/>
  <c r="C10" i="75"/>
  <c r="C9" i="75"/>
  <c r="G7" i="75"/>
  <c r="H7" i="75"/>
  <c r="E7" i="75"/>
  <c r="C7" i="75"/>
  <c r="A3" i="75"/>
  <c r="A2" i="75"/>
  <c r="A206" i="74"/>
  <c r="A181" i="74"/>
  <c r="A180" i="74"/>
  <c r="A179" i="74"/>
  <c r="A178" i="74"/>
  <c r="A177" i="74"/>
  <c r="A176" i="74"/>
  <c r="A175" i="74"/>
  <c r="C167" i="74"/>
  <c r="C163" i="74"/>
  <c r="C162" i="74"/>
  <c r="H161" i="74"/>
  <c r="D161" i="74"/>
  <c r="C161" i="74"/>
  <c r="C160" i="74"/>
  <c r="C159" i="74"/>
  <c r="C164" i="74" s="1"/>
  <c r="H158" i="74"/>
  <c r="D158" i="74"/>
  <c r="C158" i="74"/>
  <c r="C152" i="74"/>
  <c r="C150" i="74"/>
  <c r="C149" i="74"/>
  <c r="C147" i="74"/>
  <c r="C146" i="74"/>
  <c r="C145" i="74"/>
  <c r="C144" i="74"/>
  <c r="C143" i="74"/>
  <c r="C142" i="74"/>
  <c r="C141" i="74"/>
  <c r="C140" i="74"/>
  <c r="C139" i="74"/>
  <c r="C138" i="74"/>
  <c r="C137" i="74"/>
  <c r="C136" i="74"/>
  <c r="C135" i="74"/>
  <c r="C134" i="74"/>
  <c r="C133" i="74"/>
  <c r="C132" i="74"/>
  <c r="C131" i="74"/>
  <c r="C130" i="74"/>
  <c r="C129" i="74"/>
  <c r="C128" i="74"/>
  <c r="C126" i="74"/>
  <c r="C125" i="74"/>
  <c r="C124" i="74"/>
  <c r="C123" i="74"/>
  <c r="C122" i="74"/>
  <c r="C121" i="74"/>
  <c r="C120" i="74"/>
  <c r="C119" i="74"/>
  <c r="D96" i="74"/>
  <c r="C118" i="74"/>
  <c r="C116" i="74"/>
  <c r="D106" i="74"/>
  <c r="D104" i="74"/>
  <c r="D102" i="74"/>
  <c r="D100" i="74"/>
  <c r="D105" i="74"/>
  <c r="C98" i="74"/>
  <c r="C95" i="74"/>
  <c r="D84" i="74"/>
  <c r="C86" i="74"/>
  <c r="D48" i="74"/>
  <c r="C49" i="74"/>
  <c r="C46" i="74"/>
  <c r="C45" i="74"/>
  <c r="C43" i="74"/>
  <c r="C41" i="74"/>
  <c r="C39" i="74"/>
  <c r="C36" i="74"/>
  <c r="C35" i="74"/>
  <c r="C34" i="74"/>
  <c r="D32" i="74"/>
  <c r="C32" i="74"/>
  <c r="C30" i="74"/>
  <c r="C29" i="74"/>
  <c r="H27" i="74"/>
  <c r="D27" i="74"/>
  <c r="C27" i="74"/>
  <c r="C25" i="74"/>
  <c r="C23" i="74"/>
  <c r="C21" i="74"/>
  <c r="C19" i="74"/>
  <c r="C16" i="74"/>
  <c r="C15" i="74"/>
  <c r="C14" i="74"/>
  <c r="G12" i="74"/>
  <c r="H12" i="74"/>
  <c r="E12" i="74"/>
  <c r="C12" i="74"/>
  <c r="C10" i="74"/>
  <c r="C9" i="74"/>
  <c r="G7" i="74"/>
  <c r="H7" i="74"/>
  <c r="E7" i="74"/>
  <c r="C7" i="74"/>
  <c r="A3" i="74"/>
  <c r="A2" i="74"/>
  <c r="A210" i="73"/>
  <c r="A191" i="73"/>
  <c r="A190" i="73"/>
  <c r="A189" i="73"/>
  <c r="A188" i="73"/>
  <c r="A187" i="73"/>
  <c r="A186" i="73"/>
  <c r="A185" i="73"/>
  <c r="C175" i="73"/>
  <c r="C172" i="73"/>
  <c r="C170" i="73"/>
  <c r="C169" i="73"/>
  <c r="D168" i="73"/>
  <c r="C168" i="73"/>
  <c r="C167" i="73"/>
  <c r="C166" i="73"/>
  <c r="C171" i="73" s="1"/>
  <c r="D165" i="73"/>
  <c r="C165" i="73"/>
  <c r="C159" i="73"/>
  <c r="C157" i="73"/>
  <c r="C156" i="73"/>
  <c r="C154" i="73"/>
  <c r="C153" i="73"/>
  <c r="C152" i="73"/>
  <c r="C151" i="73"/>
  <c r="C150" i="73"/>
  <c r="C149" i="73"/>
  <c r="C148" i="73"/>
  <c r="C147" i="73"/>
  <c r="C146" i="73"/>
  <c r="C145" i="73"/>
  <c r="C144" i="73"/>
  <c r="C143" i="73"/>
  <c r="C142" i="73"/>
  <c r="C141" i="73"/>
  <c r="C140" i="73"/>
  <c r="C139" i="73"/>
  <c r="C138" i="73"/>
  <c r="C137" i="73"/>
  <c r="C136" i="73"/>
  <c r="C135" i="73"/>
  <c r="C133" i="73"/>
  <c r="C132" i="73"/>
  <c r="C131" i="73"/>
  <c r="C130" i="73"/>
  <c r="C129" i="73"/>
  <c r="C128" i="73"/>
  <c r="C127" i="73"/>
  <c r="C126" i="73"/>
  <c r="C125" i="73"/>
  <c r="C123" i="73"/>
  <c r="D113" i="73"/>
  <c r="D111" i="73"/>
  <c r="D109" i="73"/>
  <c r="D107" i="73"/>
  <c r="D112" i="73"/>
  <c r="C105" i="73"/>
  <c r="C102" i="73"/>
  <c r="D91" i="73"/>
  <c r="C93" i="73"/>
  <c r="C92" i="73"/>
  <c r="D55" i="73"/>
  <c r="C56" i="73"/>
  <c r="C53" i="73"/>
  <c r="C52" i="73"/>
  <c r="C50" i="73"/>
  <c r="C49" i="73"/>
  <c r="G48" i="73"/>
  <c r="C48" i="73"/>
  <c r="C46" i="73"/>
  <c r="C45" i="73"/>
  <c r="C43" i="73"/>
  <c r="C41" i="73"/>
  <c r="C39" i="73"/>
  <c r="C36" i="73"/>
  <c r="C35" i="73"/>
  <c r="C34" i="73"/>
  <c r="G32" i="73"/>
  <c r="E32" i="73"/>
  <c r="C32" i="73"/>
  <c r="C30" i="73"/>
  <c r="C29" i="73"/>
  <c r="G27" i="73"/>
  <c r="E27" i="73"/>
  <c r="C27" i="73"/>
  <c r="C25" i="73"/>
  <c r="C23" i="73"/>
  <c r="C21" i="73"/>
  <c r="C19" i="73"/>
  <c r="C16" i="73"/>
  <c r="C15" i="73"/>
  <c r="C14" i="73"/>
  <c r="E12" i="73"/>
  <c r="C12" i="73"/>
  <c r="C10" i="73"/>
  <c r="C9" i="73"/>
  <c r="E7" i="73"/>
  <c r="C7" i="73"/>
  <c r="A3" i="73"/>
  <c r="A2" i="73"/>
  <c r="A181" i="72"/>
  <c r="A166" i="72"/>
  <c r="A165" i="72"/>
  <c r="A164" i="72"/>
  <c r="A163" i="72"/>
  <c r="A162" i="72"/>
  <c r="A161" i="72"/>
  <c r="A160" i="72"/>
  <c r="C152" i="72"/>
  <c r="C148" i="72"/>
  <c r="C147" i="72"/>
  <c r="G146" i="72"/>
  <c r="E146" i="72"/>
  <c r="C146" i="72"/>
  <c r="C145" i="72"/>
  <c r="C144" i="72"/>
  <c r="C149" i="72" s="1"/>
  <c r="H143" i="72"/>
  <c r="G143" i="72"/>
  <c r="D81" i="72" s="1"/>
  <c r="E143" i="72"/>
  <c r="D143" i="72"/>
  <c r="C143" i="72"/>
  <c r="C137" i="72"/>
  <c r="C135" i="72"/>
  <c r="C134" i="72"/>
  <c r="C132" i="72"/>
  <c r="C131" i="72"/>
  <c r="C130" i="72"/>
  <c r="C129" i="72"/>
  <c r="C128" i="72"/>
  <c r="C127" i="72"/>
  <c r="C126" i="72"/>
  <c r="C125" i="72"/>
  <c r="C124" i="72"/>
  <c r="C123" i="72"/>
  <c r="C122" i="72"/>
  <c r="C121" i="72"/>
  <c r="C120" i="72"/>
  <c r="C119" i="72"/>
  <c r="C118" i="72"/>
  <c r="C117" i="72"/>
  <c r="C116" i="72"/>
  <c r="C115" i="72"/>
  <c r="C114" i="72"/>
  <c r="C113" i="72"/>
  <c r="C111" i="72"/>
  <c r="C110" i="72"/>
  <c r="C109" i="72"/>
  <c r="C108" i="72"/>
  <c r="C107" i="72"/>
  <c r="C106" i="72"/>
  <c r="C105" i="72"/>
  <c r="C104" i="72"/>
  <c r="C103" i="72"/>
  <c r="C101" i="72"/>
  <c r="D91" i="72"/>
  <c r="D90" i="72"/>
  <c r="D89" i="72"/>
  <c r="D87" i="72"/>
  <c r="D86" i="72"/>
  <c r="D85" i="72"/>
  <c r="D88" i="72"/>
  <c r="C83" i="72"/>
  <c r="C80" i="72"/>
  <c r="C71" i="72"/>
  <c r="D69" i="72"/>
  <c r="C70" i="72"/>
  <c r="C49" i="72"/>
  <c r="D48" i="72"/>
  <c r="C46" i="72"/>
  <c r="C45" i="72"/>
  <c r="C43" i="72"/>
  <c r="C41" i="72"/>
  <c r="C39" i="72"/>
  <c r="C36" i="72"/>
  <c r="C35" i="72"/>
  <c r="C34" i="72"/>
  <c r="G32" i="72"/>
  <c r="E32" i="72"/>
  <c r="C32" i="72"/>
  <c r="C30" i="72"/>
  <c r="C29" i="72"/>
  <c r="G27" i="72"/>
  <c r="E27" i="72"/>
  <c r="C27" i="72"/>
  <c r="C25" i="72"/>
  <c r="C23" i="72"/>
  <c r="C21" i="72"/>
  <c r="C19" i="72"/>
  <c r="C16" i="72"/>
  <c r="C15" i="72"/>
  <c r="C14" i="72"/>
  <c r="E12" i="72"/>
  <c r="C12" i="72"/>
  <c r="C10" i="72"/>
  <c r="C9" i="72"/>
  <c r="E7" i="72"/>
  <c r="C7" i="72"/>
  <c r="A3" i="72"/>
  <c r="A2" i="72"/>
  <c r="A208" i="71"/>
  <c r="A193" i="71"/>
  <c r="A192" i="71"/>
  <c r="A191" i="71"/>
  <c r="A190" i="71"/>
  <c r="A189" i="71"/>
  <c r="A188" i="71"/>
  <c r="A187" i="71"/>
  <c r="C179" i="71"/>
  <c r="H176" i="71"/>
  <c r="G176" i="71"/>
  <c r="E176" i="71"/>
  <c r="D176" i="71"/>
  <c r="C175" i="71"/>
  <c r="C174" i="71"/>
  <c r="G173" i="71"/>
  <c r="E173" i="71"/>
  <c r="C173" i="71"/>
  <c r="C172" i="71"/>
  <c r="C171" i="71"/>
  <c r="C176" i="71" s="1"/>
  <c r="H170" i="71"/>
  <c r="G170" i="71"/>
  <c r="E170" i="71"/>
  <c r="D170" i="71"/>
  <c r="C170" i="71"/>
  <c r="C164" i="71"/>
  <c r="C162" i="71"/>
  <c r="C161" i="71"/>
  <c r="C159" i="71"/>
  <c r="C158" i="71"/>
  <c r="C157" i="71"/>
  <c r="C156" i="71"/>
  <c r="C155" i="71"/>
  <c r="C154" i="71"/>
  <c r="C153" i="71"/>
  <c r="C152" i="71"/>
  <c r="C151" i="71"/>
  <c r="C150" i="71"/>
  <c r="C149" i="71"/>
  <c r="C148" i="71"/>
  <c r="C147" i="71"/>
  <c r="C146" i="71"/>
  <c r="C145" i="71"/>
  <c r="C144" i="71"/>
  <c r="C143" i="71"/>
  <c r="C142" i="71"/>
  <c r="C141" i="71"/>
  <c r="C140" i="71"/>
  <c r="C138" i="71"/>
  <c r="C137" i="71"/>
  <c r="C136" i="71"/>
  <c r="C135" i="71"/>
  <c r="C134" i="71"/>
  <c r="C133" i="71"/>
  <c r="C132" i="71"/>
  <c r="C131" i="71"/>
  <c r="C130" i="71"/>
  <c r="C128" i="71"/>
  <c r="D118" i="71"/>
  <c r="D117" i="71"/>
  <c r="D116" i="71"/>
  <c r="D114" i="71"/>
  <c r="D113" i="71"/>
  <c r="D112" i="71"/>
  <c r="D115" i="71"/>
  <c r="C110" i="71"/>
  <c r="D108" i="71"/>
  <c r="D107" i="71"/>
  <c r="C107" i="71"/>
  <c r="C98" i="71"/>
  <c r="D96" i="71"/>
  <c r="C56" i="71"/>
  <c r="D55" i="71"/>
  <c r="C53" i="71"/>
  <c r="C52" i="71"/>
  <c r="C50" i="71"/>
  <c r="C49" i="71"/>
  <c r="E48" i="71"/>
  <c r="C48" i="71"/>
  <c r="C46" i="71"/>
  <c r="C45" i="71"/>
  <c r="C43" i="71"/>
  <c r="C41" i="71"/>
  <c r="C39" i="71"/>
  <c r="C36" i="71"/>
  <c r="C35" i="71"/>
  <c r="C34" i="71"/>
  <c r="E32" i="71"/>
  <c r="C32" i="71"/>
  <c r="C30" i="71"/>
  <c r="C29" i="71"/>
  <c r="E27" i="71"/>
  <c r="C27" i="71"/>
  <c r="C25" i="71"/>
  <c r="C23" i="71"/>
  <c r="C21" i="71"/>
  <c r="C19" i="71"/>
  <c r="C16" i="71"/>
  <c r="C15" i="71"/>
  <c r="C14" i="71"/>
  <c r="H12" i="71"/>
  <c r="G12" i="71"/>
  <c r="E12" i="71"/>
  <c r="D12" i="71"/>
  <c r="C12" i="71"/>
  <c r="C10" i="71"/>
  <c r="C9" i="71"/>
  <c r="H7" i="71"/>
  <c r="G7" i="71"/>
  <c r="E7" i="71"/>
  <c r="D7" i="71"/>
  <c r="C7" i="71"/>
  <c r="A3" i="71"/>
  <c r="A2" i="71"/>
  <c r="A183" i="70"/>
  <c r="A165" i="70"/>
  <c r="A164" i="70"/>
  <c r="A163" i="70"/>
  <c r="A162" i="70"/>
  <c r="A161" i="70"/>
  <c r="A160" i="70"/>
  <c r="A159" i="70"/>
  <c r="C151" i="70"/>
  <c r="C148" i="70"/>
  <c r="C147" i="70"/>
  <c r="C146" i="70"/>
  <c r="H145" i="70"/>
  <c r="E145" i="70"/>
  <c r="C145" i="70"/>
  <c r="C144" i="70"/>
  <c r="C143" i="70"/>
  <c r="H142" i="70"/>
  <c r="G142" i="70"/>
  <c r="E142" i="70"/>
  <c r="D142" i="70"/>
  <c r="C142" i="70"/>
  <c r="C110" i="70" s="1"/>
  <c r="C136" i="70"/>
  <c r="C134" i="70"/>
  <c r="C133" i="70"/>
  <c r="C131" i="70"/>
  <c r="C130" i="70"/>
  <c r="C129" i="70"/>
  <c r="C128" i="70"/>
  <c r="C127" i="70"/>
  <c r="C126" i="70"/>
  <c r="C125" i="70"/>
  <c r="C124" i="70"/>
  <c r="C123" i="70"/>
  <c r="C122" i="70"/>
  <c r="C121" i="70"/>
  <c r="C120" i="70"/>
  <c r="C119" i="70"/>
  <c r="C118" i="70"/>
  <c r="C117" i="70"/>
  <c r="C116" i="70"/>
  <c r="C115" i="70"/>
  <c r="C114" i="70"/>
  <c r="C113" i="70"/>
  <c r="C112" i="70"/>
  <c r="C109" i="70"/>
  <c r="C108" i="70"/>
  <c r="C107" i="70"/>
  <c r="C106" i="70"/>
  <c r="C105" i="70"/>
  <c r="C104" i="70"/>
  <c r="C103" i="70"/>
  <c r="C102" i="70"/>
  <c r="C100" i="70"/>
  <c r="D88" i="70"/>
  <c r="D84" i="70"/>
  <c r="D87" i="70"/>
  <c r="C82" i="70"/>
  <c r="C79" i="70"/>
  <c r="D68" i="70"/>
  <c r="C70" i="70"/>
  <c r="C69" i="70"/>
  <c r="C48" i="70"/>
  <c r="C46" i="70"/>
  <c r="C45" i="70"/>
  <c r="C43" i="70"/>
  <c r="C41" i="70"/>
  <c r="C39" i="70"/>
  <c r="C36" i="70"/>
  <c r="C35" i="70"/>
  <c r="C34" i="70"/>
  <c r="H32" i="70"/>
  <c r="G32" i="70"/>
  <c r="E32" i="70"/>
  <c r="D32" i="70"/>
  <c r="C32" i="70"/>
  <c r="C30" i="70"/>
  <c r="C29" i="70"/>
  <c r="H27" i="70"/>
  <c r="G27" i="70"/>
  <c r="E27" i="70"/>
  <c r="D27" i="70"/>
  <c r="C27" i="70"/>
  <c r="C25" i="70"/>
  <c r="C23" i="70"/>
  <c r="C21" i="70"/>
  <c r="C19" i="70"/>
  <c r="C16" i="70"/>
  <c r="C15" i="70"/>
  <c r="C14" i="70"/>
  <c r="H12" i="70"/>
  <c r="G12" i="70"/>
  <c r="E12" i="70"/>
  <c r="D12" i="70"/>
  <c r="C12" i="70"/>
  <c r="C10" i="70"/>
  <c r="C9" i="70"/>
  <c r="H7" i="70"/>
  <c r="G7" i="70"/>
  <c r="E7" i="70"/>
  <c r="D7" i="70"/>
  <c r="C7" i="70"/>
  <c r="A3" i="70"/>
  <c r="A2" i="70"/>
  <c r="A302" i="69"/>
  <c r="A283" i="69"/>
  <c r="A282" i="69"/>
  <c r="A281" i="69"/>
  <c r="A280" i="69"/>
  <c r="A279" i="69"/>
  <c r="A278" i="69"/>
  <c r="A277" i="69"/>
  <c r="C270" i="69"/>
  <c r="C268" i="69"/>
  <c r="C267" i="69"/>
  <c r="C266" i="69"/>
  <c r="C265" i="69"/>
  <c r="C264" i="69"/>
  <c r="C269" i="69" s="1"/>
  <c r="C263" i="69"/>
  <c r="C257" i="69"/>
  <c r="C247" i="69"/>
  <c r="C245" i="69"/>
  <c r="C244" i="69"/>
  <c r="C243" i="69"/>
  <c r="C242" i="69"/>
  <c r="C241" i="69"/>
  <c r="C240" i="69"/>
  <c r="C239" i="69"/>
  <c r="C237" i="69"/>
  <c r="C236" i="69"/>
  <c r="C235" i="69"/>
  <c r="C234" i="69"/>
  <c r="C233" i="69"/>
  <c r="C232" i="69"/>
  <c r="C231" i="69"/>
  <c r="C230" i="69"/>
  <c r="C229" i="69"/>
  <c r="C228" i="69"/>
  <c r="C227" i="69"/>
  <c r="C226" i="69"/>
  <c r="C225" i="69"/>
  <c r="C223" i="69"/>
  <c r="C222" i="69"/>
  <c r="C221" i="69"/>
  <c r="C220" i="69"/>
  <c r="C219" i="69"/>
  <c r="C218" i="69"/>
  <c r="C217" i="69"/>
  <c r="C216" i="69"/>
  <c r="C214" i="69"/>
  <c r="C212" i="69"/>
  <c r="D200" i="69"/>
  <c r="C194" i="69"/>
  <c r="C191" i="69"/>
  <c r="C182" i="69"/>
  <c r="C181" i="69"/>
  <c r="D180" i="69"/>
  <c r="D144" i="69"/>
  <c r="C145" i="69"/>
  <c r="C142" i="69"/>
  <c r="C140" i="69"/>
  <c r="C138" i="69"/>
  <c r="C137" i="69"/>
  <c r="C136" i="69"/>
  <c r="H134" i="69"/>
  <c r="G134" i="69"/>
  <c r="E134" i="69"/>
  <c r="D134" i="69"/>
  <c r="C134" i="69"/>
  <c r="C132" i="69"/>
  <c r="C131" i="69"/>
  <c r="H129" i="69"/>
  <c r="G129" i="69"/>
  <c r="E129" i="69"/>
  <c r="D129" i="69"/>
  <c r="C129" i="69"/>
  <c r="C58" i="69"/>
  <c r="D57" i="69"/>
  <c r="C55" i="69"/>
  <c r="C54" i="69"/>
  <c r="C52" i="69"/>
  <c r="C50" i="69"/>
  <c r="C48" i="69"/>
  <c r="C45" i="69"/>
  <c r="C44" i="69"/>
  <c r="C43" i="69"/>
  <c r="H41" i="69"/>
  <c r="G41" i="69"/>
  <c r="E41" i="69"/>
  <c r="D41" i="69"/>
  <c r="C41" i="69"/>
  <c r="C39" i="69"/>
  <c r="C38" i="69"/>
  <c r="H36" i="69"/>
  <c r="G36" i="69"/>
  <c r="E36" i="69"/>
  <c r="D36" i="69"/>
  <c r="C36" i="69"/>
  <c r="C34" i="69"/>
  <c r="C32" i="69"/>
  <c r="C30" i="69"/>
  <c r="C28" i="69"/>
  <c r="C25" i="69"/>
  <c r="C23" i="69"/>
  <c r="C21" i="69"/>
  <c r="G17" i="69"/>
  <c r="C17" i="69"/>
  <c r="C14" i="69"/>
  <c r="C12" i="69"/>
  <c r="G8" i="69"/>
  <c r="C8" i="69"/>
  <c r="A3" i="69"/>
  <c r="A2" i="69"/>
  <c r="A221" i="68"/>
  <c r="A201" i="68"/>
  <c r="A200" i="68"/>
  <c r="A199" i="68"/>
  <c r="A198" i="68"/>
  <c r="A197" i="68"/>
  <c r="A196" i="68"/>
  <c r="A195" i="68"/>
  <c r="C188" i="68"/>
  <c r="C186" i="68"/>
  <c r="C185" i="68"/>
  <c r="C184" i="68"/>
  <c r="C183" i="68"/>
  <c r="C187" i="68" s="1"/>
  <c r="C177" i="68"/>
  <c r="C175" i="68"/>
  <c r="C173" i="68"/>
  <c r="C172" i="68"/>
  <c r="C171" i="68"/>
  <c r="C170" i="68"/>
  <c r="C169" i="68"/>
  <c r="C168" i="68"/>
  <c r="C167" i="68"/>
  <c r="C166" i="68"/>
  <c r="C165" i="68"/>
  <c r="C164" i="68"/>
  <c r="C163" i="68"/>
  <c r="C162" i="68"/>
  <c r="C161" i="68"/>
  <c r="C160" i="68"/>
  <c r="C159" i="68"/>
  <c r="C158" i="68"/>
  <c r="C157" i="68"/>
  <c r="C156" i="68"/>
  <c r="C155" i="68"/>
  <c r="C154" i="68"/>
  <c r="C152" i="68"/>
  <c r="C151" i="68"/>
  <c r="C150" i="68"/>
  <c r="C149" i="68"/>
  <c r="C148" i="68"/>
  <c r="C147" i="68"/>
  <c r="C146" i="68"/>
  <c r="C145" i="68"/>
  <c r="C144" i="68"/>
  <c r="C142" i="68"/>
  <c r="D132" i="68"/>
  <c r="D128" i="68"/>
  <c r="D129" i="68"/>
  <c r="C124" i="68"/>
  <c r="C121" i="68"/>
  <c r="D110" i="68"/>
  <c r="C112" i="68"/>
  <c r="C111" i="68"/>
  <c r="D88" i="68"/>
  <c r="C89" i="68"/>
  <c r="C86" i="68"/>
  <c r="C84" i="68"/>
  <c r="C82" i="68"/>
  <c r="C81" i="68"/>
  <c r="C80" i="68"/>
  <c r="H78" i="68"/>
  <c r="E78" i="68"/>
  <c r="C78" i="68"/>
  <c r="C76" i="68"/>
  <c r="C75" i="68"/>
  <c r="H73" i="68"/>
  <c r="E73" i="68"/>
  <c r="C73" i="68"/>
  <c r="D49" i="68"/>
  <c r="C50" i="68"/>
  <c r="C47" i="68"/>
  <c r="C46" i="68"/>
  <c r="C44" i="68"/>
  <c r="C42" i="68"/>
  <c r="C40" i="68"/>
  <c r="C37" i="68"/>
  <c r="C36" i="68"/>
  <c r="C35" i="68"/>
  <c r="H33" i="68"/>
  <c r="G33" i="68"/>
  <c r="E33" i="68"/>
  <c r="D33" i="68"/>
  <c r="C33" i="68"/>
  <c r="C31" i="68"/>
  <c r="C30" i="68"/>
  <c r="H28" i="68"/>
  <c r="G28" i="68"/>
  <c r="E28" i="68"/>
  <c r="D28" i="68"/>
  <c r="C28" i="68"/>
  <c r="C26" i="68"/>
  <c r="C24" i="68"/>
  <c r="C22" i="68"/>
  <c r="C20" i="68"/>
  <c r="C17" i="68"/>
  <c r="C16" i="68"/>
  <c r="C15" i="68"/>
  <c r="H13" i="68"/>
  <c r="G13" i="68"/>
  <c r="E13" i="68"/>
  <c r="D13" i="68"/>
  <c r="C13" i="68"/>
  <c r="C11" i="68"/>
  <c r="C10" i="68"/>
  <c r="H8" i="68"/>
  <c r="G8" i="68"/>
  <c r="E8" i="68"/>
  <c r="D8" i="68"/>
  <c r="C8" i="68"/>
  <c r="A3" i="68"/>
  <c r="A2" i="68"/>
  <c r="A212" i="67"/>
  <c r="A193" i="67"/>
  <c r="A192" i="67"/>
  <c r="A191" i="67"/>
  <c r="A190" i="67"/>
  <c r="A189" i="67"/>
  <c r="A188" i="67"/>
  <c r="A187" i="67"/>
  <c r="C179" i="67"/>
  <c r="G176" i="67"/>
  <c r="C176" i="67"/>
  <c r="C175" i="67"/>
  <c r="C174" i="67"/>
  <c r="H173" i="67"/>
  <c r="E173" i="67"/>
  <c r="D173" i="67"/>
  <c r="C173" i="67"/>
  <c r="C172" i="67"/>
  <c r="C171" i="67"/>
  <c r="G170" i="67"/>
  <c r="C170" i="67"/>
  <c r="C164" i="67"/>
  <c r="C162" i="67"/>
  <c r="C161" i="67"/>
  <c r="C159" i="67"/>
  <c r="C158" i="67"/>
  <c r="C157" i="67"/>
  <c r="C156" i="67"/>
  <c r="C155" i="67"/>
  <c r="C154" i="67"/>
  <c r="C153" i="67"/>
  <c r="C152" i="67"/>
  <c r="C151" i="67"/>
  <c r="C150" i="67"/>
  <c r="C149" i="67"/>
  <c r="C148" i="67"/>
  <c r="C147" i="67"/>
  <c r="C146" i="67"/>
  <c r="C145" i="67"/>
  <c r="C144" i="67"/>
  <c r="C143" i="67"/>
  <c r="C142" i="67"/>
  <c r="C141" i="67"/>
  <c r="C140" i="67"/>
  <c r="C138" i="67"/>
  <c r="C137" i="67"/>
  <c r="C136" i="67"/>
  <c r="C135" i="67"/>
  <c r="C134" i="67"/>
  <c r="C133" i="67"/>
  <c r="C132" i="67"/>
  <c r="C131" i="67"/>
  <c r="D108" i="67"/>
  <c r="C130" i="67"/>
  <c r="C128" i="67"/>
  <c r="D118" i="67"/>
  <c r="D116" i="67"/>
  <c r="D114" i="67"/>
  <c r="D112" i="67"/>
  <c r="D115" i="67"/>
  <c r="C110" i="67"/>
  <c r="C107" i="67"/>
  <c r="C98" i="67"/>
  <c r="D96" i="67"/>
  <c r="C56" i="67"/>
  <c r="D55" i="67"/>
  <c r="C53" i="67"/>
  <c r="C52" i="67"/>
  <c r="C50" i="67"/>
  <c r="C49" i="67"/>
  <c r="G48" i="67"/>
  <c r="C48" i="67"/>
  <c r="C46" i="67"/>
  <c r="C45" i="67"/>
  <c r="C43" i="67"/>
  <c r="C41" i="67"/>
  <c r="C39" i="67"/>
  <c r="C36" i="67"/>
  <c r="C35" i="67"/>
  <c r="C34" i="67"/>
  <c r="G32" i="67"/>
  <c r="C32" i="67"/>
  <c r="C30" i="67"/>
  <c r="C29" i="67"/>
  <c r="G27" i="67"/>
  <c r="C27" i="67"/>
  <c r="C25" i="67"/>
  <c r="C23" i="67"/>
  <c r="C21" i="67"/>
  <c r="C19" i="67"/>
  <c r="C16" i="67"/>
  <c r="C15" i="67"/>
  <c r="C14" i="67"/>
  <c r="H12" i="67"/>
  <c r="E12" i="67"/>
  <c r="C12" i="67"/>
  <c r="C10" i="67"/>
  <c r="C9" i="67"/>
  <c r="H7" i="67"/>
  <c r="E7" i="67"/>
  <c r="C7" i="67"/>
  <c r="A3" i="67"/>
  <c r="A2" i="67"/>
  <c r="A200" i="66"/>
  <c r="A184" i="66"/>
  <c r="A183" i="66"/>
  <c r="A182" i="66"/>
  <c r="A181" i="66"/>
  <c r="A180" i="66"/>
  <c r="A179" i="66"/>
  <c r="A178" i="66"/>
  <c r="C170" i="66"/>
  <c r="C166" i="66"/>
  <c r="C165" i="66"/>
  <c r="G164" i="66"/>
  <c r="C164" i="66"/>
  <c r="C163" i="66"/>
  <c r="C167" i="66" s="1"/>
  <c r="G162" i="66"/>
  <c r="C162" i="66"/>
  <c r="C156" i="66"/>
  <c r="C154" i="66"/>
  <c r="C152" i="66"/>
  <c r="C151" i="66"/>
  <c r="C150" i="66"/>
  <c r="C149" i="66"/>
  <c r="C148" i="66"/>
  <c r="C147" i="66"/>
  <c r="C146" i="66"/>
  <c r="C145" i="66"/>
  <c r="C144" i="66"/>
  <c r="C143" i="66"/>
  <c r="C142" i="66"/>
  <c r="C141" i="66"/>
  <c r="C140" i="66"/>
  <c r="C139" i="66"/>
  <c r="C138" i="66"/>
  <c r="C137" i="66"/>
  <c r="C136" i="66"/>
  <c r="C135" i="66"/>
  <c r="C134" i="66"/>
  <c r="C133" i="66"/>
  <c r="C131" i="66"/>
  <c r="C130" i="66"/>
  <c r="C129" i="66"/>
  <c r="C128" i="66"/>
  <c r="C127" i="66"/>
  <c r="C126" i="66"/>
  <c r="C125" i="66"/>
  <c r="D101" i="66"/>
  <c r="C124" i="66"/>
  <c r="C123" i="66"/>
  <c r="C121" i="66"/>
  <c r="D111" i="66"/>
  <c r="D109" i="66"/>
  <c r="D107" i="66"/>
  <c r="D105" i="66"/>
  <c r="D110" i="66"/>
  <c r="C103" i="66"/>
  <c r="C100" i="66"/>
  <c r="D89" i="66"/>
  <c r="C91" i="66"/>
  <c r="C90" i="66"/>
  <c r="D48" i="66"/>
  <c r="C49" i="66"/>
  <c r="C46" i="66"/>
  <c r="C45" i="66"/>
  <c r="C43" i="66"/>
  <c r="C41" i="66"/>
  <c r="C39" i="66"/>
  <c r="C36" i="66"/>
  <c r="C35" i="66"/>
  <c r="C34" i="66"/>
  <c r="G32" i="66"/>
  <c r="C32" i="66"/>
  <c r="C30" i="66"/>
  <c r="C29" i="66"/>
  <c r="G27" i="66"/>
  <c r="C27" i="66"/>
  <c r="C25" i="66"/>
  <c r="C23" i="66"/>
  <c r="C21" i="66"/>
  <c r="C19" i="66"/>
  <c r="C16" i="66"/>
  <c r="C15" i="66"/>
  <c r="C14" i="66"/>
  <c r="H12" i="66"/>
  <c r="E12" i="66"/>
  <c r="C12" i="66"/>
  <c r="C10" i="66"/>
  <c r="C9" i="66"/>
  <c r="H7" i="66"/>
  <c r="E7" i="66"/>
  <c r="C7" i="66"/>
  <c r="A3" i="66"/>
  <c r="A2" i="66"/>
  <c r="A223" i="65"/>
  <c r="A206" i="65"/>
  <c r="A205" i="65"/>
  <c r="A204" i="65"/>
  <c r="A203" i="65"/>
  <c r="A202" i="65"/>
  <c r="A201" i="65"/>
  <c r="A200" i="65"/>
  <c r="C192" i="65"/>
  <c r="H189" i="65"/>
  <c r="G189" i="65"/>
  <c r="E189" i="65"/>
  <c r="D189" i="65"/>
  <c r="C188" i="65"/>
  <c r="C187" i="65"/>
  <c r="C186" i="65"/>
  <c r="C185" i="65"/>
  <c r="C184" i="65"/>
  <c r="C189" i="65" s="1"/>
  <c r="H183" i="65"/>
  <c r="G183" i="65"/>
  <c r="E183" i="65"/>
  <c r="D183" i="65"/>
  <c r="C183" i="65"/>
  <c r="C177" i="65"/>
  <c r="C175" i="65"/>
  <c r="C174" i="65"/>
  <c r="C172" i="65"/>
  <c r="C171" i="65"/>
  <c r="C170" i="65"/>
  <c r="C169" i="65"/>
  <c r="C168" i="65"/>
  <c r="C167" i="65"/>
  <c r="C166" i="65"/>
  <c r="C165" i="65"/>
  <c r="C164" i="65"/>
  <c r="C163" i="65"/>
  <c r="C162" i="65"/>
  <c r="C161" i="65"/>
  <c r="C160" i="65"/>
  <c r="C159" i="65"/>
  <c r="C158" i="65"/>
  <c r="C157" i="65"/>
  <c r="C156" i="65"/>
  <c r="C155" i="65"/>
  <c r="C154" i="65"/>
  <c r="C153" i="65"/>
  <c r="C151" i="65"/>
  <c r="C150" i="65"/>
  <c r="C149" i="65"/>
  <c r="C148" i="65"/>
  <c r="C147" i="65"/>
  <c r="C146" i="65"/>
  <c r="C145" i="65"/>
  <c r="C144" i="65"/>
  <c r="C143" i="65"/>
  <c r="C141" i="65"/>
  <c r="D131" i="65"/>
  <c r="D130" i="65"/>
  <c r="D129" i="65"/>
  <c r="D127" i="65"/>
  <c r="D126" i="65"/>
  <c r="D125" i="65"/>
  <c r="D128" i="65"/>
  <c r="C123" i="65"/>
  <c r="D121" i="65"/>
  <c r="C120" i="65"/>
  <c r="C111" i="65"/>
  <c r="D109" i="65"/>
  <c r="C110" i="65"/>
  <c r="C49" i="65"/>
  <c r="D48" i="65"/>
  <c r="C46" i="65"/>
  <c r="C45" i="65"/>
  <c r="C43" i="65"/>
  <c r="C41" i="65"/>
  <c r="C39" i="65"/>
  <c r="C36" i="65"/>
  <c r="C35" i="65"/>
  <c r="C34" i="65"/>
  <c r="H32" i="65"/>
  <c r="G32" i="65"/>
  <c r="E32" i="65"/>
  <c r="D32" i="65"/>
  <c r="C32" i="65"/>
  <c r="C30" i="65"/>
  <c r="C29" i="65"/>
  <c r="H27" i="65"/>
  <c r="G27" i="65"/>
  <c r="E27" i="65"/>
  <c r="D27" i="65"/>
  <c r="C27" i="65"/>
  <c r="C25" i="65"/>
  <c r="C23" i="65"/>
  <c r="C21" i="65"/>
  <c r="C19" i="65"/>
  <c r="C16" i="65"/>
  <c r="C15" i="65"/>
  <c r="C14" i="65"/>
  <c r="H12" i="65"/>
  <c r="E12" i="65"/>
  <c r="D12" i="65"/>
  <c r="C12" i="65"/>
  <c r="C10" i="65"/>
  <c r="C9" i="65"/>
  <c r="H7" i="65"/>
  <c r="E7" i="65"/>
  <c r="D7" i="65"/>
  <c r="C7" i="65"/>
  <c r="A3" i="65"/>
  <c r="A2" i="65"/>
  <c r="A182" i="64"/>
  <c r="A166" i="64"/>
  <c r="A165" i="64"/>
  <c r="A164" i="64"/>
  <c r="A163" i="64"/>
  <c r="A162" i="64"/>
  <c r="A161" i="64"/>
  <c r="A160" i="64"/>
  <c r="C152" i="64"/>
  <c r="G149" i="64"/>
  <c r="H149" i="64"/>
  <c r="E149" i="64"/>
  <c r="C149" i="64"/>
  <c r="C148" i="64"/>
  <c r="C147" i="64"/>
  <c r="H146" i="64"/>
  <c r="G146" i="64"/>
  <c r="E146" i="64"/>
  <c r="D146" i="64"/>
  <c r="C146" i="64"/>
  <c r="C145" i="64"/>
  <c r="C144" i="64"/>
  <c r="G143" i="64"/>
  <c r="H143" i="64"/>
  <c r="E143" i="64"/>
  <c r="C143" i="64"/>
  <c r="C111" i="64" s="1"/>
  <c r="C137" i="64"/>
  <c r="C135" i="64"/>
  <c r="C134" i="64"/>
  <c r="C132" i="64"/>
  <c r="C131" i="64"/>
  <c r="C130" i="64"/>
  <c r="C129" i="64"/>
  <c r="C128" i="64"/>
  <c r="C127" i="64"/>
  <c r="C126" i="64"/>
  <c r="C125" i="64"/>
  <c r="C124" i="64"/>
  <c r="C123" i="64"/>
  <c r="C122" i="64"/>
  <c r="C121" i="64"/>
  <c r="C120" i="64"/>
  <c r="C119" i="64"/>
  <c r="C118" i="64"/>
  <c r="C117" i="64"/>
  <c r="C116" i="64"/>
  <c r="C115" i="64"/>
  <c r="C114" i="64"/>
  <c r="C113" i="64"/>
  <c r="C110" i="64"/>
  <c r="C109" i="64"/>
  <c r="C108" i="64"/>
  <c r="C107" i="64"/>
  <c r="C106" i="64"/>
  <c r="C105" i="64"/>
  <c r="C104" i="64"/>
  <c r="C103" i="64"/>
  <c r="C101" i="64"/>
  <c r="D90" i="64"/>
  <c r="C83" i="64"/>
  <c r="C80" i="64"/>
  <c r="C71" i="64"/>
  <c r="C70" i="64"/>
  <c r="D69" i="64"/>
  <c r="D48" i="64"/>
  <c r="C49" i="64"/>
  <c r="C46" i="64"/>
  <c r="C45" i="64"/>
  <c r="C43" i="64"/>
  <c r="C41" i="64"/>
  <c r="C39" i="64"/>
  <c r="C36" i="64"/>
  <c r="C35" i="64"/>
  <c r="C34" i="64"/>
  <c r="G32" i="64"/>
  <c r="H32" i="64"/>
  <c r="E32" i="64"/>
  <c r="C32" i="64"/>
  <c r="C30" i="64"/>
  <c r="C29" i="64"/>
  <c r="G27" i="64"/>
  <c r="H27" i="64"/>
  <c r="E27" i="64"/>
  <c r="C27" i="64"/>
  <c r="C25" i="64"/>
  <c r="C23" i="64"/>
  <c r="C21" i="64"/>
  <c r="C19" i="64"/>
  <c r="C16" i="64"/>
  <c r="C15" i="64"/>
  <c r="C14" i="64"/>
  <c r="E12" i="64"/>
  <c r="C12" i="64"/>
  <c r="C10" i="64"/>
  <c r="C9" i="64"/>
  <c r="E7" i="64"/>
  <c r="C7" i="64"/>
  <c r="A3" i="64"/>
  <c r="A2" i="64"/>
  <c r="A182" i="63"/>
  <c r="A166" i="63"/>
  <c r="A165" i="63"/>
  <c r="A164" i="63"/>
  <c r="A163" i="63"/>
  <c r="A162" i="63"/>
  <c r="A161" i="63"/>
  <c r="A160" i="63"/>
  <c r="C152" i="63"/>
  <c r="C148" i="63"/>
  <c r="C147" i="63"/>
  <c r="G146" i="63"/>
  <c r="H146" i="63"/>
  <c r="E146" i="63"/>
  <c r="C146" i="63"/>
  <c r="C145" i="63"/>
  <c r="C144" i="63"/>
  <c r="C149" i="63" s="1"/>
  <c r="G143" i="63"/>
  <c r="H143" i="63"/>
  <c r="E143" i="63"/>
  <c r="D143" i="63"/>
  <c r="C143" i="63"/>
  <c r="C137" i="63"/>
  <c r="C135" i="63"/>
  <c r="C134" i="63"/>
  <c r="C132" i="63"/>
  <c r="C131" i="63"/>
  <c r="C130" i="63"/>
  <c r="C129" i="63"/>
  <c r="C128" i="63"/>
  <c r="C127" i="63"/>
  <c r="C126" i="63"/>
  <c r="C125" i="63"/>
  <c r="C124" i="63"/>
  <c r="C123" i="63"/>
  <c r="C122" i="63"/>
  <c r="C121" i="63"/>
  <c r="C120" i="63"/>
  <c r="C119" i="63"/>
  <c r="C118" i="63"/>
  <c r="C117" i="63"/>
  <c r="C116" i="63"/>
  <c r="C115" i="63"/>
  <c r="C114" i="63"/>
  <c r="C113" i="63"/>
  <c r="C111" i="63"/>
  <c r="C110" i="63"/>
  <c r="C109" i="63"/>
  <c r="C108" i="63"/>
  <c r="C107" i="63"/>
  <c r="C106" i="63"/>
  <c r="C105" i="63"/>
  <c r="C104" i="63"/>
  <c r="C103" i="63"/>
  <c r="C101" i="63"/>
  <c r="D90" i="63"/>
  <c r="D86" i="63"/>
  <c r="D89" i="63"/>
  <c r="C83" i="63"/>
  <c r="C80" i="63"/>
  <c r="C71" i="63"/>
  <c r="D69" i="63"/>
  <c r="C70" i="63"/>
  <c r="C49" i="63"/>
  <c r="D48" i="63"/>
  <c r="C46" i="63"/>
  <c r="C45" i="63"/>
  <c r="C43" i="63"/>
  <c r="C41" i="63"/>
  <c r="C39" i="63"/>
  <c r="C36" i="63"/>
  <c r="C35" i="63"/>
  <c r="C34" i="63"/>
  <c r="G32" i="63"/>
  <c r="H32" i="63"/>
  <c r="E32" i="63"/>
  <c r="C32" i="63"/>
  <c r="C30" i="63"/>
  <c r="C29" i="63"/>
  <c r="G27" i="63"/>
  <c r="H27" i="63"/>
  <c r="E27" i="63"/>
  <c r="C27" i="63"/>
  <c r="C25" i="63"/>
  <c r="C23" i="63"/>
  <c r="C21" i="63"/>
  <c r="C19" i="63"/>
  <c r="C16" i="63"/>
  <c r="C15" i="63"/>
  <c r="C14" i="63"/>
  <c r="E12" i="63"/>
  <c r="C12" i="63"/>
  <c r="C10" i="63"/>
  <c r="C9" i="63"/>
  <c r="E7" i="63"/>
  <c r="C7" i="63"/>
  <c r="A3" i="63"/>
  <c r="A2" i="63"/>
  <c r="A184" i="62"/>
  <c r="A168" i="62"/>
  <c r="A167" i="62"/>
  <c r="A166" i="62"/>
  <c r="A165" i="62"/>
  <c r="A164" i="62"/>
  <c r="A163" i="62"/>
  <c r="A162" i="62"/>
  <c r="C152" i="62"/>
  <c r="C148" i="62"/>
  <c r="C147" i="62"/>
  <c r="G146" i="62"/>
  <c r="H146" i="62"/>
  <c r="E146" i="62"/>
  <c r="C146" i="62"/>
  <c r="C145" i="62"/>
  <c r="C144" i="62"/>
  <c r="C149" i="62" s="1"/>
  <c r="H143" i="62"/>
  <c r="G143" i="62"/>
  <c r="E143" i="62"/>
  <c r="D143" i="62"/>
  <c r="C143" i="62"/>
  <c r="C137" i="62"/>
  <c r="C135" i="62"/>
  <c r="C134" i="62"/>
  <c r="C132" i="62"/>
  <c r="C131" i="62"/>
  <c r="C130" i="62"/>
  <c r="C129" i="62"/>
  <c r="C128" i="62"/>
  <c r="C127" i="62"/>
  <c r="C126" i="62"/>
  <c r="C125" i="62"/>
  <c r="C124" i="62"/>
  <c r="C123" i="62"/>
  <c r="C122" i="62"/>
  <c r="C121" i="62"/>
  <c r="C120" i="62"/>
  <c r="C119" i="62"/>
  <c r="C118" i="62"/>
  <c r="C117" i="62"/>
  <c r="C116" i="62"/>
  <c r="C115" i="62"/>
  <c r="C114" i="62"/>
  <c r="C113" i="62"/>
  <c r="C111" i="62"/>
  <c r="C110" i="62"/>
  <c r="C109" i="62"/>
  <c r="C108" i="62"/>
  <c r="C107" i="62"/>
  <c r="C106" i="62"/>
  <c r="C105" i="62"/>
  <c r="C104" i="62"/>
  <c r="C103" i="62"/>
  <c r="C101" i="62"/>
  <c r="D90" i="62"/>
  <c r="D86" i="62"/>
  <c r="D89" i="62"/>
  <c r="C83" i="62"/>
  <c r="D81" i="62"/>
  <c r="C80" i="62"/>
  <c r="C71" i="62"/>
  <c r="D69" i="62"/>
  <c r="C70" i="62"/>
  <c r="C49" i="62"/>
  <c r="D48" i="62"/>
  <c r="C46" i="62"/>
  <c r="C45" i="62"/>
  <c r="C43" i="62"/>
  <c r="C41" i="62"/>
  <c r="C39" i="62"/>
  <c r="C36" i="62"/>
  <c r="C35" i="62"/>
  <c r="C34" i="62"/>
  <c r="G32" i="62"/>
  <c r="H32" i="62"/>
  <c r="E32" i="62"/>
  <c r="C32" i="62"/>
  <c r="C30" i="62"/>
  <c r="C29" i="62"/>
  <c r="G27" i="62"/>
  <c r="H27" i="62"/>
  <c r="E27" i="62"/>
  <c r="C27" i="62"/>
  <c r="C25" i="62"/>
  <c r="C23" i="62"/>
  <c r="C21" i="62"/>
  <c r="C19" i="62"/>
  <c r="C16" i="62"/>
  <c r="C15" i="62"/>
  <c r="C14" i="62"/>
  <c r="E12" i="62"/>
  <c r="C12" i="62"/>
  <c r="C10" i="62"/>
  <c r="C9" i="62"/>
  <c r="E7" i="62"/>
  <c r="C7" i="62"/>
  <c r="A3" i="62"/>
  <c r="A2" i="62"/>
  <c r="A291" i="61"/>
  <c r="A272" i="61"/>
  <c r="A271" i="61"/>
  <c r="A270" i="61"/>
  <c r="A269" i="61"/>
  <c r="A268" i="61"/>
  <c r="A267" i="61"/>
  <c r="A266" i="61"/>
  <c r="C259" i="61"/>
  <c r="C258" i="61"/>
  <c r="C257" i="61"/>
  <c r="C256" i="61"/>
  <c r="C255" i="61"/>
  <c r="C254" i="61"/>
  <c r="C253" i="61"/>
  <c r="C252" i="61"/>
  <c r="C250" i="61"/>
  <c r="C244" i="61"/>
  <c r="C242" i="61"/>
  <c r="C240" i="61"/>
  <c r="C239" i="61"/>
  <c r="C238" i="61"/>
  <c r="C237" i="61"/>
  <c r="C236" i="61"/>
  <c r="C235" i="61"/>
  <c r="C234" i="61"/>
  <c r="C233" i="61"/>
  <c r="C232" i="61"/>
  <c r="C231" i="61"/>
  <c r="C230" i="61"/>
  <c r="C229" i="61"/>
  <c r="C228" i="61"/>
  <c r="C227" i="61"/>
  <c r="C226" i="61"/>
  <c r="C225" i="61"/>
  <c r="C224" i="61"/>
  <c r="C223" i="61"/>
  <c r="C222" i="61"/>
  <c r="C221" i="61"/>
  <c r="C219" i="61"/>
  <c r="C218" i="61"/>
  <c r="C217" i="61"/>
  <c r="C216" i="61"/>
  <c r="C215" i="61"/>
  <c r="C214" i="61"/>
  <c r="C213" i="61"/>
  <c r="C212" i="61"/>
  <c r="C211" i="61"/>
  <c r="C209" i="61"/>
  <c r="D196" i="61"/>
  <c r="C191" i="61"/>
  <c r="C188" i="61"/>
  <c r="C179" i="61"/>
  <c r="C178" i="61"/>
  <c r="D177" i="61"/>
  <c r="C127" i="61"/>
  <c r="D126" i="61"/>
  <c r="C124" i="61"/>
  <c r="C122" i="61"/>
  <c r="C120" i="61"/>
  <c r="C119" i="61"/>
  <c r="C118" i="61"/>
  <c r="G116" i="61"/>
  <c r="H116" i="61"/>
  <c r="E116" i="61"/>
  <c r="C116" i="61"/>
  <c r="C114" i="61"/>
  <c r="C113" i="61"/>
  <c r="G111" i="61"/>
  <c r="H111" i="61"/>
  <c r="E111" i="61"/>
  <c r="C111" i="61"/>
  <c r="D108" i="61"/>
  <c r="D57" i="61"/>
  <c r="C58" i="61"/>
  <c r="C55" i="61"/>
  <c r="C54" i="61"/>
  <c r="C52" i="61"/>
  <c r="C50" i="61"/>
  <c r="C48" i="61"/>
  <c r="C45" i="61"/>
  <c r="C44" i="61"/>
  <c r="C43" i="61"/>
  <c r="H41" i="61"/>
  <c r="G41" i="61"/>
  <c r="D41" i="61"/>
  <c r="C41" i="61"/>
  <c r="C39" i="61"/>
  <c r="C38" i="61"/>
  <c r="H36" i="61"/>
  <c r="G36" i="61"/>
  <c r="D36" i="61"/>
  <c r="C36" i="61"/>
  <c r="C34" i="61"/>
  <c r="C32" i="61"/>
  <c r="C30" i="61"/>
  <c r="C28" i="61"/>
  <c r="C25" i="61"/>
  <c r="C23" i="61"/>
  <c r="C21" i="61"/>
  <c r="G17" i="61"/>
  <c r="H17" i="61"/>
  <c r="E17" i="61"/>
  <c r="C17" i="61"/>
  <c r="C14" i="61"/>
  <c r="C12" i="61"/>
  <c r="G8" i="61"/>
  <c r="H8" i="61"/>
  <c r="E8" i="61"/>
  <c r="C8" i="61"/>
  <c r="A3" i="61"/>
  <c r="A2" i="61"/>
  <c r="A181" i="60"/>
  <c r="A166" i="60"/>
  <c r="A165" i="60"/>
  <c r="A164" i="60"/>
  <c r="A163" i="60"/>
  <c r="A162" i="60"/>
  <c r="A161" i="60"/>
  <c r="A160" i="60"/>
  <c r="C152" i="60"/>
  <c r="C148" i="60"/>
  <c r="C147" i="60"/>
  <c r="C146" i="60"/>
  <c r="C145" i="60"/>
  <c r="C144" i="60"/>
  <c r="C149" i="60" s="1"/>
  <c r="C143" i="60"/>
  <c r="C137" i="60"/>
  <c r="C135" i="60"/>
  <c r="C134" i="60"/>
  <c r="C132" i="60"/>
  <c r="C131" i="60"/>
  <c r="C130" i="60"/>
  <c r="C129" i="60"/>
  <c r="C128" i="60"/>
  <c r="C127" i="60"/>
  <c r="C126" i="60"/>
  <c r="C125" i="60"/>
  <c r="C124" i="60"/>
  <c r="C123" i="60"/>
  <c r="C122" i="60"/>
  <c r="C121" i="60"/>
  <c r="C120" i="60"/>
  <c r="C119" i="60"/>
  <c r="C118" i="60"/>
  <c r="C117" i="60"/>
  <c r="C116" i="60"/>
  <c r="C115" i="60"/>
  <c r="C114" i="60"/>
  <c r="C113" i="60"/>
  <c r="C111" i="60"/>
  <c r="C110" i="60"/>
  <c r="C109" i="60"/>
  <c r="C108" i="60"/>
  <c r="C107" i="60"/>
  <c r="C106" i="60"/>
  <c r="C105" i="60"/>
  <c r="C104" i="60"/>
  <c r="D81" i="60"/>
  <c r="C103" i="60"/>
  <c r="C101" i="60"/>
  <c r="D91" i="60"/>
  <c r="D90" i="60"/>
  <c r="D89" i="60"/>
  <c r="D87" i="60"/>
  <c r="D86" i="60"/>
  <c r="D85" i="60"/>
  <c r="D88" i="60"/>
  <c r="C83" i="60"/>
  <c r="C80" i="60"/>
  <c r="C71" i="60"/>
  <c r="D69" i="60"/>
  <c r="C70" i="60"/>
  <c r="D48" i="60"/>
  <c r="C49" i="60"/>
  <c r="C46" i="60"/>
  <c r="C45" i="60"/>
  <c r="C43" i="60"/>
  <c r="C41" i="60"/>
  <c r="C39" i="60"/>
  <c r="C36" i="60"/>
  <c r="C35" i="60"/>
  <c r="C34" i="60"/>
  <c r="C32" i="60"/>
  <c r="C30" i="60"/>
  <c r="C29" i="60"/>
  <c r="C27" i="60"/>
  <c r="C25" i="60"/>
  <c r="C23" i="60"/>
  <c r="C21" i="60"/>
  <c r="C19" i="60"/>
  <c r="C16" i="60"/>
  <c r="C15" i="60"/>
  <c r="C14" i="60"/>
  <c r="C12" i="60"/>
  <c r="C10" i="60"/>
  <c r="C9" i="60"/>
  <c r="C7" i="60"/>
  <c r="A3" i="60"/>
  <c r="A2" i="60"/>
  <c r="A195" i="59"/>
  <c r="A180" i="59"/>
  <c r="A179" i="59"/>
  <c r="A178" i="59"/>
  <c r="A177" i="59"/>
  <c r="A176" i="59"/>
  <c r="A175" i="59"/>
  <c r="A174" i="59"/>
  <c r="C166" i="59"/>
  <c r="C162" i="59"/>
  <c r="C161" i="59"/>
  <c r="H160" i="59"/>
  <c r="G160" i="59"/>
  <c r="D160" i="59"/>
  <c r="C160" i="59"/>
  <c r="C159" i="59"/>
  <c r="C158" i="59"/>
  <c r="C163" i="59" s="1"/>
  <c r="E157" i="59"/>
  <c r="C157" i="59"/>
  <c r="C151" i="59"/>
  <c r="C149" i="59"/>
  <c r="C148" i="59"/>
  <c r="C146" i="59"/>
  <c r="C145" i="59"/>
  <c r="C144" i="59"/>
  <c r="C143" i="59"/>
  <c r="C142" i="59"/>
  <c r="C141" i="59"/>
  <c r="C140" i="59"/>
  <c r="C139" i="59"/>
  <c r="C138" i="59"/>
  <c r="C137" i="59"/>
  <c r="C136" i="59"/>
  <c r="C135" i="59"/>
  <c r="C134" i="59"/>
  <c r="C133" i="59"/>
  <c r="C132" i="59"/>
  <c r="C131" i="59"/>
  <c r="C130" i="59"/>
  <c r="C129" i="59"/>
  <c r="C128" i="59"/>
  <c r="C127" i="59"/>
  <c r="C125" i="59"/>
  <c r="C124" i="59"/>
  <c r="C123" i="59"/>
  <c r="C122" i="59"/>
  <c r="C121" i="59"/>
  <c r="C120" i="59"/>
  <c r="C119" i="59"/>
  <c r="C118" i="59"/>
  <c r="D95" i="59"/>
  <c r="C117" i="59"/>
  <c r="C115" i="59"/>
  <c r="D105" i="59"/>
  <c r="D104" i="59"/>
  <c r="D103" i="59"/>
  <c r="D101" i="59"/>
  <c r="D100" i="59"/>
  <c r="D99" i="59"/>
  <c r="D102" i="59"/>
  <c r="C97" i="59"/>
  <c r="C94" i="59"/>
  <c r="C85" i="59"/>
  <c r="D81" i="59"/>
  <c r="C82" i="59"/>
  <c r="C56" i="59"/>
  <c r="D55" i="59"/>
  <c r="C53" i="59"/>
  <c r="C52" i="59"/>
  <c r="C50" i="59"/>
  <c r="C49" i="59"/>
  <c r="E48" i="59"/>
  <c r="C48" i="59"/>
  <c r="C46" i="59"/>
  <c r="C45" i="59"/>
  <c r="C43" i="59"/>
  <c r="C41" i="59"/>
  <c r="C39" i="59"/>
  <c r="C36" i="59"/>
  <c r="C35" i="59"/>
  <c r="C34" i="59"/>
  <c r="E32" i="59"/>
  <c r="C32" i="59"/>
  <c r="C30" i="59"/>
  <c r="C29" i="59"/>
  <c r="E27" i="59"/>
  <c r="C27" i="59"/>
  <c r="C25" i="59"/>
  <c r="C23" i="59"/>
  <c r="C21" i="59"/>
  <c r="C19" i="59"/>
  <c r="C16" i="59"/>
  <c r="C15" i="59"/>
  <c r="C14" i="59"/>
  <c r="G12" i="59"/>
  <c r="H12" i="59"/>
  <c r="E12" i="59"/>
  <c r="C12" i="59"/>
  <c r="C10" i="59"/>
  <c r="C9" i="59"/>
  <c r="G7" i="59"/>
  <c r="H7" i="59"/>
  <c r="E7" i="59"/>
  <c r="C7" i="59"/>
  <c r="A3" i="59"/>
  <c r="A2" i="59"/>
  <c r="A181" i="58"/>
  <c r="A166" i="58"/>
  <c r="A165" i="58"/>
  <c r="A164" i="58"/>
  <c r="A163" i="58"/>
  <c r="A162" i="58"/>
  <c r="A161" i="58"/>
  <c r="A160" i="58"/>
  <c r="C152" i="58"/>
  <c r="C148" i="58"/>
  <c r="C147" i="58"/>
  <c r="E146" i="58"/>
  <c r="C146" i="58"/>
  <c r="C145" i="58"/>
  <c r="C144" i="58"/>
  <c r="C149" i="58" s="1"/>
  <c r="H143" i="58"/>
  <c r="G143" i="58"/>
  <c r="D143" i="58"/>
  <c r="C143" i="58"/>
  <c r="C137" i="58"/>
  <c r="C135" i="58"/>
  <c r="C134" i="58"/>
  <c r="C132" i="58"/>
  <c r="C131" i="58"/>
  <c r="C130" i="58"/>
  <c r="C129" i="58"/>
  <c r="C128" i="58"/>
  <c r="C127" i="58"/>
  <c r="C126" i="58"/>
  <c r="C125" i="58"/>
  <c r="C124" i="58"/>
  <c r="C123" i="58"/>
  <c r="C122" i="58"/>
  <c r="C121" i="58"/>
  <c r="C120" i="58"/>
  <c r="C119" i="58"/>
  <c r="C118" i="58"/>
  <c r="C117" i="58"/>
  <c r="C116" i="58"/>
  <c r="C115" i="58"/>
  <c r="C114" i="58"/>
  <c r="C113" i="58"/>
  <c r="C111" i="58"/>
  <c r="C110" i="58"/>
  <c r="C109" i="58"/>
  <c r="C108" i="58"/>
  <c r="C107" i="58"/>
  <c r="C106" i="58"/>
  <c r="C105" i="58"/>
  <c r="C104" i="58"/>
  <c r="D81" i="58"/>
  <c r="C103" i="58"/>
  <c r="C101" i="58"/>
  <c r="D91" i="58"/>
  <c r="D89" i="58"/>
  <c r="D87" i="58"/>
  <c r="D85" i="58"/>
  <c r="D88" i="58"/>
  <c r="C83" i="58"/>
  <c r="C80" i="58"/>
  <c r="D69" i="58"/>
  <c r="C71" i="58"/>
  <c r="C70" i="58"/>
  <c r="D48" i="58"/>
  <c r="C49" i="58"/>
  <c r="C46" i="58"/>
  <c r="C45" i="58"/>
  <c r="C43" i="58"/>
  <c r="C41" i="58"/>
  <c r="C39" i="58"/>
  <c r="C36" i="58"/>
  <c r="C35" i="58"/>
  <c r="C34" i="58"/>
  <c r="E32" i="58"/>
  <c r="C32" i="58"/>
  <c r="C30" i="58"/>
  <c r="C29" i="58"/>
  <c r="E27" i="58"/>
  <c r="C27" i="58"/>
  <c r="C25" i="58"/>
  <c r="C23" i="58"/>
  <c r="C21" i="58"/>
  <c r="C19" i="58"/>
  <c r="C16" i="58"/>
  <c r="C15" i="58"/>
  <c r="C14" i="58"/>
  <c r="G12" i="58"/>
  <c r="H12" i="58"/>
  <c r="E12" i="58"/>
  <c r="C12" i="58"/>
  <c r="C10" i="58"/>
  <c r="C9" i="58"/>
  <c r="G7" i="58"/>
  <c r="H7" i="58"/>
  <c r="E7" i="58"/>
  <c r="C7" i="58"/>
  <c r="A3" i="58"/>
  <c r="A2" i="58"/>
  <c r="A234" i="57"/>
  <c r="A215" i="57"/>
  <c r="A214" i="57"/>
  <c r="A213" i="57"/>
  <c r="A212" i="57"/>
  <c r="A211" i="57"/>
  <c r="A210" i="57"/>
  <c r="A209" i="57"/>
  <c r="C202" i="57"/>
  <c r="C201" i="57"/>
  <c r="C200" i="57"/>
  <c r="C199" i="57"/>
  <c r="C197" i="57"/>
  <c r="C191" i="57"/>
  <c r="C189" i="57"/>
  <c r="C187" i="57"/>
  <c r="C186" i="57"/>
  <c r="C185" i="57"/>
  <c r="C184" i="57"/>
  <c r="C183" i="57"/>
  <c r="C182" i="57"/>
  <c r="C181" i="57"/>
  <c r="C180" i="57"/>
  <c r="C179" i="57"/>
  <c r="C178" i="57"/>
  <c r="C177" i="57"/>
  <c r="C176" i="57"/>
  <c r="C175" i="57"/>
  <c r="C174" i="57"/>
  <c r="C173" i="57"/>
  <c r="C172" i="57"/>
  <c r="C171" i="57"/>
  <c r="C170" i="57"/>
  <c r="C169" i="57"/>
  <c r="C168" i="57"/>
  <c r="C166" i="57"/>
  <c r="C165" i="57"/>
  <c r="C164" i="57"/>
  <c r="C163" i="57"/>
  <c r="C162" i="57"/>
  <c r="C161" i="57"/>
  <c r="C160" i="57"/>
  <c r="C159" i="57"/>
  <c r="D136" i="57"/>
  <c r="C158" i="57"/>
  <c r="C156" i="57"/>
  <c r="D146" i="57"/>
  <c r="D145" i="57"/>
  <c r="D144" i="57"/>
  <c r="D142" i="57"/>
  <c r="D141" i="57"/>
  <c r="D140" i="57"/>
  <c r="D143" i="57"/>
  <c r="C138" i="57"/>
  <c r="C135" i="57"/>
  <c r="C126" i="57"/>
  <c r="D124" i="57"/>
  <c r="C125" i="57"/>
  <c r="D95" i="57"/>
  <c r="C96" i="57"/>
  <c r="C93" i="57"/>
  <c r="C91" i="57"/>
  <c r="C89" i="57"/>
  <c r="C88" i="57"/>
  <c r="C87" i="57"/>
  <c r="E85" i="57"/>
  <c r="C85" i="57"/>
  <c r="C83" i="57"/>
  <c r="C82" i="57"/>
  <c r="E80" i="57"/>
  <c r="C80" i="57"/>
  <c r="D49" i="57"/>
  <c r="C50" i="57"/>
  <c r="C47" i="57"/>
  <c r="C46" i="57"/>
  <c r="C44" i="57"/>
  <c r="C42" i="57"/>
  <c r="C40" i="57"/>
  <c r="C37" i="57"/>
  <c r="C36" i="57"/>
  <c r="C35" i="57"/>
  <c r="H33" i="57"/>
  <c r="G33" i="57"/>
  <c r="D33" i="57"/>
  <c r="C33" i="57"/>
  <c r="C31" i="57"/>
  <c r="C30" i="57"/>
  <c r="H28" i="57"/>
  <c r="G28" i="57"/>
  <c r="D28" i="57"/>
  <c r="C28" i="57"/>
  <c r="C26" i="57"/>
  <c r="C24" i="57"/>
  <c r="C22" i="57"/>
  <c r="C20" i="57"/>
  <c r="C17" i="57"/>
  <c r="C16" i="57"/>
  <c r="C15" i="57"/>
  <c r="G13" i="57"/>
  <c r="H13" i="57"/>
  <c r="E13" i="57"/>
  <c r="C13" i="57"/>
  <c r="C11" i="57"/>
  <c r="C10" i="57"/>
  <c r="G8" i="57"/>
  <c r="H8" i="57"/>
  <c r="E8" i="57"/>
  <c r="C8" i="57"/>
  <c r="A3" i="57"/>
  <c r="A2" i="57"/>
  <c r="A188" i="56"/>
  <c r="A173" i="56"/>
  <c r="A172" i="56"/>
  <c r="A171" i="56"/>
  <c r="A170" i="56"/>
  <c r="A169" i="56"/>
  <c r="A168" i="56"/>
  <c r="A167" i="56"/>
  <c r="C159" i="56"/>
  <c r="C155" i="56"/>
  <c r="C154" i="56"/>
  <c r="H153" i="56"/>
  <c r="G153" i="56"/>
  <c r="D153" i="56"/>
  <c r="C153" i="56"/>
  <c r="C152" i="56"/>
  <c r="C151" i="56"/>
  <c r="C156" i="56" s="1"/>
  <c r="E150" i="56"/>
  <c r="C150" i="56"/>
  <c r="C144" i="56"/>
  <c r="C142" i="56"/>
  <c r="C141" i="56"/>
  <c r="C139" i="56"/>
  <c r="C138" i="56"/>
  <c r="C137" i="56"/>
  <c r="C136" i="56"/>
  <c r="C135" i="56"/>
  <c r="C134" i="56"/>
  <c r="C133" i="56"/>
  <c r="C132" i="56"/>
  <c r="C131" i="56"/>
  <c r="C130" i="56"/>
  <c r="C129" i="56"/>
  <c r="C128" i="56"/>
  <c r="C127" i="56"/>
  <c r="C126" i="56"/>
  <c r="C125" i="56"/>
  <c r="C124" i="56"/>
  <c r="C123" i="56"/>
  <c r="C122" i="56"/>
  <c r="C121" i="56"/>
  <c r="C120" i="56"/>
  <c r="C118" i="56"/>
  <c r="C117" i="56"/>
  <c r="C116" i="56"/>
  <c r="C115" i="56"/>
  <c r="C114" i="56"/>
  <c r="C113" i="56"/>
  <c r="C112" i="56"/>
  <c r="C111" i="56"/>
  <c r="D88" i="56"/>
  <c r="C110" i="56"/>
  <c r="C108" i="56"/>
  <c r="D98" i="56"/>
  <c r="D96" i="56"/>
  <c r="D94" i="56"/>
  <c r="D92" i="56"/>
  <c r="D97" i="56"/>
  <c r="C90" i="56"/>
  <c r="C87" i="56"/>
  <c r="D76" i="56"/>
  <c r="C78" i="56"/>
  <c r="C77" i="56"/>
  <c r="D55" i="56"/>
  <c r="C56" i="56"/>
  <c r="C53" i="56"/>
  <c r="C52" i="56"/>
  <c r="C50" i="56"/>
  <c r="C49" i="56"/>
  <c r="G48" i="56"/>
  <c r="H48" i="56"/>
  <c r="E48" i="56"/>
  <c r="C48" i="56"/>
  <c r="C46" i="56"/>
  <c r="C45" i="56"/>
  <c r="C43" i="56"/>
  <c r="C41" i="56"/>
  <c r="C39" i="56"/>
  <c r="C36" i="56"/>
  <c r="C35" i="56"/>
  <c r="C34" i="56"/>
  <c r="G32" i="56"/>
  <c r="H32" i="56"/>
  <c r="E32" i="56"/>
  <c r="C32" i="56"/>
  <c r="C30" i="56"/>
  <c r="C29" i="56"/>
  <c r="G27" i="56"/>
  <c r="H27" i="56"/>
  <c r="E27" i="56"/>
  <c r="C27" i="56"/>
  <c r="C25" i="56"/>
  <c r="C23" i="56"/>
  <c r="C21" i="56"/>
  <c r="C19" i="56"/>
  <c r="C16" i="56"/>
  <c r="C15" i="56"/>
  <c r="C14" i="56"/>
  <c r="E12" i="56"/>
  <c r="C12" i="56"/>
  <c r="C10" i="56"/>
  <c r="C9" i="56"/>
  <c r="E7" i="56"/>
  <c r="C7" i="56"/>
  <c r="A3" i="56"/>
  <c r="A2" i="56"/>
  <c r="A191" i="55"/>
  <c r="A176" i="55"/>
  <c r="A175" i="55"/>
  <c r="A174" i="55"/>
  <c r="A173" i="55"/>
  <c r="A172" i="55"/>
  <c r="A171" i="55"/>
  <c r="A170" i="55"/>
  <c r="C162" i="55"/>
  <c r="H159" i="55"/>
  <c r="G159" i="55"/>
  <c r="E159" i="55"/>
  <c r="D159" i="55"/>
  <c r="C158" i="55"/>
  <c r="C157" i="55"/>
  <c r="G156" i="55"/>
  <c r="H156" i="55"/>
  <c r="E156" i="55"/>
  <c r="C156" i="55"/>
  <c r="C155" i="55"/>
  <c r="C154" i="55"/>
  <c r="C159" i="55" s="1"/>
  <c r="H153" i="55"/>
  <c r="G153" i="55"/>
  <c r="E153" i="55"/>
  <c r="D153" i="55"/>
  <c r="C153" i="55"/>
  <c r="C147" i="55"/>
  <c r="C145" i="55"/>
  <c r="C144" i="55"/>
  <c r="C142" i="55"/>
  <c r="C141" i="55"/>
  <c r="C140" i="55"/>
  <c r="C139" i="55"/>
  <c r="C138" i="55"/>
  <c r="C137" i="55"/>
  <c r="C136" i="55"/>
  <c r="C135" i="55"/>
  <c r="C134" i="55"/>
  <c r="C133" i="55"/>
  <c r="C132" i="55"/>
  <c r="C131" i="55"/>
  <c r="C130" i="55"/>
  <c r="C129" i="55"/>
  <c r="C128" i="55"/>
  <c r="C127" i="55"/>
  <c r="C126" i="55"/>
  <c r="C125" i="55"/>
  <c r="C124" i="55"/>
  <c r="C123" i="55"/>
  <c r="C121" i="55"/>
  <c r="C120" i="55"/>
  <c r="C119" i="55"/>
  <c r="C118" i="55"/>
  <c r="C117" i="55"/>
  <c r="C116" i="55"/>
  <c r="C115" i="55"/>
  <c r="C114" i="55"/>
  <c r="C113" i="55"/>
  <c r="C111" i="55"/>
  <c r="D100" i="55"/>
  <c r="D96" i="55"/>
  <c r="D99" i="55"/>
  <c r="C93" i="55"/>
  <c r="D91" i="55"/>
  <c r="C90" i="55"/>
  <c r="C81" i="55"/>
  <c r="D79" i="55"/>
  <c r="C80" i="55"/>
  <c r="D48" i="55"/>
  <c r="C49" i="55"/>
  <c r="C46" i="55"/>
  <c r="C45" i="55"/>
  <c r="C43" i="55"/>
  <c r="C41" i="55"/>
  <c r="C39" i="55"/>
  <c r="C36" i="55"/>
  <c r="C35" i="55"/>
  <c r="C34" i="55"/>
  <c r="G32" i="55"/>
  <c r="H32" i="55"/>
  <c r="E32" i="55"/>
  <c r="C32" i="55"/>
  <c r="C30" i="55"/>
  <c r="C29" i="55"/>
  <c r="G27" i="55"/>
  <c r="H27" i="55"/>
  <c r="E27" i="55"/>
  <c r="C27" i="55"/>
  <c r="C25" i="55"/>
  <c r="C23" i="55"/>
  <c r="C21" i="55"/>
  <c r="C19" i="55"/>
  <c r="C16" i="55"/>
  <c r="C15" i="55"/>
  <c r="C14" i="55"/>
  <c r="H12" i="55"/>
  <c r="G12" i="55"/>
  <c r="D12" i="55"/>
  <c r="C12" i="55"/>
  <c r="C10" i="55"/>
  <c r="C9" i="55"/>
  <c r="H7" i="55"/>
  <c r="G7" i="55"/>
  <c r="D7" i="55"/>
  <c r="C7" i="55"/>
  <c r="A3" i="55"/>
  <c r="A2" i="55"/>
  <c r="A188" i="54"/>
  <c r="A173" i="54"/>
  <c r="A172" i="54"/>
  <c r="A171" i="54"/>
  <c r="A170" i="54"/>
  <c r="A169" i="54"/>
  <c r="A168" i="54"/>
  <c r="A167" i="54"/>
  <c r="C159" i="54"/>
  <c r="C156" i="54"/>
  <c r="C155" i="54"/>
  <c r="C154" i="54"/>
  <c r="H153" i="54"/>
  <c r="G153" i="54"/>
  <c r="E153" i="54"/>
  <c r="D153" i="54"/>
  <c r="C153" i="54"/>
  <c r="C152" i="54"/>
  <c r="C151" i="54"/>
  <c r="G150" i="54"/>
  <c r="H150" i="54"/>
  <c r="E150" i="54"/>
  <c r="C150" i="54"/>
  <c r="C118" i="54" s="1"/>
  <c r="C144" i="54"/>
  <c r="C142" i="54"/>
  <c r="C141" i="54"/>
  <c r="C139" i="54"/>
  <c r="C138" i="54"/>
  <c r="C137" i="54"/>
  <c r="C136" i="54"/>
  <c r="C135" i="54"/>
  <c r="C134" i="54"/>
  <c r="C133" i="54"/>
  <c r="C132" i="54"/>
  <c r="C131" i="54"/>
  <c r="C130" i="54"/>
  <c r="C129" i="54"/>
  <c r="C128" i="54"/>
  <c r="C127" i="54"/>
  <c r="C126" i="54"/>
  <c r="C125" i="54"/>
  <c r="C124" i="54"/>
  <c r="C123" i="54"/>
  <c r="C122" i="54"/>
  <c r="C121" i="54"/>
  <c r="C120" i="54"/>
  <c r="C117" i="54"/>
  <c r="C116" i="54"/>
  <c r="C115" i="54"/>
  <c r="C114" i="54"/>
  <c r="C113" i="54"/>
  <c r="C112" i="54"/>
  <c r="C111" i="54"/>
  <c r="C110" i="54"/>
  <c r="C108" i="54"/>
  <c r="D95" i="54"/>
  <c r="C90" i="54"/>
  <c r="C87" i="54"/>
  <c r="C78" i="54"/>
  <c r="C77" i="54"/>
  <c r="D76" i="54"/>
  <c r="D55" i="54"/>
  <c r="C56" i="54"/>
  <c r="C53" i="54"/>
  <c r="C52" i="54"/>
  <c r="C50" i="54"/>
  <c r="C49" i="54"/>
  <c r="H48" i="54"/>
  <c r="G48" i="54"/>
  <c r="D48" i="54"/>
  <c r="C48" i="54"/>
  <c r="C46" i="54"/>
  <c r="C45" i="54"/>
  <c r="C43" i="54"/>
  <c r="C41" i="54"/>
  <c r="C39" i="54"/>
  <c r="C36" i="54"/>
  <c r="C35" i="54"/>
  <c r="C34" i="54"/>
  <c r="H32" i="54"/>
  <c r="G32" i="54"/>
  <c r="D32" i="54"/>
  <c r="C32" i="54"/>
  <c r="C30" i="54"/>
  <c r="C29" i="54"/>
  <c r="H27" i="54"/>
  <c r="G27" i="54"/>
  <c r="D27" i="54"/>
  <c r="C27" i="54"/>
  <c r="C25" i="54"/>
  <c r="C23" i="54"/>
  <c r="C21" i="54"/>
  <c r="C19" i="54"/>
  <c r="C16" i="54"/>
  <c r="C15" i="54"/>
  <c r="C14" i="54"/>
  <c r="G12" i="54"/>
  <c r="H12" i="54"/>
  <c r="E12" i="54"/>
  <c r="C12" i="54"/>
  <c r="C10" i="54"/>
  <c r="C9" i="54"/>
  <c r="G7" i="54"/>
  <c r="H7" i="54"/>
  <c r="E7" i="54"/>
  <c r="C7" i="54"/>
  <c r="A3" i="54"/>
  <c r="A2" i="54"/>
  <c r="A302" i="53"/>
  <c r="A278" i="53"/>
  <c r="A277" i="53"/>
  <c r="A276" i="53"/>
  <c r="A275" i="53"/>
  <c r="A274" i="53"/>
  <c r="A273" i="53"/>
  <c r="A272" i="53"/>
  <c r="C266" i="53"/>
  <c r="C264" i="53"/>
  <c r="C263" i="53"/>
  <c r="C262" i="53"/>
  <c r="C265" i="53" s="1"/>
  <c r="C261" i="53"/>
  <c r="C255" i="53"/>
  <c r="C245" i="53"/>
  <c r="C243" i="53"/>
  <c r="C242" i="53"/>
  <c r="C241" i="53"/>
  <c r="C240" i="53"/>
  <c r="C239" i="53"/>
  <c r="C238" i="53"/>
  <c r="C237" i="53"/>
  <c r="C236" i="53"/>
  <c r="C235" i="53"/>
  <c r="C234" i="53"/>
  <c r="C233" i="53"/>
  <c r="C232" i="53"/>
  <c r="C231" i="53"/>
  <c r="C230" i="53"/>
  <c r="C229" i="53"/>
  <c r="C228" i="53"/>
  <c r="C227" i="53"/>
  <c r="C226" i="53"/>
  <c r="C225" i="53"/>
  <c r="C224" i="53"/>
  <c r="C222" i="53"/>
  <c r="C221" i="53"/>
  <c r="C220" i="53"/>
  <c r="C219" i="53"/>
  <c r="C218" i="53"/>
  <c r="C217" i="53"/>
  <c r="C216" i="53"/>
  <c r="C215" i="53"/>
  <c r="C214" i="53"/>
  <c r="C212" i="53"/>
  <c r="D201" i="53"/>
  <c r="D197" i="53"/>
  <c r="D200" i="53"/>
  <c r="C194" i="53"/>
  <c r="D192" i="53"/>
  <c r="C191" i="53"/>
  <c r="D180" i="53"/>
  <c r="C182" i="53"/>
  <c r="C181" i="53"/>
  <c r="D129" i="53"/>
  <c r="C130" i="53"/>
  <c r="C127" i="53"/>
  <c r="C125" i="53"/>
  <c r="C123" i="53"/>
  <c r="C122" i="53"/>
  <c r="C121" i="53"/>
  <c r="G119" i="53"/>
  <c r="H119" i="53"/>
  <c r="E119" i="53"/>
  <c r="C119" i="53"/>
  <c r="C117" i="53"/>
  <c r="C116" i="53"/>
  <c r="G114" i="53"/>
  <c r="H114" i="53"/>
  <c r="E114" i="53"/>
  <c r="C114" i="53"/>
  <c r="D61" i="53"/>
  <c r="C62" i="53"/>
  <c r="C59" i="53"/>
  <c r="C58" i="53"/>
  <c r="C56" i="53"/>
  <c r="C54" i="53"/>
  <c r="C52" i="53"/>
  <c r="C49" i="53"/>
  <c r="C48" i="53"/>
  <c r="C47" i="53"/>
  <c r="G45" i="53"/>
  <c r="H45" i="53"/>
  <c r="E45" i="53"/>
  <c r="C45" i="53"/>
  <c r="C43" i="53"/>
  <c r="C42" i="53"/>
  <c r="G40" i="53"/>
  <c r="H40" i="53"/>
  <c r="E40" i="53"/>
  <c r="C40" i="53"/>
  <c r="C38" i="53"/>
  <c r="C36" i="53"/>
  <c r="C34" i="53"/>
  <c r="C32" i="53"/>
  <c r="C26" i="53"/>
  <c r="G22" i="53"/>
  <c r="H22" i="53"/>
  <c r="E22" i="53"/>
  <c r="C22" i="53"/>
  <c r="H19" i="53"/>
  <c r="G19" i="53"/>
  <c r="E19" i="53"/>
  <c r="D19" i="53"/>
  <c r="C19" i="53"/>
  <c r="C17" i="53"/>
  <c r="C16" i="53"/>
  <c r="C15" i="53"/>
  <c r="H13" i="53"/>
  <c r="G13" i="53"/>
  <c r="D13" i="53"/>
  <c r="C13" i="53"/>
  <c r="C11" i="53"/>
  <c r="C10" i="53"/>
  <c r="H8" i="53"/>
  <c r="G8" i="53"/>
  <c r="D8" i="53"/>
  <c r="C8" i="53"/>
  <c r="A3" i="53"/>
  <c r="A2" i="53"/>
  <c r="A190" i="52"/>
  <c r="A175" i="52"/>
  <c r="A174" i="52"/>
  <c r="A173" i="52"/>
  <c r="A172" i="52"/>
  <c r="A171" i="52"/>
  <c r="A170" i="52"/>
  <c r="A169" i="52"/>
  <c r="C160" i="52"/>
  <c r="C157" i="52"/>
  <c r="C156" i="52"/>
  <c r="C155" i="52"/>
  <c r="G154" i="52"/>
  <c r="H154" i="52"/>
  <c r="E154" i="52"/>
  <c r="C154" i="52"/>
  <c r="C153" i="52"/>
  <c r="C152" i="52"/>
  <c r="G151" i="52"/>
  <c r="H151" i="52"/>
  <c r="E151" i="52"/>
  <c r="D151" i="52"/>
  <c r="C151" i="52"/>
  <c r="C121" i="52" s="1"/>
  <c r="C145" i="52"/>
  <c r="C143" i="52"/>
  <c r="C142" i="52"/>
  <c r="C140" i="52"/>
  <c r="C139" i="52"/>
  <c r="C138" i="52"/>
  <c r="C137" i="52"/>
  <c r="C136" i="52"/>
  <c r="C135" i="52"/>
  <c r="C134" i="52"/>
  <c r="C133" i="52"/>
  <c r="C132" i="52"/>
  <c r="C131" i="52"/>
  <c r="C130" i="52"/>
  <c r="C129" i="52"/>
  <c r="C128" i="52"/>
  <c r="C127" i="52"/>
  <c r="C126" i="52"/>
  <c r="C125" i="52"/>
  <c r="C124" i="52"/>
  <c r="C123" i="52"/>
  <c r="C120" i="52"/>
  <c r="C119" i="52"/>
  <c r="C118" i="52"/>
  <c r="C117" i="52"/>
  <c r="C116" i="52"/>
  <c r="C115" i="52"/>
  <c r="C114" i="52"/>
  <c r="C113" i="52"/>
  <c r="C111" i="52"/>
  <c r="D98" i="52"/>
  <c r="C93" i="52"/>
  <c r="C90" i="52"/>
  <c r="C81" i="52"/>
  <c r="D48" i="52"/>
  <c r="C49" i="52"/>
  <c r="C46" i="52"/>
  <c r="C45" i="52"/>
  <c r="C43" i="52"/>
  <c r="C41" i="52"/>
  <c r="C39" i="52"/>
  <c r="C36" i="52"/>
  <c r="C35" i="52"/>
  <c r="C34" i="52"/>
  <c r="C32" i="52"/>
  <c r="C30" i="52"/>
  <c r="C29" i="52"/>
  <c r="C27" i="52"/>
  <c r="C25" i="52"/>
  <c r="C23" i="52"/>
  <c r="C21" i="52"/>
  <c r="C19" i="52"/>
  <c r="C16" i="52"/>
  <c r="C15" i="52"/>
  <c r="C14" i="52"/>
  <c r="H12" i="52"/>
  <c r="E12" i="52"/>
  <c r="C12" i="52"/>
  <c r="C10" i="52"/>
  <c r="C9" i="52"/>
  <c r="H7" i="52"/>
  <c r="E7" i="52"/>
  <c r="C7" i="52"/>
  <c r="A3" i="52"/>
  <c r="A2" i="52"/>
  <c r="A194" i="51"/>
  <c r="A177" i="51"/>
  <c r="A176" i="51"/>
  <c r="A175" i="51"/>
  <c r="A174" i="51"/>
  <c r="A173" i="51"/>
  <c r="A172" i="51"/>
  <c r="A171" i="51"/>
  <c r="C163" i="51"/>
  <c r="C160" i="51"/>
  <c r="C158" i="51"/>
  <c r="C157" i="51"/>
  <c r="H156" i="51"/>
  <c r="G156" i="51"/>
  <c r="E156" i="51"/>
  <c r="D156" i="51"/>
  <c r="C156" i="51"/>
  <c r="C155" i="51"/>
  <c r="C154" i="51"/>
  <c r="C159" i="51" s="1"/>
  <c r="C153" i="51"/>
  <c r="C147" i="51"/>
  <c r="C145" i="51"/>
  <c r="C144" i="51"/>
  <c r="C142" i="51"/>
  <c r="C141" i="51"/>
  <c r="C140" i="51"/>
  <c r="C139" i="51"/>
  <c r="C138" i="51"/>
  <c r="C137" i="51"/>
  <c r="C136" i="51"/>
  <c r="C135" i="51"/>
  <c r="C134" i="51"/>
  <c r="C133" i="51"/>
  <c r="C132" i="51"/>
  <c r="C131" i="51"/>
  <c r="C130" i="51"/>
  <c r="C129" i="51"/>
  <c r="C128" i="51"/>
  <c r="C127" i="51"/>
  <c r="C126" i="51"/>
  <c r="C125" i="51"/>
  <c r="C124" i="51"/>
  <c r="C123" i="51"/>
  <c r="C121" i="51"/>
  <c r="C120" i="51"/>
  <c r="C119" i="51"/>
  <c r="C118" i="51"/>
  <c r="C117" i="51"/>
  <c r="C116" i="51"/>
  <c r="C115" i="51"/>
  <c r="C114" i="51"/>
  <c r="D91" i="51"/>
  <c r="C113" i="51"/>
  <c r="C111" i="51"/>
  <c r="D101" i="51"/>
  <c r="D97" i="51"/>
  <c r="D100" i="51"/>
  <c r="C93" i="51"/>
  <c r="C90" i="51"/>
  <c r="C81" i="51"/>
  <c r="D79" i="51"/>
  <c r="C80" i="51"/>
  <c r="D48" i="51"/>
  <c r="C49" i="51"/>
  <c r="C46" i="51"/>
  <c r="C45" i="51"/>
  <c r="C43" i="51"/>
  <c r="C41" i="51"/>
  <c r="C39" i="51"/>
  <c r="C36" i="51"/>
  <c r="C35" i="51"/>
  <c r="C34" i="51"/>
  <c r="C32" i="51"/>
  <c r="C30" i="51"/>
  <c r="C29" i="51"/>
  <c r="C27" i="51"/>
  <c r="C25" i="51"/>
  <c r="C23" i="51"/>
  <c r="C21" i="51"/>
  <c r="C19" i="51"/>
  <c r="C16" i="51"/>
  <c r="C15" i="51"/>
  <c r="C14" i="51"/>
  <c r="G12" i="51"/>
  <c r="H12" i="51"/>
  <c r="E12" i="51"/>
  <c r="C12" i="51"/>
  <c r="C10" i="51"/>
  <c r="C9" i="51"/>
  <c r="G7" i="51"/>
  <c r="H7" i="51"/>
  <c r="E7" i="51"/>
  <c r="C7" i="51"/>
  <c r="A3" i="51"/>
  <c r="A2" i="51"/>
  <c r="A187" i="50"/>
  <c r="A174" i="50"/>
  <c r="A173" i="50"/>
  <c r="A172" i="50"/>
  <c r="A171" i="50"/>
  <c r="A170" i="50"/>
  <c r="A169" i="50"/>
  <c r="A168" i="50"/>
  <c r="C159" i="50"/>
  <c r="C155" i="50"/>
  <c r="C154" i="50"/>
  <c r="C153" i="50"/>
  <c r="C152" i="50"/>
  <c r="C151" i="50"/>
  <c r="C156" i="50" s="1"/>
  <c r="H150" i="50"/>
  <c r="G150" i="50"/>
  <c r="D150" i="50"/>
  <c r="C150" i="50"/>
  <c r="C144" i="50"/>
  <c r="C142" i="50"/>
  <c r="C141" i="50"/>
  <c r="C139" i="50"/>
  <c r="C138" i="50"/>
  <c r="C137" i="50"/>
  <c r="C136" i="50"/>
  <c r="C135" i="50"/>
  <c r="C134" i="50"/>
  <c r="C133" i="50"/>
  <c r="C132" i="50"/>
  <c r="C131" i="50"/>
  <c r="C130" i="50"/>
  <c r="C129" i="50"/>
  <c r="C128" i="50"/>
  <c r="C127" i="50"/>
  <c r="C126" i="50"/>
  <c r="C125" i="50"/>
  <c r="C124" i="50"/>
  <c r="C123" i="50"/>
  <c r="C122" i="50"/>
  <c r="C121" i="50"/>
  <c r="C120" i="50"/>
  <c r="C118" i="50"/>
  <c r="C117" i="50"/>
  <c r="C116" i="50"/>
  <c r="C115" i="50"/>
  <c r="C114" i="50"/>
  <c r="C113" i="50"/>
  <c r="C112" i="50"/>
  <c r="C111" i="50"/>
  <c r="C110" i="50"/>
  <c r="C108" i="50"/>
  <c r="D98" i="50"/>
  <c r="D96" i="50"/>
  <c r="D94" i="50"/>
  <c r="D92" i="50"/>
  <c r="D95" i="50"/>
  <c r="C90" i="50"/>
  <c r="C87" i="50"/>
  <c r="C78" i="50"/>
  <c r="D76" i="50"/>
  <c r="D55" i="50"/>
  <c r="C56" i="50"/>
  <c r="C53" i="50"/>
  <c r="C52" i="50"/>
  <c r="C50" i="50"/>
  <c r="C49" i="50"/>
  <c r="H48" i="50"/>
  <c r="G48" i="50"/>
  <c r="D48" i="50"/>
  <c r="C48" i="50"/>
  <c r="C46" i="50"/>
  <c r="C45" i="50"/>
  <c r="C43" i="50"/>
  <c r="C41" i="50"/>
  <c r="C39" i="50"/>
  <c r="C36" i="50"/>
  <c r="C35" i="50"/>
  <c r="C34" i="50"/>
  <c r="H32" i="50"/>
  <c r="G32" i="50"/>
  <c r="D32" i="50"/>
  <c r="C32" i="50"/>
  <c r="C30" i="50"/>
  <c r="C29" i="50"/>
  <c r="H27" i="50"/>
  <c r="G27" i="50"/>
  <c r="D27" i="50"/>
  <c r="C27" i="50"/>
  <c r="C25" i="50"/>
  <c r="C23" i="50"/>
  <c r="C21" i="50"/>
  <c r="C19" i="50"/>
  <c r="C16" i="50"/>
  <c r="C15" i="50"/>
  <c r="C14" i="50"/>
  <c r="G12" i="50"/>
  <c r="H12" i="50"/>
  <c r="E12" i="50"/>
  <c r="C12" i="50"/>
  <c r="C10" i="50"/>
  <c r="C9" i="50"/>
  <c r="G7" i="50"/>
  <c r="H7" i="50"/>
  <c r="E7" i="50"/>
  <c r="C7" i="50"/>
  <c r="A3" i="50"/>
  <c r="A2" i="50"/>
  <c r="A278" i="49"/>
  <c r="A259" i="49"/>
  <c r="A258" i="49"/>
  <c r="A257" i="49"/>
  <c r="A256" i="49"/>
  <c r="A255" i="49"/>
  <c r="A254" i="49"/>
  <c r="A253" i="49"/>
  <c r="C246" i="49"/>
  <c r="C244" i="49"/>
  <c r="C243" i="49"/>
  <c r="C242" i="49"/>
  <c r="C241" i="49"/>
  <c r="C245" i="49" s="1"/>
  <c r="C235" i="49"/>
  <c r="C233" i="49"/>
  <c r="C231" i="49"/>
  <c r="C230" i="49"/>
  <c r="C229" i="49"/>
  <c r="C228" i="49"/>
  <c r="C227" i="49"/>
  <c r="C226" i="49"/>
  <c r="C225" i="49"/>
  <c r="C224" i="49"/>
  <c r="C223" i="49"/>
  <c r="C222" i="49"/>
  <c r="C221" i="49"/>
  <c r="C220" i="49"/>
  <c r="C219" i="49"/>
  <c r="C218" i="49"/>
  <c r="C217" i="49"/>
  <c r="C216" i="49"/>
  <c r="C215" i="49"/>
  <c r="C214" i="49"/>
  <c r="C213" i="49"/>
  <c r="C212" i="49"/>
  <c r="C210" i="49"/>
  <c r="C209" i="49"/>
  <c r="C208" i="49"/>
  <c r="C207" i="49"/>
  <c r="C206" i="49"/>
  <c r="C205" i="49"/>
  <c r="C204" i="49"/>
  <c r="C203" i="49"/>
  <c r="C202" i="49"/>
  <c r="C200" i="49"/>
  <c r="C182" i="49"/>
  <c r="C179" i="49"/>
  <c r="C170" i="49"/>
  <c r="C169" i="49"/>
  <c r="D168" i="49"/>
  <c r="D117" i="49"/>
  <c r="C118" i="49"/>
  <c r="C115" i="49"/>
  <c r="C113" i="49"/>
  <c r="C111" i="49"/>
  <c r="C110" i="49"/>
  <c r="C109" i="49"/>
  <c r="G107" i="49"/>
  <c r="H107" i="49"/>
  <c r="E107" i="49"/>
  <c r="D107" i="49"/>
  <c r="C107" i="49"/>
  <c r="C105" i="49"/>
  <c r="C104" i="49"/>
  <c r="G102" i="49"/>
  <c r="H102" i="49"/>
  <c r="E102" i="49"/>
  <c r="C102" i="49"/>
  <c r="D49" i="49"/>
  <c r="C50" i="49"/>
  <c r="C47" i="49"/>
  <c r="C46" i="49"/>
  <c r="C44" i="49"/>
  <c r="C42" i="49"/>
  <c r="C40" i="49"/>
  <c r="C37" i="49"/>
  <c r="C36" i="49"/>
  <c r="C35" i="49"/>
  <c r="G33" i="49"/>
  <c r="H33" i="49"/>
  <c r="E33" i="49"/>
  <c r="C33" i="49"/>
  <c r="C31" i="49"/>
  <c r="C30" i="49"/>
  <c r="G28" i="49"/>
  <c r="H28" i="49"/>
  <c r="E28" i="49"/>
  <c r="C28" i="49"/>
  <c r="C26" i="49"/>
  <c r="C24" i="49"/>
  <c r="C22" i="49"/>
  <c r="C20" i="49"/>
  <c r="C17" i="49"/>
  <c r="C16" i="49"/>
  <c r="C15" i="49"/>
  <c r="H13" i="49"/>
  <c r="G13" i="49"/>
  <c r="D13" i="49"/>
  <c r="C13" i="49"/>
  <c r="C11" i="49"/>
  <c r="C10" i="49"/>
  <c r="H8" i="49"/>
  <c r="G8" i="49"/>
  <c r="D8" i="49"/>
  <c r="C8" i="49"/>
  <c r="A3" i="49"/>
  <c r="A2" i="49"/>
  <c r="A191" i="48"/>
  <c r="A175" i="48"/>
  <c r="A174" i="48"/>
  <c r="A173" i="48"/>
  <c r="A172" i="48"/>
  <c r="A171" i="48"/>
  <c r="A170" i="48"/>
  <c r="A169" i="48"/>
  <c r="C161" i="48"/>
  <c r="C158" i="48"/>
  <c r="G157" i="48"/>
  <c r="H157" i="48"/>
  <c r="E157" i="48"/>
  <c r="C157" i="48"/>
  <c r="C156" i="48"/>
  <c r="C155" i="48"/>
  <c r="H154" i="48"/>
  <c r="G154" i="48"/>
  <c r="E154" i="48"/>
  <c r="D154" i="48"/>
  <c r="C154" i="48"/>
  <c r="C153" i="48"/>
  <c r="C152" i="48"/>
  <c r="G151" i="48"/>
  <c r="H151" i="48"/>
  <c r="E151" i="48"/>
  <c r="C151" i="48"/>
  <c r="C145" i="48"/>
  <c r="C143" i="48"/>
  <c r="C142" i="48"/>
  <c r="C140" i="48"/>
  <c r="C139" i="48"/>
  <c r="C138" i="48"/>
  <c r="C137" i="48"/>
  <c r="C136" i="48"/>
  <c r="C135" i="48"/>
  <c r="C134" i="48"/>
  <c r="C133" i="48"/>
  <c r="C132" i="48"/>
  <c r="C131" i="48"/>
  <c r="C130" i="48"/>
  <c r="C129" i="48"/>
  <c r="C128" i="48"/>
  <c r="C127" i="48"/>
  <c r="C126" i="48"/>
  <c r="C125" i="48"/>
  <c r="C124" i="48"/>
  <c r="C123" i="48"/>
  <c r="C122" i="48"/>
  <c r="D89" i="48"/>
  <c r="C121" i="48"/>
  <c r="C119" i="48"/>
  <c r="C118" i="48"/>
  <c r="C117" i="48"/>
  <c r="C116" i="48"/>
  <c r="C115" i="48"/>
  <c r="C114" i="48"/>
  <c r="C113" i="48"/>
  <c r="C112" i="48"/>
  <c r="C111" i="48"/>
  <c r="C109" i="48"/>
  <c r="D98" i="48"/>
  <c r="D94" i="48"/>
  <c r="D97" i="48"/>
  <c r="C91" i="48"/>
  <c r="C88" i="48"/>
  <c r="C79" i="48"/>
  <c r="D77" i="48"/>
  <c r="D56" i="48"/>
  <c r="C57" i="48"/>
  <c r="C54" i="48"/>
  <c r="C53" i="48"/>
  <c r="C51" i="48"/>
  <c r="C50" i="48"/>
  <c r="H49" i="48"/>
  <c r="E49" i="48"/>
  <c r="C49" i="48"/>
  <c r="C47" i="48"/>
  <c r="C46" i="48"/>
  <c r="C44" i="48"/>
  <c r="C42" i="48"/>
  <c r="C40" i="48"/>
  <c r="C37" i="48"/>
  <c r="C36" i="48"/>
  <c r="C35" i="48"/>
  <c r="H33" i="48"/>
  <c r="E33" i="48"/>
  <c r="C33" i="48"/>
  <c r="C31" i="48"/>
  <c r="C30" i="48"/>
  <c r="H28" i="48"/>
  <c r="E28" i="48"/>
  <c r="C28" i="48"/>
  <c r="C26" i="48"/>
  <c r="C24" i="48"/>
  <c r="C22" i="48"/>
  <c r="C20" i="48"/>
  <c r="C17" i="48"/>
  <c r="C16" i="48"/>
  <c r="C15" i="48"/>
  <c r="H13" i="48"/>
  <c r="G13" i="48"/>
  <c r="E13" i="48"/>
  <c r="D13" i="48"/>
  <c r="C13" i="48"/>
  <c r="C11" i="48"/>
  <c r="C10" i="48"/>
  <c r="H8" i="48"/>
  <c r="G8" i="48"/>
  <c r="E8" i="48"/>
  <c r="D8" i="48"/>
  <c r="C8" i="48"/>
  <c r="A3" i="48"/>
  <c r="A2" i="48"/>
  <c r="A191" i="47"/>
  <c r="A176" i="47"/>
  <c r="A175" i="47"/>
  <c r="A174" i="47"/>
  <c r="A173" i="47"/>
  <c r="A172" i="47"/>
  <c r="A171" i="47"/>
  <c r="A170" i="47"/>
  <c r="C160" i="47"/>
  <c r="C157" i="47"/>
  <c r="H156" i="47"/>
  <c r="E156" i="47"/>
  <c r="C155" i="47"/>
  <c r="C154" i="47"/>
  <c r="H153" i="47"/>
  <c r="G153" i="47"/>
  <c r="E153" i="47"/>
  <c r="D153" i="47"/>
  <c r="C153" i="47"/>
  <c r="C152" i="47"/>
  <c r="C151" i="47"/>
  <c r="C156" i="47" s="1"/>
  <c r="G150" i="47"/>
  <c r="H150" i="47"/>
  <c r="E150" i="47"/>
  <c r="C150" i="47"/>
  <c r="C144" i="47"/>
  <c r="C142" i="47"/>
  <c r="C141" i="47"/>
  <c r="C139" i="47"/>
  <c r="C138" i="47"/>
  <c r="C137" i="47"/>
  <c r="C136" i="47"/>
  <c r="C135" i="47"/>
  <c r="C134" i="47"/>
  <c r="C133" i="47"/>
  <c r="C132" i="47"/>
  <c r="C131" i="47"/>
  <c r="C130" i="47"/>
  <c r="C129" i="47"/>
  <c r="C128" i="47"/>
  <c r="C127" i="47"/>
  <c r="C126" i="47"/>
  <c r="C125" i="47"/>
  <c r="C124" i="47"/>
  <c r="C123" i="47"/>
  <c r="C122" i="47"/>
  <c r="C121" i="47"/>
  <c r="C120" i="47"/>
  <c r="C118" i="47"/>
  <c r="C117" i="47"/>
  <c r="C116" i="47"/>
  <c r="C115" i="47"/>
  <c r="C114" i="47"/>
  <c r="C113" i="47"/>
  <c r="C112" i="47"/>
  <c r="C111" i="47"/>
  <c r="C110" i="47"/>
  <c r="C108" i="47"/>
  <c r="D97" i="47"/>
  <c r="D95" i="47"/>
  <c r="C90" i="47"/>
  <c r="D88" i="47"/>
  <c r="C87" i="47"/>
  <c r="C78" i="47"/>
  <c r="D76" i="47"/>
  <c r="D55" i="47"/>
  <c r="C56" i="47"/>
  <c r="C53" i="47"/>
  <c r="C52" i="47"/>
  <c r="C50" i="47"/>
  <c r="C49" i="47"/>
  <c r="G48" i="47"/>
  <c r="H48" i="47"/>
  <c r="E48" i="47"/>
  <c r="C48" i="47"/>
  <c r="C46" i="47"/>
  <c r="C45" i="47"/>
  <c r="C43" i="47"/>
  <c r="C41" i="47"/>
  <c r="C39" i="47"/>
  <c r="C36" i="47"/>
  <c r="C35" i="47"/>
  <c r="C34" i="47"/>
  <c r="G32" i="47"/>
  <c r="H32" i="47"/>
  <c r="E32" i="47"/>
  <c r="C32" i="47"/>
  <c r="C30" i="47"/>
  <c r="C29" i="47"/>
  <c r="G27" i="47"/>
  <c r="H27" i="47"/>
  <c r="E27" i="47"/>
  <c r="C27" i="47"/>
  <c r="C25" i="47"/>
  <c r="C23" i="47"/>
  <c r="C21" i="47"/>
  <c r="C19" i="47"/>
  <c r="C16" i="47"/>
  <c r="C15" i="47"/>
  <c r="C14" i="47"/>
  <c r="H12" i="47"/>
  <c r="D12" i="47"/>
  <c r="C12" i="47"/>
  <c r="C10" i="47"/>
  <c r="C9" i="47"/>
  <c r="H7" i="47"/>
  <c r="D7" i="47"/>
  <c r="C7" i="47"/>
  <c r="A3" i="47"/>
  <c r="A2" i="47"/>
  <c r="A198" i="46"/>
  <c r="A179" i="46"/>
  <c r="A178" i="46"/>
  <c r="A177" i="46"/>
  <c r="A176" i="46"/>
  <c r="A175" i="46"/>
  <c r="A174" i="46"/>
  <c r="A173" i="46"/>
  <c r="C164" i="46"/>
  <c r="C161" i="46"/>
  <c r="C159" i="46"/>
  <c r="C158" i="46"/>
  <c r="H157" i="46"/>
  <c r="G157" i="46"/>
  <c r="E157" i="46"/>
  <c r="D157" i="46"/>
  <c r="C157" i="46"/>
  <c r="C156" i="46"/>
  <c r="C155" i="46"/>
  <c r="C160" i="46" s="1"/>
  <c r="C154" i="46"/>
  <c r="C148" i="46"/>
  <c r="C146" i="46"/>
  <c r="C145" i="46"/>
  <c r="C143" i="46"/>
  <c r="C142" i="46"/>
  <c r="C141" i="46"/>
  <c r="C140" i="46"/>
  <c r="C139" i="46"/>
  <c r="C138" i="46"/>
  <c r="C137" i="46"/>
  <c r="C136" i="46"/>
  <c r="C135" i="46"/>
  <c r="C134" i="46"/>
  <c r="C133" i="46"/>
  <c r="C132" i="46"/>
  <c r="C131" i="46"/>
  <c r="C130" i="46"/>
  <c r="C129" i="46"/>
  <c r="C128" i="46"/>
  <c r="C127" i="46"/>
  <c r="C126" i="46"/>
  <c r="C125" i="46"/>
  <c r="C124" i="46"/>
  <c r="C122" i="46"/>
  <c r="C121" i="46"/>
  <c r="C120" i="46"/>
  <c r="C119" i="46"/>
  <c r="C118" i="46"/>
  <c r="C117" i="46"/>
  <c r="C116" i="46"/>
  <c r="C115" i="46"/>
  <c r="C114" i="46"/>
  <c r="C112" i="46"/>
  <c r="D99" i="46"/>
  <c r="C94" i="46"/>
  <c r="D92" i="46"/>
  <c r="C91" i="46"/>
  <c r="C82" i="46"/>
  <c r="D80" i="46"/>
  <c r="C81" i="46"/>
  <c r="D49" i="46"/>
  <c r="C50" i="46"/>
  <c r="C47" i="46"/>
  <c r="C46" i="46"/>
  <c r="C44" i="46"/>
  <c r="C42" i="46"/>
  <c r="C40" i="46"/>
  <c r="C37" i="46"/>
  <c r="C36" i="46"/>
  <c r="C35" i="46"/>
  <c r="G33" i="46"/>
  <c r="H33" i="46"/>
  <c r="E33" i="46"/>
  <c r="C33" i="46"/>
  <c r="C31" i="46"/>
  <c r="C30" i="46"/>
  <c r="G28" i="46"/>
  <c r="H28" i="46"/>
  <c r="E28" i="46"/>
  <c r="C28" i="46"/>
  <c r="C26" i="46"/>
  <c r="C24" i="46"/>
  <c r="C22" i="46"/>
  <c r="C20" i="46"/>
  <c r="C17" i="46"/>
  <c r="C16" i="46"/>
  <c r="C15" i="46"/>
  <c r="H13" i="46"/>
  <c r="D13" i="46"/>
  <c r="C13" i="46"/>
  <c r="C11" i="46"/>
  <c r="C10" i="46"/>
  <c r="H8" i="46"/>
  <c r="D8" i="46"/>
  <c r="C8" i="46"/>
  <c r="A3" i="46"/>
  <c r="A2" i="46"/>
  <c r="A180" i="45"/>
  <c r="A166" i="45"/>
  <c r="A165" i="45"/>
  <c r="A164" i="45"/>
  <c r="A163" i="45"/>
  <c r="A162" i="45"/>
  <c r="A161" i="45"/>
  <c r="A160" i="45"/>
  <c r="C152" i="45"/>
  <c r="H149" i="45"/>
  <c r="G149" i="45"/>
  <c r="E149" i="45"/>
  <c r="D149" i="45"/>
  <c r="C148" i="45"/>
  <c r="C147" i="45"/>
  <c r="G146" i="45"/>
  <c r="H146" i="45"/>
  <c r="E146" i="45"/>
  <c r="C146" i="45"/>
  <c r="C145" i="45"/>
  <c r="C144" i="45"/>
  <c r="C149" i="45" s="1"/>
  <c r="G143" i="45"/>
  <c r="H143" i="45"/>
  <c r="E143" i="45"/>
  <c r="C143" i="45"/>
  <c r="C137" i="45"/>
  <c r="C135" i="45"/>
  <c r="C134" i="45"/>
  <c r="C132" i="45"/>
  <c r="C131" i="45"/>
  <c r="C130" i="45"/>
  <c r="C129" i="45"/>
  <c r="C128" i="45"/>
  <c r="C127" i="45"/>
  <c r="C126" i="45"/>
  <c r="C125" i="45"/>
  <c r="C124" i="45"/>
  <c r="C123" i="45"/>
  <c r="C122" i="45"/>
  <c r="C121" i="45"/>
  <c r="C120" i="45"/>
  <c r="C119" i="45"/>
  <c r="C118" i="45"/>
  <c r="C117" i="45"/>
  <c r="C116" i="45"/>
  <c r="C115" i="45"/>
  <c r="C114" i="45"/>
  <c r="C113" i="45"/>
  <c r="C111" i="45"/>
  <c r="C110" i="45"/>
  <c r="C109" i="45"/>
  <c r="C108" i="45"/>
  <c r="C107" i="45"/>
  <c r="C106" i="45"/>
  <c r="C105" i="45"/>
  <c r="C104" i="45"/>
  <c r="C103" i="45"/>
  <c r="C101" i="45"/>
  <c r="D90" i="45"/>
  <c r="D86" i="45"/>
  <c r="D91" i="45"/>
  <c r="C83" i="45"/>
  <c r="D81" i="45"/>
  <c r="C80" i="45"/>
  <c r="C71" i="45"/>
  <c r="D69" i="45"/>
  <c r="C70" i="45"/>
  <c r="C49" i="45"/>
  <c r="D48" i="45"/>
  <c r="C46" i="45"/>
  <c r="C45" i="45"/>
  <c r="C43" i="45"/>
  <c r="C41" i="45"/>
  <c r="C39" i="45"/>
  <c r="C36" i="45"/>
  <c r="C35" i="45"/>
  <c r="C34" i="45"/>
  <c r="H32" i="45"/>
  <c r="G32" i="45"/>
  <c r="E32" i="45"/>
  <c r="D32" i="45"/>
  <c r="C32" i="45"/>
  <c r="C30" i="45"/>
  <c r="C29" i="45"/>
  <c r="H27" i="45"/>
  <c r="G27" i="45"/>
  <c r="E27" i="45"/>
  <c r="D27" i="45"/>
  <c r="C27" i="45"/>
  <c r="C25" i="45"/>
  <c r="C23" i="45"/>
  <c r="C21" i="45"/>
  <c r="C19" i="45"/>
  <c r="C16" i="45"/>
  <c r="C15" i="45"/>
  <c r="C14" i="45"/>
  <c r="G12" i="45"/>
  <c r="C12" i="45"/>
  <c r="C10" i="45"/>
  <c r="C9" i="45"/>
  <c r="G7" i="45"/>
  <c r="C7" i="45"/>
  <c r="A3" i="45"/>
  <c r="A2" i="45"/>
  <c r="A189" i="44"/>
  <c r="A173" i="44"/>
  <c r="A172" i="44"/>
  <c r="A171" i="44"/>
  <c r="A170" i="44"/>
  <c r="A169" i="44"/>
  <c r="A168" i="44"/>
  <c r="A167" i="44"/>
  <c r="C159" i="44"/>
  <c r="G156" i="44"/>
  <c r="H156" i="44"/>
  <c r="E156" i="44"/>
  <c r="C155" i="44"/>
  <c r="C154" i="44"/>
  <c r="H153" i="44"/>
  <c r="G153" i="44"/>
  <c r="E153" i="44"/>
  <c r="D153" i="44"/>
  <c r="C153" i="44"/>
  <c r="C152" i="44"/>
  <c r="C151" i="44"/>
  <c r="C156" i="44" s="1"/>
  <c r="G150" i="44"/>
  <c r="H150" i="44"/>
  <c r="E150" i="44"/>
  <c r="C150" i="44"/>
  <c r="C144" i="44"/>
  <c r="C142" i="44"/>
  <c r="C141" i="44"/>
  <c r="C139" i="44"/>
  <c r="C138" i="44"/>
  <c r="C137" i="44"/>
  <c r="C136" i="44"/>
  <c r="C135" i="44"/>
  <c r="C134" i="44"/>
  <c r="C133" i="44"/>
  <c r="C132" i="44"/>
  <c r="C131" i="44"/>
  <c r="C130" i="44"/>
  <c r="C129" i="44"/>
  <c r="C128" i="44"/>
  <c r="C127" i="44"/>
  <c r="C126" i="44"/>
  <c r="C125" i="44"/>
  <c r="C124" i="44"/>
  <c r="C123" i="44"/>
  <c r="C122" i="44"/>
  <c r="C121" i="44"/>
  <c r="C120" i="44"/>
  <c r="C118" i="44"/>
  <c r="C117" i="44"/>
  <c r="C116" i="44"/>
  <c r="C115" i="44"/>
  <c r="C114" i="44"/>
  <c r="C113" i="44"/>
  <c r="C112" i="44"/>
  <c r="C111" i="44"/>
  <c r="C110" i="44"/>
  <c r="C108" i="44"/>
  <c r="D97" i="44"/>
  <c r="D93" i="44"/>
  <c r="D98" i="44"/>
  <c r="C90" i="44"/>
  <c r="D88" i="44"/>
  <c r="C87" i="44"/>
  <c r="C78" i="44"/>
  <c r="D76" i="44"/>
  <c r="D55" i="44"/>
  <c r="C56" i="44"/>
  <c r="C53" i="44"/>
  <c r="C52" i="44"/>
  <c r="C50" i="44"/>
  <c r="C49" i="44"/>
  <c r="G48" i="44"/>
  <c r="H48" i="44"/>
  <c r="E48" i="44"/>
  <c r="C48" i="44"/>
  <c r="C46" i="44"/>
  <c r="C45" i="44"/>
  <c r="C43" i="44"/>
  <c r="C41" i="44"/>
  <c r="C39" i="44"/>
  <c r="C36" i="44"/>
  <c r="C35" i="44"/>
  <c r="C34" i="44"/>
  <c r="G32" i="44"/>
  <c r="H32" i="44"/>
  <c r="E32" i="44"/>
  <c r="C32" i="44"/>
  <c r="C30" i="44"/>
  <c r="C29" i="44"/>
  <c r="G27" i="44"/>
  <c r="H27" i="44"/>
  <c r="E27" i="44"/>
  <c r="C27" i="44"/>
  <c r="C25" i="44"/>
  <c r="C23" i="44"/>
  <c r="C21" i="44"/>
  <c r="C19" i="44"/>
  <c r="C16" i="44"/>
  <c r="C15" i="44"/>
  <c r="C14" i="44"/>
  <c r="H12" i="44"/>
  <c r="E12" i="44"/>
  <c r="D12" i="44"/>
  <c r="C12" i="44"/>
  <c r="C10" i="44"/>
  <c r="C9" i="44"/>
  <c r="H7" i="44"/>
  <c r="E7" i="44"/>
  <c r="D7" i="44"/>
  <c r="C7" i="44"/>
  <c r="A3" i="44"/>
  <c r="A2" i="44"/>
  <c r="A197" i="43"/>
  <c r="A179" i="43"/>
  <c r="A178" i="43"/>
  <c r="A177" i="43"/>
  <c r="A176" i="43"/>
  <c r="A175" i="43"/>
  <c r="A174" i="43"/>
  <c r="A173" i="43"/>
  <c r="C162" i="43"/>
  <c r="C159" i="43"/>
  <c r="C158" i="43"/>
  <c r="C157" i="43"/>
  <c r="G156" i="43"/>
  <c r="H156" i="43"/>
  <c r="E156" i="43"/>
  <c r="C156" i="43"/>
  <c r="C155" i="43"/>
  <c r="C154" i="43"/>
  <c r="H153" i="43"/>
  <c r="G153" i="43"/>
  <c r="E153" i="43"/>
  <c r="D153" i="43"/>
  <c r="C153" i="43"/>
  <c r="C147" i="43"/>
  <c r="C145" i="43"/>
  <c r="C144" i="43"/>
  <c r="C142" i="43"/>
  <c r="C141" i="43"/>
  <c r="C140" i="43"/>
  <c r="C139" i="43"/>
  <c r="C138" i="43"/>
  <c r="C137" i="43"/>
  <c r="C136" i="43"/>
  <c r="C135" i="43"/>
  <c r="C134" i="43"/>
  <c r="C133" i="43"/>
  <c r="C132" i="43"/>
  <c r="C131" i="43"/>
  <c r="C130" i="43"/>
  <c r="C129" i="43"/>
  <c r="C128" i="43"/>
  <c r="C127" i="43"/>
  <c r="C126" i="43"/>
  <c r="C125" i="43"/>
  <c r="C124" i="43"/>
  <c r="C123" i="43"/>
  <c r="C120" i="43"/>
  <c r="C119" i="43"/>
  <c r="C118" i="43"/>
  <c r="C117" i="43"/>
  <c r="C116" i="43"/>
  <c r="C115" i="43"/>
  <c r="C114" i="43"/>
  <c r="C121" i="43" s="1"/>
  <c r="C113" i="43"/>
  <c r="C111" i="43"/>
  <c r="D99" i="43"/>
  <c r="C93" i="43"/>
  <c r="C90" i="43"/>
  <c r="C81" i="43"/>
  <c r="C80" i="43"/>
  <c r="D79" i="43"/>
  <c r="D47" i="43"/>
  <c r="C48" i="43"/>
  <c r="C46" i="43"/>
  <c r="C45" i="43"/>
  <c r="C43" i="43"/>
  <c r="C41" i="43"/>
  <c r="C39" i="43"/>
  <c r="C36" i="43"/>
  <c r="C35" i="43"/>
  <c r="C34" i="43"/>
  <c r="H32" i="43"/>
  <c r="E32" i="43"/>
  <c r="D32" i="43"/>
  <c r="C32" i="43"/>
  <c r="C30" i="43"/>
  <c r="C29" i="43"/>
  <c r="H27" i="43"/>
  <c r="E27" i="43"/>
  <c r="D27" i="43"/>
  <c r="C27" i="43"/>
  <c r="C25" i="43"/>
  <c r="C23" i="43"/>
  <c r="C21" i="43"/>
  <c r="C19" i="43"/>
  <c r="C16" i="43"/>
  <c r="C15" i="43"/>
  <c r="C14" i="43"/>
  <c r="G12" i="43"/>
  <c r="H12" i="43"/>
  <c r="C12" i="43"/>
  <c r="C10" i="43"/>
  <c r="C9" i="43"/>
  <c r="G7" i="43"/>
  <c r="H7" i="43"/>
  <c r="C7" i="43"/>
  <c r="A3" i="43"/>
  <c r="A2" i="43"/>
  <c r="A177" i="42"/>
  <c r="A164" i="42"/>
  <c r="A163" i="42"/>
  <c r="A162" i="42"/>
  <c r="A161" i="42"/>
  <c r="A160" i="42"/>
  <c r="A159" i="42"/>
  <c r="A158" i="42"/>
  <c r="C150" i="42"/>
  <c r="C147" i="42"/>
  <c r="C146" i="42"/>
  <c r="C145" i="42"/>
  <c r="H144" i="42"/>
  <c r="G144" i="42"/>
  <c r="E144" i="42"/>
  <c r="D144" i="42"/>
  <c r="C144" i="42"/>
  <c r="C143" i="42"/>
  <c r="C142" i="42"/>
  <c r="G141" i="42"/>
  <c r="C141" i="42"/>
  <c r="C135" i="42"/>
  <c r="C133" i="42"/>
  <c r="C132" i="42"/>
  <c r="C130" i="42"/>
  <c r="C129" i="42"/>
  <c r="C128" i="42"/>
  <c r="C127" i="42"/>
  <c r="C126" i="42"/>
  <c r="C125" i="42"/>
  <c r="C124" i="42"/>
  <c r="C123" i="42"/>
  <c r="C122" i="42"/>
  <c r="C121" i="42"/>
  <c r="C120" i="42"/>
  <c r="C119" i="42"/>
  <c r="C118" i="42"/>
  <c r="C117" i="42"/>
  <c r="C116" i="42"/>
  <c r="C115" i="42"/>
  <c r="C114" i="42"/>
  <c r="C113" i="42"/>
  <c r="C111" i="42"/>
  <c r="C110" i="42"/>
  <c r="C109" i="42"/>
  <c r="C108" i="42"/>
  <c r="C107" i="42"/>
  <c r="C106" i="42"/>
  <c r="C105" i="42"/>
  <c r="C104" i="42"/>
  <c r="D81" i="42"/>
  <c r="C103" i="42"/>
  <c r="C101" i="42"/>
  <c r="D91" i="42"/>
  <c r="D87" i="42"/>
  <c r="D88" i="42"/>
  <c r="C83" i="42"/>
  <c r="C80" i="42"/>
  <c r="D69" i="42"/>
  <c r="C71" i="42"/>
  <c r="C49" i="42"/>
  <c r="D48" i="42"/>
  <c r="C46" i="42"/>
  <c r="C45" i="42"/>
  <c r="C43" i="42"/>
  <c r="C41" i="42"/>
  <c r="C39" i="42"/>
  <c r="C36" i="42"/>
  <c r="C35" i="42"/>
  <c r="C34" i="42"/>
  <c r="G32" i="42"/>
  <c r="H32" i="42"/>
  <c r="C32" i="42"/>
  <c r="C30" i="42"/>
  <c r="C29" i="42"/>
  <c r="G27" i="42"/>
  <c r="H27" i="42"/>
  <c r="C27" i="42"/>
  <c r="C25" i="42"/>
  <c r="C23" i="42"/>
  <c r="C21" i="42"/>
  <c r="C19" i="42"/>
  <c r="C16" i="42"/>
  <c r="C15" i="42"/>
  <c r="C14" i="42"/>
  <c r="G12" i="42"/>
  <c r="C12" i="42"/>
  <c r="C10" i="42"/>
  <c r="C9" i="42"/>
  <c r="G7" i="42"/>
  <c r="C7" i="42"/>
  <c r="A3" i="42"/>
  <c r="A2" i="42"/>
  <c r="X1" i="42"/>
  <c r="A189" i="41"/>
  <c r="A174" i="41"/>
  <c r="A173" i="41"/>
  <c r="A172" i="41"/>
  <c r="A171" i="41"/>
  <c r="A170" i="41"/>
  <c r="A169" i="41"/>
  <c r="A168" i="41"/>
  <c r="C160" i="41"/>
  <c r="C156" i="41"/>
  <c r="C155" i="41"/>
  <c r="H154" i="41"/>
  <c r="G154" i="41"/>
  <c r="E154" i="41"/>
  <c r="D154" i="41"/>
  <c r="C154" i="41"/>
  <c r="C153" i="41"/>
  <c r="C152" i="41"/>
  <c r="C157" i="41" s="1"/>
  <c r="G151" i="41"/>
  <c r="C151" i="41"/>
  <c r="C145" i="41"/>
  <c r="C143" i="41"/>
  <c r="C142" i="41"/>
  <c r="C140" i="41"/>
  <c r="C139" i="41"/>
  <c r="C138" i="41"/>
  <c r="C137" i="41"/>
  <c r="C136" i="41"/>
  <c r="C135" i="41"/>
  <c r="C134" i="41"/>
  <c r="C133" i="41"/>
  <c r="C132" i="41"/>
  <c r="C131" i="41"/>
  <c r="C130" i="41"/>
  <c r="C129" i="41"/>
  <c r="C128" i="41"/>
  <c r="C127" i="41"/>
  <c r="C126" i="41"/>
  <c r="C125" i="41"/>
  <c r="C124" i="41"/>
  <c r="C123" i="41"/>
  <c r="C122" i="41"/>
  <c r="C121" i="41"/>
  <c r="C119" i="41"/>
  <c r="C118" i="41"/>
  <c r="C117" i="41"/>
  <c r="C116" i="41"/>
  <c r="C115" i="41"/>
  <c r="C114" i="41"/>
  <c r="C113" i="41"/>
  <c r="C112" i="41"/>
  <c r="D89" i="41"/>
  <c r="C111" i="41"/>
  <c r="C109" i="41"/>
  <c r="D99" i="41"/>
  <c r="D98" i="41"/>
  <c r="D95" i="41"/>
  <c r="D94" i="41"/>
  <c r="D96" i="41"/>
  <c r="C91" i="41"/>
  <c r="C88" i="41"/>
  <c r="C79" i="41"/>
  <c r="D77" i="41"/>
  <c r="C57" i="41"/>
  <c r="D56" i="41"/>
  <c r="C54" i="41"/>
  <c r="C53" i="41"/>
  <c r="C50" i="41"/>
  <c r="C49" i="41"/>
  <c r="G48" i="41"/>
  <c r="C48" i="41"/>
  <c r="C46" i="41"/>
  <c r="C45" i="41"/>
  <c r="C43" i="41"/>
  <c r="C41" i="41"/>
  <c r="C39" i="41"/>
  <c r="C36" i="41"/>
  <c r="C35" i="41"/>
  <c r="C34" i="41"/>
  <c r="G32" i="41"/>
  <c r="C32" i="41"/>
  <c r="C30" i="41"/>
  <c r="C29" i="41"/>
  <c r="G27" i="41"/>
  <c r="C27" i="41"/>
  <c r="C25" i="41"/>
  <c r="C23" i="41"/>
  <c r="C21" i="41"/>
  <c r="C19" i="41"/>
  <c r="C16" i="41"/>
  <c r="C15" i="41"/>
  <c r="C14" i="41"/>
  <c r="H12" i="41"/>
  <c r="G12" i="41"/>
  <c r="E12" i="41"/>
  <c r="D12" i="41"/>
  <c r="C12" i="41"/>
  <c r="C10" i="41"/>
  <c r="C9" i="41"/>
  <c r="H7" i="41"/>
  <c r="G7" i="41"/>
  <c r="E7" i="41"/>
  <c r="D7" i="41"/>
  <c r="C7" i="41"/>
  <c r="A3" i="41"/>
  <c r="A2" i="41"/>
  <c r="A181" i="40"/>
  <c r="A166" i="40"/>
  <c r="A165" i="40"/>
  <c r="A164" i="40"/>
  <c r="A163" i="40"/>
  <c r="A162" i="40"/>
  <c r="A161" i="40"/>
  <c r="A160" i="40"/>
  <c r="C152" i="40"/>
  <c r="C149" i="40"/>
  <c r="C148" i="40"/>
  <c r="C147" i="40"/>
  <c r="G146" i="40"/>
  <c r="C146" i="40"/>
  <c r="C145" i="40"/>
  <c r="C144" i="40"/>
  <c r="H143" i="40"/>
  <c r="G143" i="40"/>
  <c r="E143" i="40"/>
  <c r="D143" i="40"/>
  <c r="C143" i="40"/>
  <c r="C137" i="40"/>
  <c r="C135" i="40"/>
  <c r="C134" i="40"/>
  <c r="C132" i="40"/>
  <c r="C131" i="40"/>
  <c r="C130" i="40"/>
  <c r="C129" i="40"/>
  <c r="C128" i="40"/>
  <c r="C127" i="40"/>
  <c r="C126" i="40"/>
  <c r="C125" i="40"/>
  <c r="C124" i="40"/>
  <c r="C123" i="40"/>
  <c r="C122" i="40"/>
  <c r="C121" i="40"/>
  <c r="C120" i="40"/>
  <c r="C119" i="40"/>
  <c r="C118" i="40"/>
  <c r="C117" i="40"/>
  <c r="C116" i="40"/>
  <c r="C115" i="40"/>
  <c r="C114" i="40"/>
  <c r="C113" i="40"/>
  <c r="C110" i="40"/>
  <c r="C109" i="40"/>
  <c r="C108" i="40"/>
  <c r="C107" i="40"/>
  <c r="C106" i="40"/>
  <c r="C105" i="40"/>
  <c r="C104" i="40"/>
  <c r="C111" i="40" s="1"/>
  <c r="C103" i="40"/>
  <c r="C101" i="40"/>
  <c r="D89" i="40"/>
  <c r="D85" i="40"/>
  <c r="D90" i="40"/>
  <c r="C83" i="40"/>
  <c r="C80" i="40"/>
  <c r="D69" i="40"/>
  <c r="C71" i="40"/>
  <c r="C70" i="40"/>
  <c r="D48" i="40"/>
  <c r="C49" i="40"/>
  <c r="C46" i="40"/>
  <c r="C45" i="40"/>
  <c r="C43" i="40"/>
  <c r="C41" i="40"/>
  <c r="C39" i="40"/>
  <c r="C36" i="40"/>
  <c r="C35" i="40"/>
  <c r="C34" i="40"/>
  <c r="G32" i="40"/>
  <c r="C32" i="40"/>
  <c r="C30" i="40"/>
  <c r="C29" i="40"/>
  <c r="G27" i="40"/>
  <c r="C27" i="40"/>
  <c r="C25" i="40"/>
  <c r="C23" i="40"/>
  <c r="C21" i="40"/>
  <c r="C19" i="40"/>
  <c r="C16" i="40"/>
  <c r="C15" i="40"/>
  <c r="C14" i="40"/>
  <c r="H12" i="40"/>
  <c r="G12" i="40"/>
  <c r="E12" i="40"/>
  <c r="D12" i="40"/>
  <c r="C12" i="40"/>
  <c r="C10" i="40"/>
  <c r="C9" i="40"/>
  <c r="H7" i="40"/>
  <c r="G7" i="40"/>
  <c r="E7" i="40"/>
  <c r="D7" i="40"/>
  <c r="C7" i="40"/>
  <c r="A3" i="40"/>
  <c r="A2" i="40"/>
  <c r="A189" i="39"/>
  <c r="A174" i="39"/>
  <c r="A173" i="39"/>
  <c r="A172" i="39"/>
  <c r="A171" i="39"/>
  <c r="A170" i="39"/>
  <c r="A169" i="39"/>
  <c r="A168" i="39"/>
  <c r="C160" i="39"/>
  <c r="C157" i="39"/>
  <c r="G156" i="39"/>
  <c r="C155" i="39"/>
  <c r="C154" i="39"/>
  <c r="H153" i="39"/>
  <c r="G153" i="39"/>
  <c r="E153" i="39"/>
  <c r="D153" i="39"/>
  <c r="C153" i="39"/>
  <c r="C152" i="39"/>
  <c r="C151" i="39"/>
  <c r="C156" i="39" s="1"/>
  <c r="G150" i="39"/>
  <c r="C150" i="39"/>
  <c r="C144" i="39"/>
  <c r="C142" i="39"/>
  <c r="C141" i="39"/>
  <c r="C139" i="39"/>
  <c r="C138" i="39"/>
  <c r="C137" i="39"/>
  <c r="C136" i="39"/>
  <c r="C135" i="39"/>
  <c r="C134" i="39"/>
  <c r="C133" i="39"/>
  <c r="C132" i="39"/>
  <c r="C131" i="39"/>
  <c r="C130" i="39"/>
  <c r="C129" i="39"/>
  <c r="C128" i="39"/>
  <c r="C127" i="39"/>
  <c r="C126" i="39"/>
  <c r="C125" i="39"/>
  <c r="C124" i="39"/>
  <c r="C123" i="39"/>
  <c r="C122" i="39"/>
  <c r="C121" i="39"/>
  <c r="C120" i="39"/>
  <c r="C118" i="39"/>
  <c r="C117" i="39"/>
  <c r="C116" i="39"/>
  <c r="C115" i="39"/>
  <c r="C114" i="39"/>
  <c r="C113" i="39"/>
  <c r="C112" i="39"/>
  <c r="C111" i="39"/>
  <c r="D88" i="39"/>
  <c r="C110" i="39"/>
  <c r="C108" i="39"/>
  <c r="D98" i="39"/>
  <c r="D97" i="39"/>
  <c r="D96" i="39"/>
  <c r="D94" i="39"/>
  <c r="D93" i="39"/>
  <c r="D92" i="39"/>
  <c r="D95" i="39"/>
  <c r="C90" i="39"/>
  <c r="C87" i="39"/>
  <c r="C78" i="39"/>
  <c r="D76" i="39"/>
  <c r="C56" i="39"/>
  <c r="D55" i="39"/>
  <c r="C53" i="39"/>
  <c r="C52" i="39"/>
  <c r="C50" i="39"/>
  <c r="C49" i="39"/>
  <c r="G48" i="39"/>
  <c r="C48" i="39"/>
  <c r="C46" i="39"/>
  <c r="C45" i="39"/>
  <c r="C43" i="39"/>
  <c r="C41" i="39"/>
  <c r="C39" i="39"/>
  <c r="C36" i="39"/>
  <c r="C35" i="39"/>
  <c r="C34" i="39"/>
  <c r="G32" i="39"/>
  <c r="C32" i="39"/>
  <c r="C30" i="39"/>
  <c r="C29" i="39"/>
  <c r="G27" i="39"/>
  <c r="C27" i="39"/>
  <c r="C25" i="39"/>
  <c r="C23" i="39"/>
  <c r="C21" i="39"/>
  <c r="C19" i="39"/>
  <c r="C16" i="39"/>
  <c r="C15" i="39"/>
  <c r="C14" i="39"/>
  <c r="H12" i="39"/>
  <c r="G12" i="39"/>
  <c r="E12" i="39"/>
  <c r="D12" i="39"/>
  <c r="C12" i="39"/>
  <c r="C10" i="39"/>
  <c r="C9" i="39"/>
  <c r="H7" i="39"/>
  <c r="G7" i="39"/>
  <c r="E7" i="39"/>
  <c r="D7" i="39"/>
  <c r="C7" i="39"/>
  <c r="A3" i="39"/>
  <c r="A2" i="39"/>
  <c r="A188" i="38"/>
  <c r="A173" i="38"/>
  <c r="A172" i="38"/>
  <c r="A171" i="38"/>
  <c r="A170" i="38"/>
  <c r="A169" i="38"/>
  <c r="A168" i="38"/>
  <c r="A167" i="38"/>
  <c r="C159" i="38"/>
  <c r="H156" i="38"/>
  <c r="G156" i="38"/>
  <c r="E156" i="38"/>
  <c r="D156" i="38"/>
  <c r="C156" i="38"/>
  <c r="C155" i="38"/>
  <c r="C154" i="38"/>
  <c r="G153" i="38"/>
  <c r="C153" i="38"/>
  <c r="C152" i="38"/>
  <c r="C151" i="38"/>
  <c r="H150" i="38"/>
  <c r="G150" i="38"/>
  <c r="E150" i="38"/>
  <c r="D150" i="38"/>
  <c r="C150" i="38"/>
  <c r="C144" i="38"/>
  <c r="C142" i="38"/>
  <c r="C141" i="38"/>
  <c r="C139" i="38"/>
  <c r="C138" i="38"/>
  <c r="C137" i="38"/>
  <c r="C136" i="38"/>
  <c r="C135" i="38"/>
  <c r="C134" i="38"/>
  <c r="C133" i="38"/>
  <c r="C132" i="38"/>
  <c r="C131" i="38"/>
  <c r="C130" i="38"/>
  <c r="C129" i="38"/>
  <c r="C128" i="38"/>
  <c r="C127" i="38"/>
  <c r="C126" i="38"/>
  <c r="C125" i="38"/>
  <c r="C124" i="38"/>
  <c r="C123" i="38"/>
  <c r="C122" i="38"/>
  <c r="C121" i="38"/>
  <c r="C120" i="38"/>
  <c r="C117" i="38"/>
  <c r="C116" i="38"/>
  <c r="C115" i="38"/>
  <c r="C114" i="38"/>
  <c r="C113" i="38"/>
  <c r="C112" i="38"/>
  <c r="C111" i="38"/>
  <c r="C118" i="38" s="1"/>
  <c r="C110" i="38"/>
  <c r="C108" i="38"/>
  <c r="D96" i="38"/>
  <c r="D92" i="38"/>
  <c r="D97" i="38"/>
  <c r="C90" i="38"/>
  <c r="C87" i="38"/>
  <c r="C78" i="38"/>
  <c r="D76" i="38"/>
  <c r="D55" i="38"/>
  <c r="C56" i="38"/>
  <c r="C53" i="38"/>
  <c r="C52" i="38"/>
  <c r="C50" i="38"/>
  <c r="C49" i="38"/>
  <c r="H48" i="38"/>
  <c r="G48" i="38"/>
  <c r="E48" i="38"/>
  <c r="D48" i="38"/>
  <c r="C48" i="38"/>
  <c r="C46" i="38"/>
  <c r="C45" i="38"/>
  <c r="C43" i="38"/>
  <c r="C41" i="38"/>
  <c r="C39" i="38"/>
  <c r="C36" i="38"/>
  <c r="C35" i="38"/>
  <c r="C34" i="38"/>
  <c r="H32" i="38"/>
  <c r="G32" i="38"/>
  <c r="E32" i="38"/>
  <c r="D32" i="38"/>
  <c r="C32" i="38"/>
  <c r="C30" i="38"/>
  <c r="C29" i="38"/>
  <c r="H27" i="38"/>
  <c r="G27" i="38"/>
  <c r="E27" i="38"/>
  <c r="D27" i="38"/>
  <c r="C27" i="38"/>
  <c r="C25" i="38"/>
  <c r="C23" i="38"/>
  <c r="C21" i="38"/>
  <c r="C19" i="38"/>
  <c r="C16" i="38"/>
  <c r="C15" i="38"/>
  <c r="C14" i="38"/>
  <c r="G12" i="38"/>
  <c r="H12" i="38"/>
  <c r="C12" i="38"/>
  <c r="C10" i="38"/>
  <c r="C9" i="38"/>
  <c r="G7" i="38"/>
  <c r="H7" i="38"/>
  <c r="C7" i="38"/>
  <c r="A3" i="38"/>
  <c r="A2" i="38"/>
  <c r="A206" i="37"/>
  <c r="A191" i="37"/>
  <c r="A190" i="37"/>
  <c r="A189" i="37"/>
  <c r="A188" i="37"/>
  <c r="A187" i="37"/>
  <c r="A186" i="37"/>
  <c r="A185" i="37"/>
  <c r="C177" i="37"/>
  <c r="G174" i="37"/>
  <c r="C173" i="37"/>
  <c r="C174" i="37" s="1"/>
  <c r="G172" i="37"/>
  <c r="C172" i="37"/>
  <c r="C171" i="37"/>
  <c r="G170" i="37"/>
  <c r="C170" i="37"/>
  <c r="C164" i="37"/>
  <c r="C162" i="37"/>
  <c r="C161" i="37"/>
  <c r="C159" i="37"/>
  <c r="C158" i="37"/>
  <c r="C157" i="37"/>
  <c r="C156" i="37"/>
  <c r="C155" i="37"/>
  <c r="C154" i="37"/>
  <c r="C153" i="37"/>
  <c r="C152" i="37"/>
  <c r="C151" i="37"/>
  <c r="C150" i="37"/>
  <c r="C149" i="37"/>
  <c r="C148" i="37"/>
  <c r="C147" i="37"/>
  <c r="C146" i="37"/>
  <c r="C145" i="37"/>
  <c r="C144" i="37"/>
  <c r="C143" i="37"/>
  <c r="C142" i="37"/>
  <c r="C141" i="37"/>
  <c r="C140" i="37"/>
  <c r="C138" i="37"/>
  <c r="C137" i="37"/>
  <c r="C136" i="37"/>
  <c r="C135" i="37"/>
  <c r="C134" i="37"/>
  <c r="C133" i="37"/>
  <c r="C132" i="37"/>
  <c r="C131" i="37"/>
  <c r="D108" i="37"/>
  <c r="C130" i="37"/>
  <c r="C128" i="37"/>
  <c r="D118" i="37"/>
  <c r="D117" i="37"/>
  <c r="D116" i="37"/>
  <c r="D114" i="37"/>
  <c r="D113" i="37"/>
  <c r="D112" i="37"/>
  <c r="D115" i="37"/>
  <c r="C110" i="37"/>
  <c r="C107" i="37"/>
  <c r="C98" i="37"/>
  <c r="D96" i="37"/>
  <c r="C56" i="37"/>
  <c r="D55" i="37"/>
  <c r="C53" i="37"/>
  <c r="C52" i="37"/>
  <c r="C50" i="37"/>
  <c r="C49" i="37"/>
  <c r="G48" i="37"/>
  <c r="C48" i="37"/>
  <c r="C46" i="37"/>
  <c r="C45" i="37"/>
  <c r="C43" i="37"/>
  <c r="C41" i="37"/>
  <c r="C39" i="37"/>
  <c r="C36" i="37"/>
  <c r="C35" i="37"/>
  <c r="C34" i="37"/>
  <c r="G32" i="37"/>
  <c r="C32" i="37"/>
  <c r="C30" i="37"/>
  <c r="C29" i="37"/>
  <c r="G27" i="37"/>
  <c r="C27" i="37"/>
  <c r="C25" i="37"/>
  <c r="C23" i="37"/>
  <c r="C21" i="37"/>
  <c r="C19" i="37"/>
  <c r="C16" i="37"/>
  <c r="C15" i="37"/>
  <c r="C14" i="37"/>
  <c r="H12" i="37"/>
  <c r="G12" i="37"/>
  <c r="E12" i="37"/>
  <c r="D12" i="37"/>
  <c r="C12" i="37"/>
  <c r="C10" i="37"/>
  <c r="C9" i="37"/>
  <c r="H7" i="37"/>
  <c r="G7" i="37"/>
  <c r="E7" i="37"/>
  <c r="D7" i="37"/>
  <c r="C7" i="37"/>
  <c r="A3" i="37"/>
  <c r="A2" i="37"/>
  <c r="A378" i="36"/>
  <c r="A359" i="36"/>
  <c r="A358" i="36"/>
  <c r="A357" i="36"/>
  <c r="A356" i="36"/>
  <c r="A355" i="36"/>
  <c r="A354" i="36"/>
  <c r="A353" i="36"/>
  <c r="C346" i="36"/>
  <c r="C344" i="36"/>
  <c r="C343" i="36"/>
  <c r="C342" i="36"/>
  <c r="C341" i="36"/>
  <c r="C310" i="36" s="1"/>
  <c r="C335" i="36"/>
  <c r="C333" i="36"/>
  <c r="C331" i="36"/>
  <c r="C330" i="36"/>
  <c r="C329" i="36"/>
  <c r="C328" i="36"/>
  <c r="C327" i="36"/>
  <c r="C326" i="36"/>
  <c r="C325" i="36"/>
  <c r="C324" i="36"/>
  <c r="C323" i="36"/>
  <c r="C322" i="36"/>
  <c r="C321" i="36"/>
  <c r="C320" i="36"/>
  <c r="C319" i="36"/>
  <c r="C318" i="36"/>
  <c r="C317" i="36"/>
  <c r="C316" i="36"/>
  <c r="C315" i="36"/>
  <c r="C314" i="36"/>
  <c r="C313" i="36"/>
  <c r="C312" i="36"/>
  <c r="C309" i="36"/>
  <c r="C308" i="36"/>
  <c r="C307" i="36"/>
  <c r="C306" i="36"/>
  <c r="C305" i="36"/>
  <c r="C304" i="36"/>
  <c r="C303" i="36"/>
  <c r="C302" i="36"/>
  <c r="C300" i="36"/>
  <c r="D288" i="36"/>
  <c r="D284" i="36"/>
  <c r="D289" i="36"/>
  <c r="C282" i="36"/>
  <c r="C279" i="36"/>
  <c r="D268" i="36"/>
  <c r="C270" i="36"/>
  <c r="C269" i="36"/>
  <c r="D167" i="36"/>
  <c r="C168" i="36"/>
  <c r="C165" i="36"/>
  <c r="C163" i="36"/>
  <c r="C161" i="36"/>
  <c r="C160" i="36"/>
  <c r="C159" i="36"/>
  <c r="G157" i="36"/>
  <c r="C157" i="36"/>
  <c r="C155" i="36"/>
  <c r="C154" i="36"/>
  <c r="G152" i="36"/>
  <c r="C152" i="36"/>
  <c r="D49" i="36"/>
  <c r="C50" i="36"/>
  <c r="C47" i="36"/>
  <c r="C46" i="36"/>
  <c r="C44" i="36"/>
  <c r="C42" i="36"/>
  <c r="C40" i="36"/>
  <c r="C37" i="36"/>
  <c r="C36" i="36"/>
  <c r="C35" i="36"/>
  <c r="H33" i="36"/>
  <c r="G33" i="36"/>
  <c r="E33" i="36"/>
  <c r="D33" i="36"/>
  <c r="C33" i="36"/>
  <c r="C31" i="36"/>
  <c r="C30" i="36"/>
  <c r="H28" i="36"/>
  <c r="G28" i="36"/>
  <c r="E28" i="36"/>
  <c r="D28" i="36"/>
  <c r="C28" i="36"/>
  <c r="C26" i="36"/>
  <c r="C24" i="36"/>
  <c r="C22" i="36"/>
  <c r="C20" i="36"/>
  <c r="C17" i="36"/>
  <c r="C16" i="36"/>
  <c r="C15" i="36"/>
  <c r="G13" i="36"/>
  <c r="H13" i="36"/>
  <c r="C13" i="36"/>
  <c r="C11" i="36"/>
  <c r="C10" i="36"/>
  <c r="G8" i="36"/>
  <c r="H8" i="36"/>
  <c r="C8" i="36"/>
  <c r="A3" i="36"/>
  <c r="A2" i="36"/>
  <c r="A224" i="35"/>
  <c r="A205" i="35"/>
  <c r="A204" i="35"/>
  <c r="A203" i="35"/>
  <c r="A202" i="35"/>
  <c r="A201" i="35"/>
  <c r="A200" i="35"/>
  <c r="A199" i="35"/>
  <c r="C190" i="35"/>
  <c r="C187" i="35"/>
  <c r="C186" i="35"/>
  <c r="C185" i="35"/>
  <c r="C184" i="35"/>
  <c r="G183" i="35"/>
  <c r="C183" i="35"/>
  <c r="C182" i="35"/>
  <c r="C181" i="35"/>
  <c r="H180" i="35"/>
  <c r="G180" i="35"/>
  <c r="E180" i="35"/>
  <c r="D180" i="35"/>
  <c r="C180" i="35"/>
  <c r="C148" i="35" s="1"/>
  <c r="C174" i="35"/>
  <c r="C172" i="35"/>
  <c r="C171" i="35"/>
  <c r="C169" i="35"/>
  <c r="C168" i="35"/>
  <c r="C167" i="35"/>
  <c r="C166" i="35"/>
  <c r="C165" i="35"/>
  <c r="C164" i="35"/>
  <c r="C163" i="35"/>
  <c r="C162" i="35"/>
  <c r="C161" i="35"/>
  <c r="C160" i="35"/>
  <c r="C159" i="35"/>
  <c r="C158" i="35"/>
  <c r="C157" i="35"/>
  <c r="C156" i="35"/>
  <c r="C155" i="35"/>
  <c r="C154" i="35"/>
  <c r="C153" i="35"/>
  <c r="C152" i="35"/>
  <c r="C151" i="35"/>
  <c r="C150" i="35"/>
  <c r="C147" i="35"/>
  <c r="C146" i="35"/>
  <c r="C145" i="35"/>
  <c r="C144" i="35"/>
  <c r="C143" i="35"/>
  <c r="C142" i="35"/>
  <c r="C141" i="35"/>
  <c r="C140" i="35"/>
  <c r="C138" i="35"/>
  <c r="D126" i="35"/>
  <c r="D122" i="35"/>
  <c r="D127" i="35"/>
  <c r="C120" i="35"/>
  <c r="C117" i="35"/>
  <c r="C108" i="35"/>
  <c r="D106" i="35"/>
  <c r="D55" i="35"/>
  <c r="C56" i="35"/>
  <c r="C53" i="35"/>
  <c r="C52" i="35"/>
  <c r="C50" i="35"/>
  <c r="C49" i="35"/>
  <c r="H48" i="35"/>
  <c r="G48" i="35"/>
  <c r="E48" i="35"/>
  <c r="D48" i="35"/>
  <c r="C48" i="35"/>
  <c r="C46" i="35"/>
  <c r="C45" i="35"/>
  <c r="C43" i="35"/>
  <c r="C41" i="35"/>
  <c r="C39" i="35"/>
  <c r="C36" i="35"/>
  <c r="C35" i="35"/>
  <c r="C34" i="35"/>
  <c r="H32" i="35"/>
  <c r="G32" i="35"/>
  <c r="E32" i="35"/>
  <c r="D32" i="35"/>
  <c r="C32" i="35"/>
  <c r="C30" i="35"/>
  <c r="C29" i="35"/>
  <c r="H27" i="35"/>
  <c r="G27" i="35"/>
  <c r="E27" i="35"/>
  <c r="D27" i="35"/>
  <c r="C27" i="35"/>
  <c r="C25" i="35"/>
  <c r="C23" i="35"/>
  <c r="C21" i="35"/>
  <c r="C19" i="35"/>
  <c r="C16" i="35"/>
  <c r="C15" i="35"/>
  <c r="C14" i="35"/>
  <c r="G12" i="35"/>
  <c r="H12" i="35"/>
  <c r="C12" i="35"/>
  <c r="C10" i="35"/>
  <c r="C9" i="35"/>
  <c r="G7" i="35"/>
  <c r="H7" i="35"/>
  <c r="C7" i="35"/>
  <c r="A3" i="35"/>
  <c r="A2" i="35"/>
  <c r="A178" i="34"/>
  <c r="A163" i="34"/>
  <c r="A162" i="34"/>
  <c r="A161" i="34"/>
  <c r="A160" i="34"/>
  <c r="A159" i="34"/>
  <c r="A158" i="34"/>
  <c r="A157" i="34"/>
  <c r="C150" i="34"/>
  <c r="H149" i="34"/>
  <c r="G149" i="34"/>
  <c r="E149" i="34"/>
  <c r="D149" i="34"/>
  <c r="C148" i="34"/>
  <c r="C147" i="34"/>
  <c r="G146" i="34"/>
  <c r="H146" i="34"/>
  <c r="C146" i="34"/>
  <c r="C145" i="34"/>
  <c r="C144" i="34"/>
  <c r="C149" i="34" s="1"/>
  <c r="H143" i="34"/>
  <c r="G143" i="34"/>
  <c r="E143" i="34"/>
  <c r="D143" i="34"/>
  <c r="C143" i="34"/>
  <c r="C137" i="34"/>
  <c r="C135" i="34"/>
  <c r="C134" i="34"/>
  <c r="C132" i="34"/>
  <c r="C131" i="34"/>
  <c r="C130" i="34"/>
  <c r="C129" i="34"/>
  <c r="C128" i="34"/>
  <c r="C127" i="34"/>
  <c r="C126" i="34"/>
  <c r="C125" i="34"/>
  <c r="C124" i="34"/>
  <c r="C123" i="34"/>
  <c r="C122" i="34"/>
  <c r="C121" i="34"/>
  <c r="C120" i="34"/>
  <c r="C119" i="34"/>
  <c r="C118" i="34"/>
  <c r="C117" i="34"/>
  <c r="C116" i="34"/>
  <c r="C115" i="34"/>
  <c r="C114" i="34"/>
  <c r="C113" i="34"/>
  <c r="C111" i="34"/>
  <c r="C110" i="34"/>
  <c r="C109" i="34"/>
  <c r="C108" i="34"/>
  <c r="C107" i="34"/>
  <c r="C106" i="34"/>
  <c r="C105" i="34"/>
  <c r="C104" i="34"/>
  <c r="C103" i="34"/>
  <c r="C101" i="34"/>
  <c r="D90" i="34"/>
  <c r="D89" i="34"/>
  <c r="D87" i="34"/>
  <c r="D86" i="34"/>
  <c r="D85" i="34"/>
  <c r="D91" i="34"/>
  <c r="C83" i="34"/>
  <c r="D81" i="34"/>
  <c r="C80" i="34"/>
  <c r="C71" i="34"/>
  <c r="D69" i="34"/>
  <c r="C70" i="34"/>
  <c r="C49" i="34"/>
  <c r="D48" i="34"/>
  <c r="C46" i="34"/>
  <c r="C45" i="34"/>
  <c r="C43" i="34"/>
  <c r="C41" i="34"/>
  <c r="C39" i="34"/>
  <c r="C36" i="34"/>
  <c r="C35" i="34"/>
  <c r="C34" i="34"/>
  <c r="G32" i="34"/>
  <c r="H32" i="34"/>
  <c r="C32" i="34"/>
  <c r="C30" i="34"/>
  <c r="C29" i="34"/>
  <c r="G27" i="34"/>
  <c r="H27" i="34"/>
  <c r="C27" i="34"/>
  <c r="C25" i="34"/>
  <c r="C23" i="34"/>
  <c r="C21" i="34"/>
  <c r="C19" i="34"/>
  <c r="C16" i="34"/>
  <c r="C15" i="34"/>
  <c r="C14" i="34"/>
  <c r="G12" i="34"/>
  <c r="C12" i="34"/>
  <c r="C10" i="34"/>
  <c r="C9" i="34"/>
  <c r="G7" i="34"/>
  <c r="C7" i="34"/>
  <c r="A3" i="34"/>
  <c r="A2" i="34"/>
  <c r="A181" i="33"/>
  <c r="A166" i="33"/>
  <c r="A165" i="33"/>
  <c r="A164" i="33"/>
  <c r="A163" i="33"/>
  <c r="A162" i="33"/>
  <c r="A161" i="33"/>
  <c r="A160" i="33"/>
  <c r="C152" i="33"/>
  <c r="C148" i="33"/>
  <c r="C147" i="33"/>
  <c r="G146" i="33"/>
  <c r="H146" i="33"/>
  <c r="C146" i="33"/>
  <c r="C145" i="33"/>
  <c r="C144" i="33"/>
  <c r="C149" i="33" s="1"/>
  <c r="H143" i="33"/>
  <c r="G143" i="33"/>
  <c r="E143" i="33"/>
  <c r="D143" i="33"/>
  <c r="C143" i="33"/>
  <c r="C137" i="33"/>
  <c r="C135" i="33"/>
  <c r="C134" i="33"/>
  <c r="C132" i="33"/>
  <c r="C131" i="33"/>
  <c r="C130" i="33"/>
  <c r="C129" i="33"/>
  <c r="C128" i="33"/>
  <c r="C127" i="33"/>
  <c r="C126" i="33"/>
  <c r="C125" i="33"/>
  <c r="C124" i="33"/>
  <c r="C123" i="33"/>
  <c r="C122" i="33"/>
  <c r="C121" i="33"/>
  <c r="C120" i="33"/>
  <c r="C119" i="33"/>
  <c r="C118" i="33"/>
  <c r="C117" i="33"/>
  <c r="C116" i="33"/>
  <c r="C115" i="33"/>
  <c r="C114" i="33"/>
  <c r="C113" i="33"/>
  <c r="C111" i="33"/>
  <c r="C110" i="33"/>
  <c r="C109" i="33"/>
  <c r="C108" i="33"/>
  <c r="C107" i="33"/>
  <c r="C106" i="33"/>
  <c r="C105" i="33"/>
  <c r="C104" i="33"/>
  <c r="C103" i="33"/>
  <c r="C101" i="33"/>
  <c r="D91" i="33"/>
  <c r="D90" i="33"/>
  <c r="D89" i="33"/>
  <c r="D87" i="33"/>
  <c r="D86" i="33"/>
  <c r="D85" i="33"/>
  <c r="D88" i="33"/>
  <c r="C83" i="33"/>
  <c r="D81" i="33"/>
  <c r="C80" i="33"/>
  <c r="C71" i="33"/>
  <c r="D69" i="33"/>
  <c r="C70" i="33"/>
  <c r="C49" i="33"/>
  <c r="D48" i="33"/>
  <c r="C46" i="33"/>
  <c r="C45" i="33"/>
  <c r="C43" i="33"/>
  <c r="C41" i="33"/>
  <c r="C39" i="33"/>
  <c r="C36" i="33"/>
  <c r="C35" i="33"/>
  <c r="C34" i="33"/>
  <c r="G32" i="33"/>
  <c r="H32" i="33"/>
  <c r="C32" i="33"/>
  <c r="C30" i="33"/>
  <c r="C29" i="33"/>
  <c r="G27" i="33"/>
  <c r="H27" i="33"/>
  <c r="C27" i="33"/>
  <c r="C25" i="33"/>
  <c r="C23" i="33"/>
  <c r="C21" i="33"/>
  <c r="C19" i="33"/>
  <c r="C16" i="33"/>
  <c r="C15" i="33"/>
  <c r="C14" i="33"/>
  <c r="G12" i="33"/>
  <c r="C12" i="33"/>
  <c r="C10" i="33"/>
  <c r="C9" i="33"/>
  <c r="G7" i="33"/>
  <c r="C7" i="33"/>
  <c r="A3" i="33"/>
  <c r="A2" i="33"/>
  <c r="A189" i="32"/>
  <c r="A174" i="32"/>
  <c r="A173" i="32"/>
  <c r="A172" i="32"/>
  <c r="A171" i="32"/>
  <c r="A170" i="32"/>
  <c r="A169" i="32"/>
  <c r="A168" i="32"/>
  <c r="C160" i="32"/>
  <c r="C156" i="32"/>
  <c r="C155" i="32"/>
  <c r="G154" i="32"/>
  <c r="H154" i="32"/>
  <c r="C154" i="32"/>
  <c r="C153" i="32"/>
  <c r="C152" i="32"/>
  <c r="C157" i="32" s="1"/>
  <c r="H151" i="32"/>
  <c r="G151" i="32"/>
  <c r="E151" i="32"/>
  <c r="D151" i="32"/>
  <c r="C151" i="32"/>
  <c r="C145" i="32"/>
  <c r="C143" i="32"/>
  <c r="C142" i="32"/>
  <c r="C140" i="32"/>
  <c r="C139" i="32"/>
  <c r="C138" i="32"/>
  <c r="C137" i="32"/>
  <c r="C136" i="32"/>
  <c r="C135" i="32"/>
  <c r="C134" i="32"/>
  <c r="C133" i="32"/>
  <c r="C132" i="32"/>
  <c r="C131" i="32"/>
  <c r="C130" i="32"/>
  <c r="C129" i="32"/>
  <c r="C128" i="32"/>
  <c r="C127" i="32"/>
  <c r="C126" i="32"/>
  <c r="C125" i="32"/>
  <c r="C124" i="32"/>
  <c r="C123" i="32"/>
  <c r="C122" i="32"/>
  <c r="C121" i="32"/>
  <c r="C119" i="32"/>
  <c r="C118" i="32"/>
  <c r="C117" i="32"/>
  <c r="C116" i="32"/>
  <c r="C115" i="32"/>
  <c r="C114" i="32"/>
  <c r="C113" i="32"/>
  <c r="C112" i="32"/>
  <c r="C111" i="32"/>
  <c r="C109" i="32"/>
  <c r="D99" i="32"/>
  <c r="D98" i="32"/>
  <c r="D97" i="32"/>
  <c r="D95" i="32"/>
  <c r="D94" i="32"/>
  <c r="D93" i="32"/>
  <c r="D96" i="32"/>
  <c r="C91" i="32"/>
  <c r="D89" i="32"/>
  <c r="C88" i="32"/>
  <c r="C79" i="32"/>
  <c r="D77" i="32"/>
  <c r="C78" i="32"/>
  <c r="C57" i="32"/>
  <c r="D56" i="32"/>
  <c r="C53" i="32"/>
  <c r="C52" i="32"/>
  <c r="C50" i="32"/>
  <c r="C49" i="32"/>
  <c r="C48" i="32"/>
  <c r="C46" i="32"/>
  <c r="C45" i="32"/>
  <c r="C43" i="32"/>
  <c r="C41" i="32"/>
  <c r="C39" i="32"/>
  <c r="C36" i="32"/>
  <c r="C35" i="32"/>
  <c r="C34" i="32"/>
  <c r="C32" i="32"/>
  <c r="C30" i="32"/>
  <c r="C29" i="32"/>
  <c r="C27" i="32"/>
  <c r="C25" i="32"/>
  <c r="C23" i="32"/>
  <c r="C21" i="32"/>
  <c r="C19" i="32"/>
  <c r="C16" i="32"/>
  <c r="C15" i="32"/>
  <c r="C14" i="32"/>
  <c r="H12" i="32"/>
  <c r="G12" i="32"/>
  <c r="E12" i="32"/>
  <c r="D12" i="32"/>
  <c r="C12" i="32"/>
  <c r="C10" i="32"/>
  <c r="C9" i="32"/>
  <c r="H7" i="32"/>
  <c r="G7" i="32"/>
  <c r="E7" i="32"/>
  <c r="D7" i="32"/>
  <c r="C7" i="32"/>
  <c r="A3" i="32"/>
  <c r="A2" i="32"/>
  <c r="A207" i="31"/>
  <c r="A193" i="31"/>
  <c r="A192" i="31"/>
  <c r="A191" i="31"/>
  <c r="A190" i="31"/>
  <c r="A189" i="31"/>
  <c r="A188" i="31"/>
  <c r="A187" i="31"/>
  <c r="C179" i="31"/>
  <c r="H176" i="31"/>
  <c r="G176" i="31"/>
  <c r="E176" i="31"/>
  <c r="D176" i="31"/>
  <c r="C176" i="31"/>
  <c r="C175" i="31"/>
  <c r="C174" i="31"/>
  <c r="C173" i="31"/>
  <c r="C172" i="31"/>
  <c r="C171" i="31"/>
  <c r="H170" i="31"/>
  <c r="G170" i="31"/>
  <c r="E170" i="31"/>
  <c r="D170" i="31"/>
  <c r="C170" i="31"/>
  <c r="C164" i="31"/>
  <c r="C162" i="31"/>
  <c r="C161" i="31"/>
  <c r="C159" i="31"/>
  <c r="C158" i="31"/>
  <c r="C157" i="31"/>
  <c r="C156" i="31"/>
  <c r="C155" i="31"/>
  <c r="C154" i="31"/>
  <c r="C153" i="31"/>
  <c r="C152" i="31"/>
  <c r="C151" i="31"/>
  <c r="C150" i="31"/>
  <c r="C149" i="31"/>
  <c r="C148" i="31"/>
  <c r="C147" i="31"/>
  <c r="C146" i="31"/>
  <c r="C145" i="31"/>
  <c r="C144" i="31"/>
  <c r="C143" i="31"/>
  <c r="C142" i="31"/>
  <c r="C141" i="31"/>
  <c r="C140" i="31"/>
  <c r="C137" i="31"/>
  <c r="C136" i="31"/>
  <c r="C135" i="31"/>
  <c r="C134" i="31"/>
  <c r="C133" i="31"/>
  <c r="C132" i="31"/>
  <c r="C131" i="31"/>
  <c r="C138" i="31" s="1"/>
  <c r="C130" i="31"/>
  <c r="C128" i="31"/>
  <c r="D116" i="31"/>
  <c r="D112" i="31"/>
  <c r="D117" i="31"/>
  <c r="C110" i="31"/>
  <c r="C107" i="31"/>
  <c r="C98" i="31"/>
  <c r="D96" i="31"/>
  <c r="D55" i="31"/>
  <c r="C56" i="31"/>
  <c r="C53" i="31"/>
  <c r="C52" i="31"/>
  <c r="C50" i="31"/>
  <c r="C49" i="31"/>
  <c r="H48" i="31"/>
  <c r="G48" i="31"/>
  <c r="E48" i="31"/>
  <c r="D48" i="31"/>
  <c r="C48" i="31"/>
  <c r="C46" i="31"/>
  <c r="C45" i="31"/>
  <c r="C43" i="31"/>
  <c r="C41" i="31"/>
  <c r="C39" i="31"/>
  <c r="C36" i="31"/>
  <c r="C35" i="31"/>
  <c r="C34" i="31"/>
  <c r="H32" i="31"/>
  <c r="G32" i="31"/>
  <c r="E32" i="31"/>
  <c r="D32" i="31"/>
  <c r="C32" i="31"/>
  <c r="C30" i="31"/>
  <c r="C29" i="31"/>
  <c r="H27" i="31"/>
  <c r="G27" i="31"/>
  <c r="E27" i="31"/>
  <c r="D27" i="31"/>
  <c r="C27" i="31"/>
  <c r="C25" i="31"/>
  <c r="C23" i="31"/>
  <c r="C21" i="31"/>
  <c r="C19" i="31"/>
  <c r="C16" i="31"/>
  <c r="C15" i="31"/>
  <c r="C14" i="31"/>
  <c r="G12" i="31"/>
  <c r="H12" i="31"/>
  <c r="C12" i="31"/>
  <c r="C10" i="31"/>
  <c r="C9" i="31"/>
  <c r="G7" i="31"/>
  <c r="H7" i="31"/>
  <c r="C7" i="31"/>
  <c r="A3" i="31"/>
  <c r="A2" i="31"/>
  <c r="A193" i="30"/>
  <c r="A174" i="30"/>
  <c r="A173" i="30"/>
  <c r="A172" i="30"/>
  <c r="A171" i="30"/>
  <c r="A170" i="30"/>
  <c r="A169" i="30"/>
  <c r="A168" i="30"/>
  <c r="C160" i="30"/>
  <c r="C157" i="30"/>
  <c r="H156" i="30"/>
  <c r="G156" i="30"/>
  <c r="E156" i="30"/>
  <c r="D156" i="30"/>
  <c r="C156" i="30"/>
  <c r="C155" i="30"/>
  <c r="C154" i="30"/>
  <c r="C153" i="30"/>
  <c r="C152" i="30"/>
  <c r="C151" i="30"/>
  <c r="H150" i="30"/>
  <c r="G150" i="30"/>
  <c r="E150" i="30"/>
  <c r="D150" i="30"/>
  <c r="C150" i="30"/>
  <c r="C118" i="30" s="1"/>
  <c r="C144" i="30"/>
  <c r="C142" i="30"/>
  <c r="C141" i="30"/>
  <c r="C139" i="30"/>
  <c r="C138" i="30"/>
  <c r="C137" i="30"/>
  <c r="C136" i="30"/>
  <c r="C135" i="30"/>
  <c r="C134" i="30"/>
  <c r="C133" i="30"/>
  <c r="C132" i="30"/>
  <c r="C131" i="30"/>
  <c r="C130" i="30"/>
  <c r="C129" i="30"/>
  <c r="C128" i="30"/>
  <c r="C127" i="30"/>
  <c r="C126" i="30"/>
  <c r="C125" i="30"/>
  <c r="C124" i="30"/>
  <c r="C123" i="30"/>
  <c r="C122" i="30"/>
  <c r="C121" i="30"/>
  <c r="C120" i="30"/>
  <c r="C117" i="30"/>
  <c r="C116" i="30"/>
  <c r="C115" i="30"/>
  <c r="C114" i="30"/>
  <c r="C113" i="30"/>
  <c r="C112" i="30"/>
  <c r="C111" i="30"/>
  <c r="C110" i="30"/>
  <c r="C108" i="30"/>
  <c r="D96" i="30"/>
  <c r="D92" i="30"/>
  <c r="D97" i="30"/>
  <c r="C90" i="30"/>
  <c r="C87" i="30"/>
  <c r="C77" i="30"/>
  <c r="D76" i="30"/>
  <c r="D55" i="30"/>
  <c r="C56" i="30"/>
  <c r="C53" i="30"/>
  <c r="C52" i="30"/>
  <c r="C50" i="30"/>
  <c r="C49" i="30"/>
  <c r="H48" i="30"/>
  <c r="G48" i="30"/>
  <c r="E48" i="30"/>
  <c r="D48" i="30"/>
  <c r="C48" i="30"/>
  <c r="C46" i="30"/>
  <c r="C45" i="30"/>
  <c r="C43" i="30"/>
  <c r="C41" i="30"/>
  <c r="C39" i="30"/>
  <c r="C36" i="30"/>
  <c r="C35" i="30"/>
  <c r="C34" i="30"/>
  <c r="H32" i="30"/>
  <c r="G32" i="30"/>
  <c r="E32" i="30"/>
  <c r="D32" i="30"/>
  <c r="C32" i="30"/>
  <c r="C30" i="30"/>
  <c r="C29" i="30"/>
  <c r="H27" i="30"/>
  <c r="G27" i="30"/>
  <c r="E27" i="30"/>
  <c r="D27" i="30"/>
  <c r="C27" i="30"/>
  <c r="C25" i="30"/>
  <c r="C23" i="30"/>
  <c r="C21" i="30"/>
  <c r="C19" i="30"/>
  <c r="C16" i="30"/>
  <c r="C15" i="30"/>
  <c r="C14" i="30"/>
  <c r="C12" i="30"/>
  <c r="C10" i="30"/>
  <c r="C9" i="30"/>
  <c r="G7" i="30"/>
  <c r="C7" i="30"/>
  <c r="A3" i="30"/>
  <c r="A2" i="30"/>
  <c r="A181" i="29"/>
  <c r="A166" i="29"/>
  <c r="A165" i="29"/>
  <c r="A164" i="29"/>
  <c r="A163" i="29"/>
  <c r="A162" i="29"/>
  <c r="A161" i="29"/>
  <c r="A160" i="29"/>
  <c r="C152" i="29"/>
  <c r="C148" i="29"/>
  <c r="C147" i="29"/>
  <c r="H146" i="29"/>
  <c r="G146" i="29"/>
  <c r="E146" i="29"/>
  <c r="D146" i="29"/>
  <c r="C146" i="29"/>
  <c r="C145" i="29"/>
  <c r="C144" i="29"/>
  <c r="C149" i="29" s="1"/>
  <c r="E143" i="29"/>
  <c r="C143" i="29"/>
  <c r="C137" i="29"/>
  <c r="C135" i="29"/>
  <c r="C134" i="29"/>
  <c r="C132" i="29"/>
  <c r="C131" i="29"/>
  <c r="C130" i="29"/>
  <c r="C129" i="29"/>
  <c r="C128" i="29"/>
  <c r="C127" i="29"/>
  <c r="C126" i="29"/>
  <c r="C125" i="29"/>
  <c r="C124" i="29"/>
  <c r="C123" i="29"/>
  <c r="C122" i="29"/>
  <c r="C121" i="29"/>
  <c r="C120" i="29"/>
  <c r="C119" i="29"/>
  <c r="C118" i="29"/>
  <c r="C117" i="29"/>
  <c r="C116" i="29"/>
  <c r="C115" i="29"/>
  <c r="C114" i="29"/>
  <c r="C113" i="29"/>
  <c r="C111" i="29"/>
  <c r="C110" i="29"/>
  <c r="C109" i="29"/>
  <c r="C108" i="29"/>
  <c r="C107" i="29"/>
  <c r="C106" i="29"/>
  <c r="C105" i="29"/>
  <c r="C104" i="29"/>
  <c r="C103" i="29"/>
  <c r="C101" i="29"/>
  <c r="D91" i="29"/>
  <c r="D90" i="29"/>
  <c r="D89" i="29"/>
  <c r="D87" i="29"/>
  <c r="D86" i="29"/>
  <c r="D85" i="29"/>
  <c r="D88" i="29"/>
  <c r="C83" i="29"/>
  <c r="C80" i="29"/>
  <c r="C71" i="29"/>
  <c r="D69" i="29"/>
  <c r="C70" i="29"/>
  <c r="C49" i="29"/>
  <c r="D48" i="29"/>
  <c r="C46" i="29"/>
  <c r="C45" i="29"/>
  <c r="C43" i="29"/>
  <c r="C41" i="29"/>
  <c r="C39" i="29"/>
  <c r="C36" i="29"/>
  <c r="C35" i="29"/>
  <c r="C34" i="29"/>
  <c r="H32" i="29"/>
  <c r="G32" i="29"/>
  <c r="E32" i="29"/>
  <c r="D32" i="29"/>
  <c r="C32" i="29"/>
  <c r="C30" i="29"/>
  <c r="C29" i="29"/>
  <c r="H27" i="29"/>
  <c r="G27" i="29"/>
  <c r="E27" i="29"/>
  <c r="D27" i="29"/>
  <c r="C27" i="29"/>
  <c r="C25" i="29"/>
  <c r="C23" i="29"/>
  <c r="C21" i="29"/>
  <c r="C19" i="29"/>
  <c r="C16" i="29"/>
  <c r="C15" i="29"/>
  <c r="C14" i="29"/>
  <c r="C12" i="29"/>
  <c r="C10" i="29"/>
  <c r="C9" i="29"/>
  <c r="G7" i="29"/>
  <c r="C7" i="29"/>
  <c r="A3" i="29"/>
  <c r="A2" i="29"/>
  <c r="A180" i="28"/>
  <c r="A166" i="28"/>
  <c r="A165" i="28"/>
  <c r="A164" i="28"/>
  <c r="A163" i="28"/>
  <c r="A162" i="28"/>
  <c r="A161" i="28"/>
  <c r="A160" i="28"/>
  <c r="C152" i="28"/>
  <c r="C148" i="28"/>
  <c r="C147" i="28"/>
  <c r="C146" i="28"/>
  <c r="C145" i="28"/>
  <c r="C144" i="28"/>
  <c r="C149" i="28" s="1"/>
  <c r="C143" i="28"/>
  <c r="C137" i="28"/>
  <c r="C135" i="28"/>
  <c r="C134" i="28"/>
  <c r="C132" i="28"/>
  <c r="C131" i="28"/>
  <c r="C130" i="28"/>
  <c r="C129" i="28"/>
  <c r="C128" i="28"/>
  <c r="C127" i="28"/>
  <c r="C126" i="28"/>
  <c r="C125" i="28"/>
  <c r="C124" i="28"/>
  <c r="C123" i="28"/>
  <c r="C122" i="28"/>
  <c r="C121" i="28"/>
  <c r="C120" i="28"/>
  <c r="C119" i="28"/>
  <c r="C118" i="28"/>
  <c r="C117" i="28"/>
  <c r="C116" i="28"/>
  <c r="C115" i="28"/>
  <c r="C114" i="28"/>
  <c r="C113" i="28"/>
  <c r="C111" i="28"/>
  <c r="C110" i="28"/>
  <c r="C109" i="28"/>
  <c r="C108" i="28"/>
  <c r="C107" i="28"/>
  <c r="C106" i="28"/>
  <c r="C105" i="28"/>
  <c r="C104" i="28"/>
  <c r="C103" i="28"/>
  <c r="C101" i="28"/>
  <c r="D91" i="28"/>
  <c r="D90" i="28"/>
  <c r="D89" i="28"/>
  <c r="D87" i="28"/>
  <c r="D86" i="28"/>
  <c r="D85" i="28"/>
  <c r="D88" i="28"/>
  <c r="C83" i="28"/>
  <c r="D81" i="28"/>
  <c r="C80" i="28"/>
  <c r="C70" i="28"/>
  <c r="D48" i="28"/>
  <c r="C49" i="28"/>
  <c r="C46" i="28"/>
  <c r="C45" i="28"/>
  <c r="C43" i="28"/>
  <c r="C41" i="28"/>
  <c r="C39" i="28"/>
  <c r="C36" i="28"/>
  <c r="C35" i="28"/>
  <c r="C34" i="28"/>
  <c r="C32" i="28"/>
  <c r="C30" i="28"/>
  <c r="C29" i="28"/>
  <c r="C27" i="28"/>
  <c r="C25" i="28"/>
  <c r="C23" i="28"/>
  <c r="C21" i="28"/>
  <c r="C19" i="28"/>
  <c r="C16" i="28"/>
  <c r="C15" i="28"/>
  <c r="C14" i="28"/>
  <c r="C12" i="28"/>
  <c r="C10" i="28"/>
  <c r="C9" i="28"/>
  <c r="C7" i="28"/>
  <c r="A3" i="28"/>
  <c r="A2" i="28"/>
  <c r="A204" i="27"/>
  <c r="A189" i="27"/>
  <c r="A188" i="27"/>
  <c r="A187" i="27"/>
  <c r="A186" i="27"/>
  <c r="A185" i="27"/>
  <c r="A184" i="27"/>
  <c r="A183" i="27"/>
  <c r="C175" i="27"/>
  <c r="H173" i="27"/>
  <c r="G173" i="27"/>
  <c r="E173" i="27"/>
  <c r="D173" i="27"/>
  <c r="C172" i="27"/>
  <c r="C171" i="27"/>
  <c r="C173" i="27" s="1"/>
  <c r="G170" i="27"/>
  <c r="C170" i="27"/>
  <c r="C138" i="27" s="1"/>
  <c r="C164" i="27"/>
  <c r="C162" i="27"/>
  <c r="C161" i="27"/>
  <c r="C159" i="27"/>
  <c r="C158" i="27"/>
  <c r="C157" i="27"/>
  <c r="C156" i="27"/>
  <c r="C155" i="27"/>
  <c r="C154" i="27"/>
  <c r="C153" i="27"/>
  <c r="C152" i="27"/>
  <c r="C151" i="27"/>
  <c r="C150" i="27"/>
  <c r="C149" i="27"/>
  <c r="C148" i="27"/>
  <c r="C147" i="27"/>
  <c r="C146" i="27"/>
  <c r="C145" i="27"/>
  <c r="C144" i="27"/>
  <c r="C143" i="27"/>
  <c r="C142" i="27"/>
  <c r="C141" i="27"/>
  <c r="C140" i="27"/>
  <c r="C137" i="27"/>
  <c r="C136" i="27"/>
  <c r="C135" i="27"/>
  <c r="C134" i="27"/>
  <c r="C133" i="27"/>
  <c r="C132" i="27"/>
  <c r="C131" i="27"/>
  <c r="C130" i="27"/>
  <c r="C128" i="27"/>
  <c r="D118" i="27"/>
  <c r="C110" i="27"/>
  <c r="C107" i="27"/>
  <c r="D96" i="27"/>
  <c r="C97" i="27"/>
  <c r="D55" i="27"/>
  <c r="C56" i="27"/>
  <c r="C53" i="27"/>
  <c r="C52" i="27"/>
  <c r="C50" i="27"/>
  <c r="C49" i="27"/>
  <c r="C48" i="27"/>
  <c r="C46" i="27"/>
  <c r="C45" i="27"/>
  <c r="C43" i="27"/>
  <c r="C41" i="27"/>
  <c r="C39" i="27"/>
  <c r="C36" i="27"/>
  <c r="C35" i="27"/>
  <c r="C34" i="27"/>
  <c r="G32" i="27"/>
  <c r="C32" i="27"/>
  <c r="C30" i="27"/>
  <c r="C29" i="27"/>
  <c r="G27" i="27"/>
  <c r="C27" i="27"/>
  <c r="C25" i="27"/>
  <c r="C23" i="27"/>
  <c r="C21" i="27"/>
  <c r="C19" i="27"/>
  <c r="C16" i="27"/>
  <c r="C15" i="27"/>
  <c r="C14" i="27"/>
  <c r="E12" i="27"/>
  <c r="C12" i="27"/>
  <c r="C10" i="27"/>
  <c r="C9" i="27"/>
  <c r="G7" i="27"/>
  <c r="H7" i="27"/>
  <c r="E7" i="27"/>
  <c r="C7" i="27"/>
  <c r="A3" i="27"/>
  <c r="A2" i="27"/>
  <c r="A329" i="26"/>
  <c r="A310" i="26"/>
  <c r="A309" i="26"/>
  <c r="A308" i="26"/>
  <c r="A307" i="26"/>
  <c r="A306" i="26"/>
  <c r="A305" i="26"/>
  <c r="A304" i="26"/>
  <c r="C297" i="26"/>
  <c r="C295" i="26"/>
  <c r="C294" i="26"/>
  <c r="C293" i="26"/>
  <c r="C292" i="26"/>
  <c r="C296" i="26" s="1"/>
  <c r="C285" i="26"/>
  <c r="C283" i="26"/>
  <c r="C281" i="26"/>
  <c r="C280" i="26"/>
  <c r="C279" i="26"/>
  <c r="C278" i="26"/>
  <c r="C277" i="26"/>
  <c r="C276" i="26"/>
  <c r="C275" i="26"/>
  <c r="C274" i="26"/>
  <c r="C273" i="26"/>
  <c r="C272" i="26"/>
  <c r="C271" i="26"/>
  <c r="C270" i="26"/>
  <c r="C269" i="26"/>
  <c r="C268" i="26"/>
  <c r="C267" i="26"/>
  <c r="C266" i="26"/>
  <c r="C265" i="26"/>
  <c r="C264" i="26"/>
  <c r="C263" i="26"/>
  <c r="C262" i="26"/>
  <c r="C260" i="26"/>
  <c r="C259" i="26"/>
  <c r="C258" i="26"/>
  <c r="C257" i="26"/>
  <c r="C256" i="26"/>
  <c r="C255" i="26"/>
  <c r="C254" i="26"/>
  <c r="C253" i="26"/>
  <c r="C252" i="26"/>
  <c r="C250" i="26"/>
  <c r="D239" i="26"/>
  <c r="D238" i="26"/>
  <c r="D235" i="26"/>
  <c r="D234" i="26"/>
  <c r="D237" i="26"/>
  <c r="C232" i="26"/>
  <c r="D230" i="26"/>
  <c r="C229" i="26"/>
  <c r="C220" i="26"/>
  <c r="D218" i="26"/>
  <c r="C219" i="26"/>
  <c r="D147" i="26"/>
  <c r="C148" i="26"/>
  <c r="C145" i="26"/>
  <c r="C143" i="26"/>
  <c r="C141" i="26"/>
  <c r="C140" i="26"/>
  <c r="C139" i="26"/>
  <c r="H137" i="26"/>
  <c r="G137" i="26"/>
  <c r="E137" i="26"/>
  <c r="D137" i="26"/>
  <c r="C137" i="26"/>
  <c r="C135" i="26"/>
  <c r="C134" i="26"/>
  <c r="H132" i="26"/>
  <c r="G132" i="26"/>
  <c r="E132" i="26"/>
  <c r="D132" i="26"/>
  <c r="C132" i="26"/>
  <c r="C50" i="26"/>
  <c r="D49" i="26"/>
  <c r="C47" i="26"/>
  <c r="C46" i="26"/>
  <c r="C44" i="26"/>
  <c r="C42" i="26"/>
  <c r="C40" i="26"/>
  <c r="C37" i="26"/>
  <c r="C36" i="26"/>
  <c r="C35" i="26"/>
  <c r="G33" i="26"/>
  <c r="E33" i="26"/>
  <c r="C33" i="26"/>
  <c r="C31" i="26"/>
  <c r="C30" i="26"/>
  <c r="G28" i="26"/>
  <c r="E28" i="26"/>
  <c r="C28" i="26"/>
  <c r="C26" i="26"/>
  <c r="C24" i="26"/>
  <c r="C22" i="26"/>
  <c r="C20" i="26"/>
  <c r="C17" i="26"/>
  <c r="C16" i="26"/>
  <c r="C15" i="26"/>
  <c r="E13" i="26"/>
  <c r="C13" i="26"/>
  <c r="C11" i="26"/>
  <c r="C10" i="26"/>
  <c r="E8" i="26"/>
  <c r="C8" i="26"/>
  <c r="A3" i="26"/>
  <c r="A2" i="26"/>
  <c r="A190" i="25"/>
  <c r="A171" i="25"/>
  <c r="A170" i="25"/>
  <c r="A169" i="25"/>
  <c r="A168" i="25"/>
  <c r="A167" i="25"/>
  <c r="A166" i="25"/>
  <c r="A165" i="25"/>
  <c r="C158" i="25"/>
  <c r="H157" i="25"/>
  <c r="G157" i="25"/>
  <c r="E157" i="25"/>
  <c r="D157" i="25"/>
  <c r="C157" i="25"/>
  <c r="C156" i="25"/>
  <c r="C155" i="25"/>
  <c r="E154" i="25"/>
  <c r="C154" i="25"/>
  <c r="C153" i="25"/>
  <c r="C152" i="25"/>
  <c r="H151" i="25"/>
  <c r="G151" i="25"/>
  <c r="E151" i="25"/>
  <c r="D151" i="25"/>
  <c r="C151" i="25"/>
  <c r="C145" i="25"/>
  <c r="C143" i="25"/>
  <c r="C142" i="25"/>
  <c r="C140" i="25"/>
  <c r="C139" i="25"/>
  <c r="C138" i="25"/>
  <c r="C137" i="25"/>
  <c r="C136" i="25"/>
  <c r="C135" i="25"/>
  <c r="C134" i="25"/>
  <c r="C133" i="25"/>
  <c r="C132" i="25"/>
  <c r="C131" i="25"/>
  <c r="C130" i="25"/>
  <c r="C129" i="25"/>
  <c r="C128" i="25"/>
  <c r="C127" i="25"/>
  <c r="C126" i="25"/>
  <c r="C125" i="25"/>
  <c r="C124" i="25"/>
  <c r="C123" i="25"/>
  <c r="C122" i="25"/>
  <c r="C121" i="25"/>
  <c r="C119" i="25"/>
  <c r="C118" i="25"/>
  <c r="C117" i="25"/>
  <c r="C116" i="25"/>
  <c r="C115" i="25"/>
  <c r="C114" i="25"/>
  <c r="C113" i="25"/>
  <c r="C112" i="25"/>
  <c r="C111" i="25"/>
  <c r="C109" i="25"/>
  <c r="D97" i="25"/>
  <c r="D93" i="25"/>
  <c r="D96" i="25"/>
  <c r="C91" i="25"/>
  <c r="C88" i="25"/>
  <c r="D77" i="25"/>
  <c r="C79" i="25"/>
  <c r="C78" i="25"/>
  <c r="D56" i="25"/>
  <c r="C57" i="25"/>
  <c r="C54" i="25"/>
  <c r="C53" i="25"/>
  <c r="C51" i="25"/>
  <c r="C50" i="25"/>
  <c r="H49" i="25"/>
  <c r="G49" i="25"/>
  <c r="E49" i="25"/>
  <c r="D49" i="25"/>
  <c r="C49" i="25"/>
  <c r="C47" i="25"/>
  <c r="C46" i="25"/>
  <c r="C44" i="25"/>
  <c r="C42" i="25"/>
  <c r="C40" i="25"/>
  <c r="C37" i="25"/>
  <c r="C36" i="25"/>
  <c r="C35" i="25"/>
  <c r="H33" i="25"/>
  <c r="G33" i="25"/>
  <c r="E33" i="25"/>
  <c r="D33" i="25"/>
  <c r="C33" i="25"/>
  <c r="C31" i="25"/>
  <c r="C30" i="25"/>
  <c r="H28" i="25"/>
  <c r="G28" i="25"/>
  <c r="E28" i="25"/>
  <c r="D28" i="25"/>
  <c r="C28" i="25"/>
  <c r="C26" i="25"/>
  <c r="C24" i="25"/>
  <c r="C22" i="25"/>
  <c r="C20" i="25"/>
  <c r="C17" i="25"/>
  <c r="C16" i="25"/>
  <c r="C15" i="25"/>
  <c r="H13" i="25"/>
  <c r="G13" i="25"/>
  <c r="E13" i="25"/>
  <c r="D13" i="25"/>
  <c r="C13" i="25"/>
  <c r="C11" i="25"/>
  <c r="C10" i="25"/>
  <c r="H8" i="25"/>
  <c r="G8" i="25"/>
  <c r="E8" i="25"/>
  <c r="D8" i="25"/>
  <c r="C8" i="25"/>
  <c r="A3" i="25"/>
  <c r="A2" i="25"/>
  <c r="A223" i="24"/>
  <c r="A204" i="24"/>
  <c r="A203" i="24"/>
  <c r="A202" i="24"/>
  <c r="A201" i="24"/>
  <c r="A200" i="24"/>
  <c r="A199" i="24"/>
  <c r="A198" i="24"/>
  <c r="C190" i="24"/>
  <c r="C187" i="24"/>
  <c r="H186" i="24"/>
  <c r="G186" i="24"/>
  <c r="E186" i="24"/>
  <c r="D186" i="24"/>
  <c r="C185" i="24"/>
  <c r="C184" i="24"/>
  <c r="G183" i="24"/>
  <c r="E183" i="24"/>
  <c r="C183" i="24"/>
  <c r="C182" i="24"/>
  <c r="C181" i="24"/>
  <c r="C186" i="24" s="1"/>
  <c r="H180" i="24"/>
  <c r="G180" i="24"/>
  <c r="E180" i="24"/>
  <c r="D180" i="24"/>
  <c r="C180" i="24"/>
  <c r="C174" i="24"/>
  <c r="C172" i="24"/>
  <c r="C171" i="24"/>
  <c r="C169" i="24"/>
  <c r="C168" i="24"/>
  <c r="C167" i="24"/>
  <c r="C166" i="24"/>
  <c r="C165" i="24"/>
  <c r="C164" i="24"/>
  <c r="C163" i="24"/>
  <c r="C162" i="24"/>
  <c r="C161" i="24"/>
  <c r="C160" i="24"/>
  <c r="C159" i="24"/>
  <c r="C158" i="24"/>
  <c r="C157" i="24"/>
  <c r="C156" i="24"/>
  <c r="C155" i="24"/>
  <c r="C154" i="24"/>
  <c r="C153" i="24"/>
  <c r="C152" i="24"/>
  <c r="C151" i="24"/>
  <c r="C150" i="24"/>
  <c r="C148" i="24"/>
  <c r="C147" i="24"/>
  <c r="C146" i="24"/>
  <c r="C145" i="24"/>
  <c r="C144" i="24"/>
  <c r="C143" i="24"/>
  <c r="C142" i="24"/>
  <c r="C141" i="24"/>
  <c r="C140" i="24"/>
  <c r="C138" i="24"/>
  <c r="D128" i="24"/>
  <c r="D127" i="24"/>
  <c r="D126" i="24"/>
  <c r="D124" i="24"/>
  <c r="D123" i="24"/>
  <c r="D122" i="24"/>
  <c r="D125" i="24"/>
  <c r="C120" i="24"/>
  <c r="D118" i="24"/>
  <c r="C117" i="24"/>
  <c r="C108" i="24"/>
  <c r="D106" i="24"/>
  <c r="D55" i="24"/>
  <c r="C56" i="24"/>
  <c r="C53" i="24"/>
  <c r="C52" i="24"/>
  <c r="C50" i="24"/>
  <c r="C49" i="24"/>
  <c r="G48" i="24"/>
  <c r="E48" i="24"/>
  <c r="C48" i="24"/>
  <c r="C46" i="24"/>
  <c r="C45" i="24"/>
  <c r="C43" i="24"/>
  <c r="C41" i="24"/>
  <c r="C39" i="24"/>
  <c r="C36" i="24"/>
  <c r="C35" i="24"/>
  <c r="C34" i="24"/>
  <c r="G32" i="24"/>
  <c r="E32" i="24"/>
  <c r="C32" i="24"/>
  <c r="C30" i="24"/>
  <c r="C29" i="24"/>
  <c r="G27" i="24"/>
  <c r="E27" i="24"/>
  <c r="C27" i="24"/>
  <c r="C25" i="24"/>
  <c r="C23" i="24"/>
  <c r="C21" i="24"/>
  <c r="C19" i="24"/>
  <c r="C16" i="24"/>
  <c r="C15" i="24"/>
  <c r="C14" i="24"/>
  <c r="E12" i="24"/>
  <c r="C12" i="24"/>
  <c r="C10" i="24"/>
  <c r="C9" i="24"/>
  <c r="E7" i="24"/>
  <c r="C7" i="24"/>
  <c r="A3" i="24"/>
  <c r="A2" i="24"/>
  <c r="A220" i="23"/>
  <c r="A201" i="23"/>
  <c r="A200" i="23"/>
  <c r="A199" i="23"/>
  <c r="A198" i="23"/>
  <c r="A197" i="23"/>
  <c r="A196" i="23"/>
  <c r="A195" i="23"/>
  <c r="C188" i="23"/>
  <c r="C187" i="23"/>
  <c r="C186" i="23"/>
  <c r="C185" i="23"/>
  <c r="C184" i="23"/>
  <c r="C183" i="23"/>
  <c r="C182" i="23"/>
  <c r="C181" i="23"/>
  <c r="C175" i="23"/>
  <c r="C173" i="23"/>
  <c r="C171" i="23"/>
  <c r="C170" i="23"/>
  <c r="C169" i="23"/>
  <c r="C168" i="23"/>
  <c r="C167" i="23"/>
  <c r="C166" i="23"/>
  <c r="C165" i="23"/>
  <c r="C164" i="23"/>
  <c r="C163" i="23"/>
  <c r="C162" i="23"/>
  <c r="C161" i="23"/>
  <c r="C160" i="23"/>
  <c r="C159" i="23"/>
  <c r="C158" i="23"/>
  <c r="C157" i="23"/>
  <c r="C156" i="23"/>
  <c r="C155" i="23"/>
  <c r="C154" i="23"/>
  <c r="C153" i="23"/>
  <c r="C152" i="23"/>
  <c r="C150" i="23"/>
  <c r="C149" i="23"/>
  <c r="C148" i="23"/>
  <c r="C147" i="23"/>
  <c r="C146" i="23"/>
  <c r="C145" i="23"/>
  <c r="C144" i="23"/>
  <c r="C143" i="23"/>
  <c r="D120" i="23"/>
  <c r="C142" i="23"/>
  <c r="C140" i="23"/>
  <c r="D130" i="23"/>
  <c r="D129" i="23"/>
  <c r="D126" i="23"/>
  <c r="D125" i="23"/>
  <c r="D128" i="23"/>
  <c r="C122" i="23"/>
  <c r="C119" i="23"/>
  <c r="C110" i="23"/>
  <c r="D108" i="23"/>
  <c r="C109" i="23"/>
  <c r="D87" i="23"/>
  <c r="C85" i="23"/>
  <c r="C83" i="23"/>
  <c r="C81" i="23"/>
  <c r="C80" i="23"/>
  <c r="C79" i="23"/>
  <c r="G77" i="23"/>
  <c r="E77" i="23"/>
  <c r="C77" i="23"/>
  <c r="C75" i="23"/>
  <c r="C74" i="23"/>
  <c r="G72" i="23"/>
  <c r="E72" i="23"/>
  <c r="C72" i="23"/>
  <c r="D49" i="23"/>
  <c r="C50" i="23"/>
  <c r="C47" i="23"/>
  <c r="C46" i="23"/>
  <c r="C44" i="23"/>
  <c r="C42" i="23"/>
  <c r="C40" i="23"/>
  <c r="C37" i="23"/>
  <c r="C36" i="23"/>
  <c r="C35" i="23"/>
  <c r="H33" i="23"/>
  <c r="G33" i="23"/>
  <c r="E33" i="23"/>
  <c r="D33" i="23"/>
  <c r="C33" i="23"/>
  <c r="C31" i="23"/>
  <c r="C30" i="23"/>
  <c r="H28" i="23"/>
  <c r="G28" i="23"/>
  <c r="E28" i="23"/>
  <c r="D28" i="23"/>
  <c r="C28" i="23"/>
  <c r="C26" i="23"/>
  <c r="C24" i="23"/>
  <c r="C22" i="23"/>
  <c r="C20" i="23"/>
  <c r="C17" i="23"/>
  <c r="C16" i="23"/>
  <c r="C15" i="23"/>
  <c r="H13" i="23"/>
  <c r="G13" i="23"/>
  <c r="E13" i="23"/>
  <c r="D13" i="23"/>
  <c r="C13" i="23"/>
  <c r="C11" i="23"/>
  <c r="C10" i="23"/>
  <c r="H8" i="23"/>
  <c r="G8" i="23"/>
  <c r="E8" i="23"/>
  <c r="D8" i="23"/>
  <c r="C8" i="23"/>
  <c r="A3" i="23"/>
  <c r="A2" i="23"/>
  <c r="A193" i="22"/>
  <c r="A174" i="22"/>
  <c r="A173" i="22"/>
  <c r="A172" i="22"/>
  <c r="A171" i="22"/>
  <c r="A170" i="22"/>
  <c r="A169" i="22"/>
  <c r="A168" i="22"/>
  <c r="C159" i="22"/>
  <c r="H156" i="22"/>
  <c r="G156" i="22"/>
  <c r="E156" i="22"/>
  <c r="D156" i="22"/>
  <c r="C156" i="22"/>
  <c r="C155" i="22"/>
  <c r="C154" i="22"/>
  <c r="H153" i="22"/>
  <c r="G153" i="22"/>
  <c r="E153" i="22"/>
  <c r="D153" i="22"/>
  <c r="C153" i="22"/>
  <c r="C152" i="22"/>
  <c r="C151" i="22"/>
  <c r="H150" i="22"/>
  <c r="G150" i="22"/>
  <c r="E150" i="22"/>
  <c r="D150" i="22"/>
  <c r="C150" i="22"/>
  <c r="C144" i="22"/>
  <c r="C142" i="22"/>
  <c r="C141" i="22"/>
  <c r="C139" i="22"/>
  <c r="C138" i="22"/>
  <c r="C137" i="22"/>
  <c r="C136" i="22"/>
  <c r="C135" i="22"/>
  <c r="C134" i="22"/>
  <c r="C133" i="22"/>
  <c r="C132" i="22"/>
  <c r="C131" i="22"/>
  <c r="C130" i="22"/>
  <c r="C129" i="22"/>
  <c r="C128" i="22"/>
  <c r="C127" i="22"/>
  <c r="C126" i="22"/>
  <c r="C125" i="22"/>
  <c r="C124" i="22"/>
  <c r="C123" i="22"/>
  <c r="C122" i="22"/>
  <c r="C121" i="22"/>
  <c r="C120" i="22"/>
  <c r="C118" i="22"/>
  <c r="C117" i="22"/>
  <c r="C116" i="22"/>
  <c r="C115" i="22"/>
  <c r="C114" i="22"/>
  <c r="C113" i="22"/>
  <c r="C112" i="22"/>
  <c r="C111" i="22"/>
  <c r="C110" i="22"/>
  <c r="C108" i="22"/>
  <c r="D95" i="22"/>
  <c r="C90" i="22"/>
  <c r="C87" i="22"/>
  <c r="D76" i="22"/>
  <c r="C78" i="22"/>
  <c r="D55" i="22"/>
  <c r="C56"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E12" i="22"/>
  <c r="C12" i="22"/>
  <c r="C10" i="22"/>
  <c r="C9" i="22"/>
  <c r="E7" i="22"/>
  <c r="C7" i="22"/>
  <c r="A3" i="22"/>
  <c r="A2" i="22"/>
  <c r="A208" i="21"/>
  <c r="A193" i="21"/>
  <c r="A192" i="21"/>
  <c r="A191" i="21"/>
  <c r="A190" i="21"/>
  <c r="A189" i="21"/>
  <c r="A188" i="21"/>
  <c r="A187" i="21"/>
  <c r="C179" i="21"/>
  <c r="H176" i="21"/>
  <c r="G176" i="21"/>
  <c r="E176" i="21"/>
  <c r="D176" i="21"/>
  <c r="C175" i="21"/>
  <c r="C174" i="21"/>
  <c r="G173" i="21"/>
  <c r="E173" i="21"/>
  <c r="C173" i="21"/>
  <c r="C176" i="21" s="1"/>
  <c r="C172" i="21"/>
  <c r="C171" i="21"/>
  <c r="H170" i="21"/>
  <c r="G170" i="21"/>
  <c r="E170" i="21"/>
  <c r="D170" i="21"/>
  <c r="C170" i="21"/>
  <c r="C164" i="21"/>
  <c r="C162" i="21"/>
  <c r="C161" i="21"/>
  <c r="C159" i="21"/>
  <c r="C158" i="21"/>
  <c r="C157" i="21"/>
  <c r="C156" i="21"/>
  <c r="C155" i="21"/>
  <c r="C154" i="21"/>
  <c r="C153" i="21"/>
  <c r="C152" i="21"/>
  <c r="C151" i="21"/>
  <c r="C150" i="21"/>
  <c r="C149" i="21"/>
  <c r="C148" i="21"/>
  <c r="C147" i="21"/>
  <c r="C146" i="21"/>
  <c r="C145" i="21"/>
  <c r="C144" i="21"/>
  <c r="C143" i="21"/>
  <c r="C142" i="21"/>
  <c r="C141" i="21"/>
  <c r="C140" i="21"/>
  <c r="C138" i="21"/>
  <c r="C137" i="21"/>
  <c r="C136" i="21"/>
  <c r="C135" i="21"/>
  <c r="C134" i="21"/>
  <c r="C133" i="21"/>
  <c r="C132" i="21"/>
  <c r="C131" i="21"/>
  <c r="C130" i="21"/>
  <c r="C128" i="21"/>
  <c r="D118" i="21"/>
  <c r="D117" i="21"/>
  <c r="D116" i="21"/>
  <c r="D114" i="21"/>
  <c r="D113" i="21"/>
  <c r="D112" i="21"/>
  <c r="D115" i="21"/>
  <c r="C110" i="21"/>
  <c r="D108" i="21"/>
  <c r="C107" i="21"/>
  <c r="C98" i="21"/>
  <c r="D96" i="21"/>
  <c r="D55" i="21"/>
  <c r="C56" i="21"/>
  <c r="C53" i="21"/>
  <c r="C52" i="21"/>
  <c r="C50" i="21"/>
  <c r="C49" i="21"/>
  <c r="H48" i="21"/>
  <c r="G48" i="21"/>
  <c r="E48" i="21"/>
  <c r="D48" i="21"/>
  <c r="C48" i="21"/>
  <c r="C46" i="21"/>
  <c r="C45" i="21"/>
  <c r="C43" i="21"/>
  <c r="C41" i="21"/>
  <c r="C39" i="21"/>
  <c r="C36" i="21"/>
  <c r="C35" i="21"/>
  <c r="C34" i="21"/>
  <c r="H32" i="21"/>
  <c r="G32" i="21"/>
  <c r="E32" i="21"/>
  <c r="D32" i="21"/>
  <c r="C32" i="21"/>
  <c r="C30" i="21"/>
  <c r="C29" i="21"/>
  <c r="H27" i="21"/>
  <c r="G27" i="21"/>
  <c r="E27" i="21"/>
  <c r="D27" i="21"/>
  <c r="C27" i="21"/>
  <c r="C25" i="21"/>
  <c r="C23" i="21"/>
  <c r="C21" i="21"/>
  <c r="C19" i="21"/>
  <c r="C16" i="21"/>
  <c r="C15" i="21"/>
  <c r="C14" i="21"/>
  <c r="H12" i="21"/>
  <c r="G12" i="21"/>
  <c r="E12" i="21"/>
  <c r="D12" i="21"/>
  <c r="C12" i="21"/>
  <c r="C10" i="21"/>
  <c r="C9" i="21"/>
  <c r="H7" i="21"/>
  <c r="G7" i="21"/>
  <c r="E7" i="21"/>
  <c r="D7" i="21"/>
  <c r="C7" i="21"/>
  <c r="A3" i="21"/>
  <c r="A2" i="21"/>
  <c r="A380" i="20"/>
  <c r="A359" i="20"/>
  <c r="A358" i="20"/>
  <c r="A357" i="20"/>
  <c r="A356" i="20"/>
  <c r="A355" i="20"/>
  <c r="A354" i="20"/>
  <c r="A353" i="20"/>
  <c r="C346" i="20"/>
  <c r="C344" i="20"/>
  <c r="C343" i="20"/>
  <c r="C342" i="20"/>
  <c r="C341" i="20"/>
  <c r="C345" i="20" s="1"/>
  <c r="C335" i="20"/>
  <c r="C333" i="20"/>
  <c r="C331" i="20"/>
  <c r="C330" i="20"/>
  <c r="C329" i="20"/>
  <c r="C328" i="20"/>
  <c r="C327" i="20"/>
  <c r="C326" i="20"/>
  <c r="C325" i="20"/>
  <c r="C324" i="20"/>
  <c r="C323" i="20"/>
  <c r="C322" i="20"/>
  <c r="C321" i="20"/>
  <c r="C320" i="20"/>
  <c r="C319" i="20"/>
  <c r="C318" i="20"/>
  <c r="C317" i="20"/>
  <c r="C316" i="20"/>
  <c r="C315" i="20"/>
  <c r="C314" i="20"/>
  <c r="C313" i="20"/>
  <c r="C312" i="20"/>
  <c r="C310" i="20"/>
  <c r="C309" i="20"/>
  <c r="C308" i="20"/>
  <c r="C307" i="20"/>
  <c r="C306" i="20"/>
  <c r="C305" i="20"/>
  <c r="C304" i="20"/>
  <c r="C303" i="20"/>
  <c r="C302" i="20"/>
  <c r="C300" i="20"/>
  <c r="D288" i="20"/>
  <c r="D284" i="20"/>
  <c r="D287" i="20"/>
  <c r="C282" i="20"/>
  <c r="C279" i="20"/>
  <c r="D268" i="20"/>
  <c r="C270" i="20"/>
  <c r="C269" i="20"/>
  <c r="D167" i="20"/>
  <c r="C168" i="20"/>
  <c r="C165" i="20"/>
  <c r="C163" i="20"/>
  <c r="C161" i="20"/>
  <c r="C160" i="20"/>
  <c r="C159" i="20"/>
  <c r="E157" i="20"/>
  <c r="C157" i="20"/>
  <c r="C155" i="20"/>
  <c r="C154" i="20"/>
  <c r="E152" i="20"/>
  <c r="C152" i="20"/>
  <c r="D49" i="20"/>
  <c r="C50" i="20"/>
  <c r="C47" i="20"/>
  <c r="C46" i="20"/>
  <c r="C44" i="20"/>
  <c r="C42" i="20"/>
  <c r="C40" i="20"/>
  <c r="C37" i="20"/>
  <c r="C36" i="20"/>
  <c r="C35" i="20"/>
  <c r="H33" i="20"/>
  <c r="G33" i="20"/>
  <c r="E33" i="20"/>
  <c r="D33" i="20"/>
  <c r="C33" i="20"/>
  <c r="C31" i="20"/>
  <c r="C30" i="20"/>
  <c r="H28" i="20"/>
  <c r="G28" i="20"/>
  <c r="E28" i="20"/>
  <c r="D28" i="20"/>
  <c r="C28" i="20"/>
  <c r="C26" i="20"/>
  <c r="C24" i="20"/>
  <c r="C22" i="20"/>
  <c r="C20" i="20"/>
  <c r="C17" i="20"/>
  <c r="C16" i="20"/>
  <c r="C15" i="20"/>
  <c r="G13" i="20"/>
  <c r="E13" i="20"/>
  <c r="C13" i="20"/>
  <c r="C11" i="20"/>
  <c r="C10" i="20"/>
  <c r="G8" i="20"/>
  <c r="E8" i="20"/>
  <c r="C8" i="20"/>
  <c r="A3" i="20"/>
  <c r="A2" i="20"/>
  <c r="A183" i="19"/>
  <c r="A163" i="19"/>
  <c r="A162" i="19"/>
  <c r="A161" i="19"/>
  <c r="A160" i="19"/>
  <c r="A159" i="19"/>
  <c r="A158" i="19"/>
  <c r="A157" i="19"/>
  <c r="C150" i="19"/>
  <c r="H149" i="19"/>
  <c r="G149" i="19"/>
  <c r="E149" i="19"/>
  <c r="D149" i="19"/>
  <c r="C148" i="19"/>
  <c r="C147" i="19"/>
  <c r="G146" i="19"/>
  <c r="E146" i="19"/>
  <c r="C146" i="19"/>
  <c r="C145" i="19"/>
  <c r="C144" i="19"/>
  <c r="C149" i="19" s="1"/>
  <c r="H143" i="19"/>
  <c r="G143" i="19"/>
  <c r="E143" i="19"/>
  <c r="D143" i="19"/>
  <c r="C143" i="19"/>
  <c r="C137" i="19"/>
  <c r="C135" i="19"/>
  <c r="C134" i="19"/>
  <c r="C132" i="19"/>
  <c r="C131" i="19"/>
  <c r="C130" i="19"/>
  <c r="C129" i="19"/>
  <c r="C128" i="19"/>
  <c r="C127" i="19"/>
  <c r="C126" i="19"/>
  <c r="C125" i="19"/>
  <c r="C124" i="19"/>
  <c r="C123" i="19"/>
  <c r="C122" i="19"/>
  <c r="C121" i="19"/>
  <c r="C120" i="19"/>
  <c r="C119" i="19"/>
  <c r="C118" i="19"/>
  <c r="C117" i="19"/>
  <c r="C116" i="19"/>
  <c r="C115" i="19"/>
  <c r="C114" i="19"/>
  <c r="C113" i="19"/>
  <c r="C111" i="19"/>
  <c r="C110" i="19"/>
  <c r="C109" i="19"/>
  <c r="C108" i="19"/>
  <c r="C107" i="19"/>
  <c r="C106" i="19"/>
  <c r="C105" i="19"/>
  <c r="C104" i="19"/>
  <c r="C103" i="19"/>
  <c r="C101" i="19"/>
  <c r="D90" i="19"/>
  <c r="D89" i="19"/>
  <c r="D86" i="19"/>
  <c r="D85" i="19"/>
  <c r="D88" i="19"/>
  <c r="C83" i="19"/>
  <c r="D81" i="19"/>
  <c r="C80" i="19"/>
  <c r="C71" i="19"/>
  <c r="D69" i="19"/>
  <c r="D48" i="19" s="1"/>
  <c r="C70" i="19"/>
  <c r="C49" i="19"/>
  <c r="C46" i="19"/>
  <c r="C45" i="19"/>
  <c r="C43" i="19"/>
  <c r="C41" i="19"/>
  <c r="C39" i="19"/>
  <c r="C36" i="19"/>
  <c r="C35" i="19"/>
  <c r="C34" i="19"/>
  <c r="G32" i="19"/>
  <c r="E32" i="19"/>
  <c r="C32" i="19"/>
  <c r="C30" i="19"/>
  <c r="C29" i="19"/>
  <c r="G27" i="19"/>
  <c r="E27" i="19"/>
  <c r="C27" i="19"/>
  <c r="C25" i="19"/>
  <c r="C23" i="19"/>
  <c r="C21" i="19"/>
  <c r="C19" i="19"/>
  <c r="C16" i="19"/>
  <c r="C15" i="19"/>
  <c r="C14" i="19"/>
  <c r="E12" i="19"/>
  <c r="C12" i="19"/>
  <c r="C10" i="19"/>
  <c r="C9" i="19"/>
  <c r="E7" i="19"/>
  <c r="C7" i="19"/>
  <c r="A3" i="19"/>
  <c r="A2" i="19"/>
  <c r="A179" i="18"/>
  <c r="A166" i="18"/>
  <c r="A165" i="18"/>
  <c r="A164" i="18"/>
  <c r="A163" i="18"/>
  <c r="A162" i="18"/>
  <c r="A161" i="18"/>
  <c r="A160" i="18"/>
  <c r="C152" i="18"/>
  <c r="C148" i="18"/>
  <c r="C147" i="18"/>
  <c r="G146" i="18"/>
  <c r="E146" i="18"/>
  <c r="C146" i="18"/>
  <c r="C145" i="18"/>
  <c r="C144" i="18"/>
  <c r="C149" i="18" s="1"/>
  <c r="H143" i="18"/>
  <c r="G143" i="18"/>
  <c r="E143" i="18"/>
  <c r="D143" i="18"/>
  <c r="C143" i="18"/>
  <c r="C137" i="18"/>
  <c r="C135" i="18"/>
  <c r="C134" i="18"/>
  <c r="C132" i="18"/>
  <c r="C131" i="18"/>
  <c r="C130" i="18"/>
  <c r="C129" i="18"/>
  <c r="C128" i="18"/>
  <c r="C127" i="18"/>
  <c r="C126" i="18"/>
  <c r="C125" i="18"/>
  <c r="C124" i="18"/>
  <c r="C123" i="18"/>
  <c r="C122" i="18"/>
  <c r="C121" i="18"/>
  <c r="C120" i="18"/>
  <c r="C119" i="18"/>
  <c r="C118" i="18"/>
  <c r="C117" i="18"/>
  <c r="C116" i="18"/>
  <c r="C115" i="18"/>
  <c r="C114" i="18"/>
  <c r="C113" i="18"/>
  <c r="C111" i="18"/>
  <c r="C110" i="18"/>
  <c r="C109" i="18"/>
  <c r="C108" i="18"/>
  <c r="C107" i="18"/>
  <c r="C106" i="18"/>
  <c r="C105" i="18"/>
  <c r="C104" i="18"/>
  <c r="C103" i="18"/>
  <c r="C101" i="18"/>
  <c r="D91" i="18"/>
  <c r="D90" i="18"/>
  <c r="D89" i="18"/>
  <c r="D87" i="18"/>
  <c r="D86" i="18"/>
  <c r="D85" i="18"/>
  <c r="D88" i="18"/>
  <c r="C83" i="18"/>
  <c r="D81" i="18"/>
  <c r="C80" i="18"/>
  <c r="C71" i="18"/>
  <c r="D69" i="18"/>
  <c r="C70" i="18"/>
  <c r="C49" i="18"/>
  <c r="D48" i="18"/>
  <c r="C46" i="18"/>
  <c r="C45" i="18"/>
  <c r="C43" i="18"/>
  <c r="C41" i="18"/>
  <c r="C39" i="18"/>
  <c r="C36" i="18"/>
  <c r="C35" i="18"/>
  <c r="C34" i="18"/>
  <c r="G32" i="18"/>
  <c r="E32" i="18"/>
  <c r="C32" i="18"/>
  <c r="C30" i="18"/>
  <c r="C29" i="18"/>
  <c r="G27" i="18"/>
  <c r="E27" i="18"/>
  <c r="C27" i="18"/>
  <c r="C25" i="18"/>
  <c r="C23" i="18"/>
  <c r="C21" i="18"/>
  <c r="C19" i="18"/>
  <c r="C16" i="18"/>
  <c r="C15" i="18"/>
  <c r="C14" i="18"/>
  <c r="E12" i="18"/>
  <c r="C12" i="18"/>
  <c r="C10" i="18"/>
  <c r="C9" i="18"/>
  <c r="E7" i="18"/>
  <c r="C7" i="18"/>
  <c r="A3" i="18"/>
  <c r="A2" i="18"/>
  <c r="A181" i="17"/>
  <c r="A166" i="17"/>
  <c r="A165" i="17"/>
  <c r="A164" i="17"/>
  <c r="A163" i="17"/>
  <c r="A162" i="17"/>
  <c r="A161" i="17"/>
  <c r="A160" i="17"/>
  <c r="C152" i="17"/>
  <c r="C148" i="17"/>
  <c r="C147" i="17"/>
  <c r="G146" i="17"/>
  <c r="E146" i="17"/>
  <c r="C146" i="17"/>
  <c r="C145" i="17"/>
  <c r="C144" i="17"/>
  <c r="C149" i="17" s="1"/>
  <c r="H143" i="17"/>
  <c r="G143" i="17"/>
  <c r="E143" i="17"/>
  <c r="D143" i="17"/>
  <c r="C143" i="17"/>
  <c r="C137" i="17"/>
  <c r="C135" i="17"/>
  <c r="C134" i="17"/>
  <c r="C132" i="17"/>
  <c r="C131" i="17"/>
  <c r="C130" i="17"/>
  <c r="C129" i="17"/>
  <c r="C128" i="17"/>
  <c r="C127" i="17"/>
  <c r="C126" i="17"/>
  <c r="C125" i="17"/>
  <c r="C124" i="17"/>
  <c r="C123" i="17"/>
  <c r="C122" i="17"/>
  <c r="C121" i="17"/>
  <c r="C120" i="17"/>
  <c r="C119" i="17"/>
  <c r="C118" i="17"/>
  <c r="C117" i="17"/>
  <c r="C116" i="17"/>
  <c r="C115" i="17"/>
  <c r="C114" i="17"/>
  <c r="C113" i="17"/>
  <c r="C111" i="17"/>
  <c r="C110" i="17"/>
  <c r="C109" i="17"/>
  <c r="C108" i="17"/>
  <c r="C107" i="17"/>
  <c r="C106" i="17"/>
  <c r="C105" i="17"/>
  <c r="C104" i="17"/>
  <c r="C103" i="17"/>
  <c r="C101" i="17"/>
  <c r="D91" i="17"/>
  <c r="D90" i="17"/>
  <c r="D89" i="17"/>
  <c r="D87" i="17"/>
  <c r="D86" i="17"/>
  <c r="D85" i="17"/>
  <c r="D88" i="17"/>
  <c r="C83" i="17"/>
  <c r="D81" i="17"/>
  <c r="C80" i="17"/>
  <c r="C71" i="17"/>
  <c r="D69" i="17"/>
  <c r="C70" i="17"/>
  <c r="C49" i="17"/>
  <c r="D48" i="17"/>
  <c r="C46" i="17"/>
  <c r="C45" i="17"/>
  <c r="C43" i="17"/>
  <c r="C41" i="17"/>
  <c r="C39" i="17"/>
  <c r="C36" i="17"/>
  <c r="C35" i="17"/>
  <c r="C34" i="17"/>
  <c r="G32" i="17"/>
  <c r="E32" i="17"/>
  <c r="C32" i="17"/>
  <c r="C30" i="17"/>
  <c r="C29" i="17"/>
  <c r="G27" i="17"/>
  <c r="E27" i="17"/>
  <c r="C27" i="17"/>
  <c r="C25" i="17"/>
  <c r="C23" i="17"/>
  <c r="C21" i="17"/>
  <c r="C19" i="17"/>
  <c r="C16" i="17"/>
  <c r="C15" i="17"/>
  <c r="C14" i="17"/>
  <c r="E12" i="17"/>
  <c r="C12" i="17"/>
  <c r="C10" i="17"/>
  <c r="C9" i="17"/>
  <c r="E7" i="17"/>
  <c r="C7" i="17"/>
  <c r="A3" i="17"/>
  <c r="A2" i="17"/>
  <c r="A180" i="16"/>
  <c r="A167" i="16"/>
  <c r="A166" i="16"/>
  <c r="A165" i="16"/>
  <c r="A164" i="16"/>
  <c r="A163" i="16"/>
  <c r="A162" i="16"/>
  <c r="A161" i="16"/>
  <c r="C152" i="16"/>
  <c r="C148" i="16"/>
  <c r="C147" i="16"/>
  <c r="G146" i="16"/>
  <c r="E146" i="16"/>
  <c r="C146" i="16"/>
  <c r="C145" i="16"/>
  <c r="C144" i="16"/>
  <c r="C149" i="16" s="1"/>
  <c r="H143" i="16"/>
  <c r="G143" i="16"/>
  <c r="E143" i="16"/>
  <c r="D143" i="16"/>
  <c r="C143" i="16"/>
  <c r="C137" i="16"/>
  <c r="C135" i="16"/>
  <c r="C134" i="16"/>
  <c r="C132" i="16"/>
  <c r="C131" i="16"/>
  <c r="C130" i="16"/>
  <c r="C129" i="16"/>
  <c r="C128" i="16"/>
  <c r="C127" i="16"/>
  <c r="C126" i="16"/>
  <c r="C125" i="16"/>
  <c r="C124" i="16"/>
  <c r="C123" i="16"/>
  <c r="C122" i="16"/>
  <c r="C121" i="16"/>
  <c r="C120" i="16"/>
  <c r="C119" i="16"/>
  <c r="C118" i="16"/>
  <c r="C117" i="16"/>
  <c r="C116" i="16"/>
  <c r="C115" i="16"/>
  <c r="C114" i="16"/>
  <c r="C113" i="16"/>
  <c r="C111" i="16"/>
  <c r="C110" i="16"/>
  <c r="C109" i="16"/>
  <c r="C108" i="16"/>
  <c r="C107" i="16"/>
  <c r="C106" i="16"/>
  <c r="C105" i="16"/>
  <c r="D81" i="16"/>
  <c r="C104" i="16"/>
  <c r="C103" i="16"/>
  <c r="C101" i="16"/>
  <c r="D91" i="16"/>
  <c r="D90" i="16"/>
  <c r="D89" i="16"/>
  <c r="D87" i="16"/>
  <c r="D86" i="16"/>
  <c r="D85" i="16"/>
  <c r="D88" i="16"/>
  <c r="C83" i="16"/>
  <c r="C80" i="16"/>
  <c r="C71" i="16"/>
  <c r="D69" i="16"/>
  <c r="C70" i="16"/>
  <c r="D48" i="16"/>
  <c r="C49" i="16"/>
  <c r="C46" i="16"/>
  <c r="C45" i="16"/>
  <c r="C43" i="16"/>
  <c r="C41" i="16"/>
  <c r="C39" i="16"/>
  <c r="C36" i="16"/>
  <c r="C35" i="16"/>
  <c r="C34" i="16"/>
  <c r="G32" i="16"/>
  <c r="C32" i="16"/>
  <c r="C30" i="16"/>
  <c r="C29" i="16"/>
  <c r="G27" i="16"/>
  <c r="C27" i="16"/>
  <c r="C25" i="16"/>
  <c r="C23" i="16"/>
  <c r="C21" i="16"/>
  <c r="C19" i="16"/>
  <c r="C16" i="16"/>
  <c r="C15" i="16"/>
  <c r="C14" i="16"/>
  <c r="H12" i="16"/>
  <c r="E12" i="16"/>
  <c r="C12" i="16"/>
  <c r="C10" i="16"/>
  <c r="C9" i="16"/>
  <c r="H7" i="16"/>
  <c r="E7" i="16"/>
  <c r="C7" i="16"/>
  <c r="A2" i="16"/>
  <c r="A208" i="15"/>
  <c r="A193" i="15"/>
  <c r="A192" i="15"/>
  <c r="A191" i="15"/>
  <c r="A190" i="15"/>
  <c r="A189" i="15"/>
  <c r="A188" i="15"/>
  <c r="A187" i="15"/>
  <c r="C179" i="15"/>
  <c r="H176" i="15"/>
  <c r="G176" i="15"/>
  <c r="E176" i="15"/>
  <c r="D176" i="15"/>
  <c r="C176" i="15"/>
  <c r="C175" i="15"/>
  <c r="C174" i="15"/>
  <c r="H173" i="15"/>
  <c r="E173" i="15"/>
  <c r="C173" i="15"/>
  <c r="C172" i="15"/>
  <c r="C171" i="15"/>
  <c r="H170" i="15"/>
  <c r="G170" i="15"/>
  <c r="E170" i="15"/>
  <c r="D170" i="15"/>
  <c r="C170" i="15"/>
  <c r="C164" i="15"/>
  <c r="C162" i="15"/>
  <c r="C161" i="15"/>
  <c r="C159" i="15"/>
  <c r="C158" i="15"/>
  <c r="C157" i="15"/>
  <c r="C156" i="15"/>
  <c r="C155" i="15"/>
  <c r="C154" i="15"/>
  <c r="C153" i="15"/>
  <c r="C152" i="15"/>
  <c r="C151" i="15"/>
  <c r="C150" i="15"/>
  <c r="C149" i="15"/>
  <c r="C148" i="15"/>
  <c r="C147" i="15"/>
  <c r="C146" i="15"/>
  <c r="C145" i="15"/>
  <c r="C144" i="15"/>
  <c r="C143" i="15"/>
  <c r="C142" i="15"/>
  <c r="C141" i="15"/>
  <c r="C140" i="15"/>
  <c r="C138" i="15"/>
  <c r="C137" i="15"/>
  <c r="C136" i="15"/>
  <c r="C135" i="15"/>
  <c r="C134" i="15"/>
  <c r="C133" i="15"/>
  <c r="C132" i="15"/>
  <c r="C131" i="15"/>
  <c r="C130" i="15"/>
  <c r="C128" i="15"/>
  <c r="D116" i="15"/>
  <c r="C110" i="15"/>
  <c r="C107" i="15"/>
  <c r="D96" i="15"/>
  <c r="C98" i="15"/>
  <c r="D55" i="15"/>
  <c r="C56" i="15"/>
  <c r="C53" i="15"/>
  <c r="C52" i="15"/>
  <c r="C50" i="15"/>
  <c r="C49" i="15"/>
  <c r="H48" i="15"/>
  <c r="G48" i="15"/>
  <c r="E48" i="15"/>
  <c r="D48" i="15"/>
  <c r="C48" i="15"/>
  <c r="C46" i="15"/>
  <c r="C45" i="15"/>
  <c r="C43" i="15"/>
  <c r="C41" i="15"/>
  <c r="C39" i="15"/>
  <c r="C36" i="15"/>
  <c r="C35" i="15"/>
  <c r="C34" i="15"/>
  <c r="H32" i="15"/>
  <c r="G32" i="15"/>
  <c r="E32" i="15"/>
  <c r="D32" i="15"/>
  <c r="C32" i="15"/>
  <c r="C30" i="15"/>
  <c r="C29" i="15"/>
  <c r="H27" i="15"/>
  <c r="G27" i="15"/>
  <c r="E27" i="15"/>
  <c r="D27" i="15"/>
  <c r="C27" i="15"/>
  <c r="C25" i="15"/>
  <c r="C23" i="15"/>
  <c r="C21" i="15"/>
  <c r="C19" i="15"/>
  <c r="C16" i="15"/>
  <c r="C15" i="15"/>
  <c r="C14" i="15"/>
  <c r="G12" i="15"/>
  <c r="C12" i="15"/>
  <c r="C10" i="15"/>
  <c r="C9" i="15"/>
  <c r="G7" i="15"/>
  <c r="C7" i="15"/>
  <c r="A3" i="15"/>
  <c r="A2" i="15"/>
  <c r="A185" i="14"/>
  <c r="A166" i="14"/>
  <c r="A165" i="14"/>
  <c r="A164" i="14"/>
  <c r="A163" i="14"/>
  <c r="A162" i="14"/>
  <c r="A161" i="14"/>
  <c r="A160" i="14"/>
  <c r="C152" i="14"/>
  <c r="C148" i="14"/>
  <c r="C147" i="14"/>
  <c r="H146" i="14"/>
  <c r="G146" i="14"/>
  <c r="E146" i="14"/>
  <c r="D146" i="14"/>
  <c r="C146" i="14"/>
  <c r="C145" i="14"/>
  <c r="C144" i="14"/>
  <c r="C149" i="14" s="1"/>
  <c r="H143" i="14"/>
  <c r="E143" i="14"/>
  <c r="C143" i="14"/>
  <c r="C137" i="14"/>
  <c r="C135" i="14"/>
  <c r="C134" i="14"/>
  <c r="C132" i="14"/>
  <c r="C131" i="14"/>
  <c r="C130" i="14"/>
  <c r="C129" i="14"/>
  <c r="C128" i="14"/>
  <c r="C127" i="14"/>
  <c r="C126" i="14"/>
  <c r="C125" i="14"/>
  <c r="C124" i="14"/>
  <c r="C123" i="14"/>
  <c r="C122" i="14"/>
  <c r="C121" i="14"/>
  <c r="C120" i="14"/>
  <c r="C119" i="14"/>
  <c r="C118" i="14"/>
  <c r="C117" i="14"/>
  <c r="C116" i="14"/>
  <c r="C115" i="14"/>
  <c r="C114" i="14"/>
  <c r="C113" i="14"/>
  <c r="C111" i="14"/>
  <c r="C110" i="14"/>
  <c r="C109" i="14"/>
  <c r="C108" i="14"/>
  <c r="C107" i="14"/>
  <c r="C106" i="14"/>
  <c r="C105" i="14"/>
  <c r="C104" i="14"/>
  <c r="C103" i="14"/>
  <c r="C101" i="14"/>
  <c r="D91" i="14"/>
  <c r="D90" i="14"/>
  <c r="D89" i="14"/>
  <c r="D87" i="14"/>
  <c r="D86" i="14"/>
  <c r="D85" i="14"/>
  <c r="D88" i="14"/>
  <c r="C83" i="14"/>
  <c r="D81" i="14"/>
  <c r="C80" i="14"/>
  <c r="C71" i="14"/>
  <c r="D69" i="14"/>
  <c r="C70" i="14"/>
  <c r="C49" i="14"/>
  <c r="D48" i="14"/>
  <c r="C46" i="14"/>
  <c r="C45" i="14"/>
  <c r="C43" i="14"/>
  <c r="C41" i="14"/>
  <c r="C39" i="14"/>
  <c r="C36" i="14"/>
  <c r="C35" i="14"/>
  <c r="C34" i="14"/>
  <c r="H32" i="14"/>
  <c r="G32" i="14"/>
  <c r="E32" i="14"/>
  <c r="D32" i="14"/>
  <c r="C32" i="14"/>
  <c r="C30" i="14"/>
  <c r="C29" i="14"/>
  <c r="H27" i="14"/>
  <c r="G27" i="14"/>
  <c r="E27" i="14"/>
  <c r="D27" i="14"/>
  <c r="C27" i="14"/>
  <c r="C25" i="14"/>
  <c r="C23" i="14"/>
  <c r="C21" i="14"/>
  <c r="C19" i="14"/>
  <c r="C16" i="14"/>
  <c r="C15" i="14"/>
  <c r="C14" i="14"/>
  <c r="G12" i="14"/>
  <c r="C12" i="14"/>
  <c r="C10" i="14"/>
  <c r="C9" i="14"/>
  <c r="G7" i="14"/>
  <c r="C7" i="14"/>
  <c r="A3" i="14"/>
  <c r="A2" i="14"/>
  <c r="A192" i="13"/>
  <c r="A173" i="13"/>
  <c r="A172" i="13"/>
  <c r="A171" i="13"/>
  <c r="A170" i="13"/>
  <c r="A169" i="13"/>
  <c r="A168" i="13"/>
  <c r="A167" i="13"/>
  <c r="C159" i="13"/>
  <c r="C156" i="13"/>
  <c r="H155" i="13"/>
  <c r="G155" i="13"/>
  <c r="E155" i="13"/>
  <c r="D155" i="13"/>
  <c r="C155" i="13"/>
  <c r="C154" i="13"/>
  <c r="C153" i="13"/>
  <c r="H152" i="13"/>
  <c r="E152" i="13"/>
  <c r="C152" i="13"/>
  <c r="C151" i="13"/>
  <c r="C150" i="13"/>
  <c r="C144" i="13"/>
  <c r="C142" i="13"/>
  <c r="C141" i="13"/>
  <c r="C139" i="13"/>
  <c r="C138" i="13"/>
  <c r="C137" i="13"/>
  <c r="C136" i="13"/>
  <c r="C135" i="13"/>
  <c r="C134" i="13"/>
  <c r="C133" i="13"/>
  <c r="C132" i="13"/>
  <c r="C131" i="13"/>
  <c r="C130" i="13"/>
  <c r="C129" i="13"/>
  <c r="C128" i="13"/>
  <c r="C127" i="13"/>
  <c r="C126" i="13"/>
  <c r="C125" i="13"/>
  <c r="C124" i="13"/>
  <c r="C123" i="13"/>
  <c r="C122" i="13"/>
  <c r="C121" i="13"/>
  <c r="C120" i="13"/>
  <c r="C118" i="13"/>
  <c r="C117" i="13"/>
  <c r="C116" i="13"/>
  <c r="C115" i="13"/>
  <c r="C114" i="13"/>
  <c r="C113" i="13"/>
  <c r="C112" i="13"/>
  <c r="C111" i="13"/>
  <c r="C110" i="13"/>
  <c r="C108" i="13"/>
  <c r="D98" i="13"/>
  <c r="D97" i="13"/>
  <c r="D96" i="13"/>
  <c r="D94" i="13"/>
  <c r="D93" i="13"/>
  <c r="D92" i="13"/>
  <c r="D95" i="13"/>
  <c r="C90" i="13"/>
  <c r="D88" i="13"/>
  <c r="C87" i="13"/>
  <c r="C78" i="13"/>
  <c r="D76" i="13"/>
  <c r="D55" i="13"/>
  <c r="C56" i="13"/>
  <c r="C53" i="13"/>
  <c r="C52" i="13"/>
  <c r="C50" i="13"/>
  <c r="C49" i="13"/>
  <c r="H48" i="13"/>
  <c r="E48" i="13"/>
  <c r="C48" i="13"/>
  <c r="C46" i="13"/>
  <c r="C45" i="13"/>
  <c r="C43" i="13"/>
  <c r="C41" i="13"/>
  <c r="C39" i="13"/>
  <c r="C36" i="13"/>
  <c r="C35" i="13"/>
  <c r="C34" i="13"/>
  <c r="H32" i="13"/>
  <c r="E32" i="13"/>
  <c r="C32" i="13"/>
  <c r="C30" i="13"/>
  <c r="C29" i="13"/>
  <c r="H27" i="13"/>
  <c r="E27" i="13"/>
  <c r="C27" i="13"/>
  <c r="C25" i="13"/>
  <c r="C23" i="13"/>
  <c r="C21" i="13"/>
  <c r="C19" i="13"/>
  <c r="C16" i="13"/>
  <c r="C15" i="13"/>
  <c r="C14" i="13"/>
  <c r="H12" i="13"/>
  <c r="G12" i="13"/>
  <c r="E12" i="13"/>
  <c r="D12" i="13"/>
  <c r="C12" i="13"/>
  <c r="C10" i="13"/>
  <c r="C9" i="13"/>
  <c r="H7" i="13"/>
  <c r="G7" i="13"/>
  <c r="E7" i="13"/>
  <c r="D7" i="13"/>
  <c r="C7" i="13"/>
  <c r="A3" i="13"/>
  <c r="A2" i="13"/>
  <c r="A186" i="12"/>
  <c r="A171" i="12"/>
  <c r="A170" i="12"/>
  <c r="A169" i="12"/>
  <c r="A168" i="12"/>
  <c r="A167" i="12"/>
  <c r="A166" i="12"/>
  <c r="A165" i="12"/>
  <c r="C157" i="12"/>
  <c r="C154" i="12"/>
  <c r="C153" i="12"/>
  <c r="C152" i="12"/>
  <c r="C151" i="12"/>
  <c r="C150" i="12"/>
  <c r="C149" i="12"/>
  <c r="H148" i="12"/>
  <c r="G148" i="12"/>
  <c r="E148" i="12"/>
  <c r="D148" i="12"/>
  <c r="C148" i="12"/>
  <c r="C142" i="12"/>
  <c r="C140" i="12"/>
  <c r="C139" i="12"/>
  <c r="C137" i="12"/>
  <c r="C136" i="12"/>
  <c r="C135" i="12"/>
  <c r="C134" i="12"/>
  <c r="C133" i="12"/>
  <c r="C132" i="12"/>
  <c r="C131" i="12"/>
  <c r="C130" i="12"/>
  <c r="C129" i="12"/>
  <c r="C128" i="12"/>
  <c r="C127" i="12"/>
  <c r="C126" i="12"/>
  <c r="C125" i="12"/>
  <c r="C124" i="12"/>
  <c r="C123" i="12"/>
  <c r="C122" i="12"/>
  <c r="C121" i="12"/>
  <c r="C120" i="12"/>
  <c r="C119" i="12"/>
  <c r="C118" i="12"/>
  <c r="C116" i="12"/>
  <c r="C115" i="12"/>
  <c r="C114" i="12"/>
  <c r="C113" i="12"/>
  <c r="C112" i="12"/>
  <c r="C111" i="12"/>
  <c r="C110" i="12"/>
  <c r="C109" i="12"/>
  <c r="C108" i="12"/>
  <c r="C106" i="12"/>
  <c r="D94" i="12"/>
  <c r="D90" i="12"/>
  <c r="D93" i="12"/>
  <c r="C88" i="12"/>
  <c r="C85" i="12"/>
  <c r="D74" i="12"/>
  <c r="C76" i="12"/>
  <c r="C75" i="12"/>
  <c r="C49" i="12"/>
  <c r="D48" i="12"/>
  <c r="C46" i="12"/>
  <c r="C45" i="12"/>
  <c r="C43" i="12"/>
  <c r="C41" i="12"/>
  <c r="C39" i="12"/>
  <c r="C36" i="12"/>
  <c r="C35" i="12"/>
  <c r="C34" i="12"/>
  <c r="G32" i="12"/>
  <c r="E32" i="12"/>
  <c r="C32" i="12"/>
  <c r="C30" i="12"/>
  <c r="C29" i="12"/>
  <c r="G27" i="12"/>
  <c r="E27" i="12"/>
  <c r="C27" i="12"/>
  <c r="C25" i="12"/>
  <c r="C23" i="12"/>
  <c r="C21" i="12"/>
  <c r="C19" i="12"/>
  <c r="C16" i="12"/>
  <c r="C15" i="12"/>
  <c r="C14" i="12"/>
  <c r="C12" i="12"/>
  <c r="C10" i="12"/>
  <c r="C9" i="12"/>
  <c r="C7" i="12"/>
  <c r="A3" i="12"/>
  <c r="A2" i="12"/>
  <c r="A200" i="11"/>
  <c r="A185" i="11"/>
  <c r="A184" i="11"/>
  <c r="A183" i="11"/>
  <c r="A182" i="11"/>
  <c r="A181" i="11"/>
  <c r="A180" i="11"/>
  <c r="A179" i="11"/>
  <c r="C172" i="11"/>
  <c r="C168" i="11"/>
  <c r="C167" i="11"/>
  <c r="G166" i="11"/>
  <c r="E166" i="11"/>
  <c r="C166" i="11"/>
  <c r="C165" i="11"/>
  <c r="C164" i="11"/>
  <c r="C169" i="11" s="1"/>
  <c r="H163" i="11"/>
  <c r="G163" i="11"/>
  <c r="E163" i="11"/>
  <c r="D163" i="11"/>
  <c r="C163" i="11"/>
  <c r="C157" i="11"/>
  <c r="C155" i="11"/>
  <c r="C154" i="11"/>
  <c r="C152" i="11"/>
  <c r="C151" i="11"/>
  <c r="C150" i="11"/>
  <c r="C149" i="11"/>
  <c r="C148" i="11"/>
  <c r="C147" i="11"/>
  <c r="C146" i="11"/>
  <c r="C145" i="11"/>
  <c r="C144" i="11"/>
  <c r="C143" i="11"/>
  <c r="C142" i="11"/>
  <c r="C141" i="11"/>
  <c r="C140" i="11"/>
  <c r="C139" i="11"/>
  <c r="C138" i="11"/>
  <c r="C137" i="11"/>
  <c r="C136" i="11"/>
  <c r="C135" i="11"/>
  <c r="C134" i="11"/>
  <c r="D101" i="11"/>
  <c r="C133" i="11"/>
  <c r="C131" i="11"/>
  <c r="C130" i="11"/>
  <c r="C129" i="11"/>
  <c r="C128" i="11"/>
  <c r="C127" i="11"/>
  <c r="C126" i="11"/>
  <c r="C125" i="11"/>
  <c r="C124" i="11"/>
  <c r="C123" i="11"/>
  <c r="C121" i="11"/>
  <c r="D111" i="11"/>
  <c r="D110" i="11"/>
  <c r="D109" i="11"/>
  <c r="D107" i="11"/>
  <c r="D106" i="11"/>
  <c r="D105" i="11"/>
  <c r="D108" i="11"/>
  <c r="C103" i="11"/>
  <c r="C100" i="11"/>
  <c r="C91" i="11"/>
  <c r="D89" i="11"/>
  <c r="D48" i="11"/>
  <c r="C49" i="11"/>
  <c r="C46" i="11"/>
  <c r="C45" i="11"/>
  <c r="C43" i="11"/>
  <c r="C41" i="11"/>
  <c r="C39" i="11"/>
  <c r="C36" i="11"/>
  <c r="C35" i="11"/>
  <c r="C34" i="11"/>
  <c r="C32" i="11"/>
  <c r="C30" i="11"/>
  <c r="C29" i="11"/>
  <c r="C27" i="11"/>
  <c r="C25" i="11"/>
  <c r="C23" i="11"/>
  <c r="C21" i="11"/>
  <c r="C19" i="11"/>
  <c r="C16" i="11"/>
  <c r="C15" i="11"/>
  <c r="C14" i="11"/>
  <c r="H12" i="11"/>
  <c r="G12" i="11"/>
  <c r="E12" i="11"/>
  <c r="D12" i="11"/>
  <c r="C12" i="11"/>
  <c r="C10" i="11"/>
  <c r="C9" i="11"/>
  <c r="H7" i="11"/>
  <c r="G7" i="11"/>
  <c r="E7" i="11"/>
  <c r="D7" i="11"/>
  <c r="C7" i="11"/>
  <c r="A3" i="11"/>
  <c r="A2" i="11"/>
  <c r="A188" i="10"/>
  <c r="A173" i="10"/>
  <c r="A172" i="10"/>
  <c r="A171" i="10"/>
  <c r="A170" i="10"/>
  <c r="A169" i="10"/>
  <c r="A168" i="10"/>
  <c r="A167" i="10"/>
  <c r="C159" i="10"/>
  <c r="H156" i="10"/>
  <c r="G156" i="10"/>
  <c r="E156" i="10"/>
  <c r="D156" i="10"/>
  <c r="C156" i="10"/>
  <c r="C155" i="10"/>
  <c r="C154" i="10"/>
  <c r="C153" i="10"/>
  <c r="C152" i="10"/>
  <c r="C151" i="10"/>
  <c r="H150" i="10"/>
  <c r="G150" i="10"/>
  <c r="E150" i="10"/>
  <c r="D150" i="10"/>
  <c r="C150" i="10"/>
  <c r="C144" i="10"/>
  <c r="C142" i="10"/>
  <c r="C141" i="10"/>
  <c r="C139" i="10"/>
  <c r="C138" i="10"/>
  <c r="C137" i="10"/>
  <c r="C136" i="10"/>
  <c r="C135" i="10"/>
  <c r="C134" i="10"/>
  <c r="C133" i="10"/>
  <c r="C132" i="10"/>
  <c r="C131" i="10"/>
  <c r="C130" i="10"/>
  <c r="C129" i="10"/>
  <c r="C128" i="10"/>
  <c r="C127" i="10"/>
  <c r="C126" i="10"/>
  <c r="C125" i="10"/>
  <c r="C124" i="10"/>
  <c r="C123" i="10"/>
  <c r="C122" i="10"/>
  <c r="C121" i="10"/>
  <c r="C120" i="10"/>
  <c r="C118" i="10"/>
  <c r="C117" i="10"/>
  <c r="C116" i="10"/>
  <c r="C115" i="10"/>
  <c r="C114" i="10"/>
  <c r="C113" i="10"/>
  <c r="C112" i="10"/>
  <c r="C111" i="10"/>
  <c r="C110" i="10"/>
  <c r="C108" i="10"/>
  <c r="D96" i="10"/>
  <c r="D92" i="10"/>
  <c r="D95" i="10"/>
  <c r="C90" i="10"/>
  <c r="C87" i="10"/>
  <c r="C78" i="10"/>
  <c r="D76" i="10"/>
  <c r="D55" i="10"/>
  <c r="C56"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G12" i="10"/>
  <c r="E12" i="10"/>
  <c r="C12" i="10"/>
  <c r="C10" i="10"/>
  <c r="C9" i="10"/>
  <c r="G7" i="10"/>
  <c r="E7" i="10"/>
  <c r="C7" i="10"/>
  <c r="A3" i="10"/>
  <c r="A2" i="10"/>
  <c r="A200" i="9"/>
  <c r="A185" i="9"/>
  <c r="A184" i="9"/>
  <c r="A183" i="9"/>
  <c r="A182" i="9"/>
  <c r="A181" i="9"/>
  <c r="A180" i="9"/>
  <c r="A179" i="9"/>
  <c r="C170" i="9"/>
  <c r="C166" i="9"/>
  <c r="C165" i="9"/>
  <c r="H164" i="9"/>
  <c r="G164" i="9"/>
  <c r="E164" i="9"/>
  <c r="D164" i="9"/>
  <c r="C164" i="9"/>
  <c r="C163" i="9"/>
  <c r="C162" i="9"/>
  <c r="C167" i="9" s="1"/>
  <c r="C161" i="9"/>
  <c r="C155" i="9"/>
  <c r="C152" i="9"/>
  <c r="C151" i="9"/>
  <c r="C149" i="9"/>
  <c r="C148" i="9"/>
  <c r="C147" i="9"/>
  <c r="C146" i="9"/>
  <c r="C145" i="9"/>
  <c r="C144" i="9"/>
  <c r="C143" i="9"/>
  <c r="C142" i="9"/>
  <c r="C141" i="9"/>
  <c r="C140" i="9"/>
  <c r="C139" i="9"/>
  <c r="C138" i="9"/>
  <c r="C137" i="9"/>
  <c r="C136" i="9"/>
  <c r="C135" i="9"/>
  <c r="C134" i="9"/>
  <c r="C133" i="9"/>
  <c r="C132" i="9"/>
  <c r="C131" i="9"/>
  <c r="C130" i="9"/>
  <c r="C128" i="9"/>
  <c r="C127" i="9"/>
  <c r="C126" i="9"/>
  <c r="C125" i="9"/>
  <c r="C124" i="9"/>
  <c r="C123" i="9"/>
  <c r="C122" i="9"/>
  <c r="C121" i="9"/>
  <c r="C120" i="9"/>
  <c r="C118" i="9"/>
  <c r="D108" i="9"/>
  <c r="D107" i="9"/>
  <c r="D106" i="9"/>
  <c r="D104" i="9"/>
  <c r="D103" i="9"/>
  <c r="D102" i="9"/>
  <c r="D105" i="9"/>
  <c r="C100" i="9"/>
  <c r="D98" i="9"/>
  <c r="C97" i="9"/>
  <c r="C88" i="9"/>
  <c r="D86" i="9"/>
  <c r="D55" i="9"/>
  <c r="C56" i="9"/>
  <c r="C53" i="9"/>
  <c r="C52" i="9"/>
  <c r="C50" i="9"/>
  <c r="C49" i="9"/>
  <c r="H48" i="9"/>
  <c r="G48" i="9"/>
  <c r="E48" i="9"/>
  <c r="D48" i="9"/>
  <c r="C48" i="9"/>
  <c r="C46" i="9"/>
  <c r="C45" i="9"/>
  <c r="C43" i="9"/>
  <c r="C41" i="9"/>
  <c r="C39" i="9"/>
  <c r="C36" i="9"/>
  <c r="C35" i="9"/>
  <c r="C34" i="9"/>
  <c r="H32" i="9"/>
  <c r="G32" i="9"/>
  <c r="E32" i="9"/>
  <c r="D32" i="9"/>
  <c r="C32" i="9"/>
  <c r="C30" i="9"/>
  <c r="C29" i="9"/>
  <c r="H27" i="9"/>
  <c r="G27" i="9"/>
  <c r="E27" i="9"/>
  <c r="D27" i="9"/>
  <c r="C27" i="9"/>
  <c r="C25" i="9"/>
  <c r="C23" i="9"/>
  <c r="C21" i="9"/>
  <c r="C19" i="9"/>
  <c r="C16" i="9"/>
  <c r="C15" i="9"/>
  <c r="C14" i="9"/>
  <c r="G12" i="9"/>
  <c r="C12" i="9"/>
  <c r="C10" i="9"/>
  <c r="C9" i="9"/>
  <c r="G7" i="9"/>
  <c r="C7" i="9"/>
  <c r="A3" i="9"/>
  <c r="A2" i="9"/>
  <c r="A191" i="8"/>
  <c r="A176" i="8"/>
  <c r="A175" i="8"/>
  <c r="A174" i="8"/>
  <c r="A173" i="8"/>
  <c r="A172" i="8"/>
  <c r="A171" i="8"/>
  <c r="A170" i="8"/>
  <c r="C162" i="8"/>
  <c r="E159" i="8"/>
  <c r="C158" i="8"/>
  <c r="C157" i="8"/>
  <c r="H156" i="8"/>
  <c r="G156" i="8"/>
  <c r="E156" i="8"/>
  <c r="D156" i="8"/>
  <c r="C156" i="8"/>
  <c r="C155" i="8"/>
  <c r="C154" i="8"/>
  <c r="C159" i="8" s="1"/>
  <c r="C153" i="8"/>
  <c r="C147" i="8"/>
  <c r="C145" i="8"/>
  <c r="C144" i="8"/>
  <c r="C142" i="8"/>
  <c r="C141" i="8"/>
  <c r="C140" i="8"/>
  <c r="C139" i="8"/>
  <c r="C138" i="8"/>
  <c r="C137" i="8"/>
  <c r="C136" i="8"/>
  <c r="C135" i="8"/>
  <c r="C134" i="8"/>
  <c r="C133" i="8"/>
  <c r="C132" i="8"/>
  <c r="C131" i="8"/>
  <c r="C130" i="8"/>
  <c r="C129" i="8"/>
  <c r="C128" i="8"/>
  <c r="C127" i="8"/>
  <c r="C126" i="8"/>
  <c r="C125" i="8"/>
  <c r="C124" i="8"/>
  <c r="C123" i="8"/>
  <c r="C121" i="8"/>
  <c r="C120" i="8"/>
  <c r="C119" i="8"/>
  <c r="C118" i="8"/>
  <c r="C117" i="8"/>
  <c r="C116" i="8"/>
  <c r="C115" i="8"/>
  <c r="C114" i="8"/>
  <c r="C113" i="8"/>
  <c r="C111" i="8"/>
  <c r="D101" i="8"/>
  <c r="D100" i="8"/>
  <c r="D99" i="8"/>
  <c r="D97" i="8"/>
  <c r="D96" i="8"/>
  <c r="D95" i="8"/>
  <c r="D98" i="8"/>
  <c r="C93" i="8"/>
  <c r="C90" i="8"/>
  <c r="C81" i="8"/>
  <c r="D79" i="8"/>
  <c r="C80" i="8"/>
  <c r="C49" i="8"/>
  <c r="C46" i="8"/>
  <c r="C45" i="8"/>
  <c r="C43" i="8"/>
  <c r="C41" i="8"/>
  <c r="C39" i="8"/>
  <c r="C36" i="8"/>
  <c r="C35" i="8"/>
  <c r="C34" i="8"/>
  <c r="E32" i="8"/>
  <c r="C32" i="8"/>
  <c r="C30" i="8"/>
  <c r="C29" i="8"/>
  <c r="E27" i="8"/>
  <c r="C27" i="8"/>
  <c r="C25" i="8"/>
  <c r="C23" i="8"/>
  <c r="C21" i="8"/>
  <c r="C19" i="8"/>
  <c r="C16" i="8"/>
  <c r="C15" i="8"/>
  <c r="C14" i="8"/>
  <c r="H12" i="8"/>
  <c r="G12" i="8"/>
  <c r="E12" i="8"/>
  <c r="D12" i="8"/>
  <c r="C12" i="8"/>
  <c r="C10" i="8"/>
  <c r="C9" i="8"/>
  <c r="H7" i="8"/>
  <c r="G7" i="8"/>
  <c r="E7" i="8"/>
  <c r="D7" i="8"/>
  <c r="C7" i="8"/>
  <c r="A3" i="8"/>
  <c r="A2" i="8"/>
  <c r="A191" i="7"/>
  <c r="A176" i="7"/>
  <c r="A175" i="7"/>
  <c r="A174" i="7"/>
  <c r="A173" i="7"/>
  <c r="A172" i="7"/>
  <c r="A171" i="7"/>
  <c r="A170" i="7"/>
  <c r="C162" i="7"/>
  <c r="C159" i="7"/>
  <c r="C158" i="7"/>
  <c r="C157" i="7"/>
  <c r="E156" i="7"/>
  <c r="C156" i="7"/>
  <c r="C155" i="7"/>
  <c r="C154" i="7"/>
  <c r="H153" i="7"/>
  <c r="G153" i="7"/>
  <c r="E153" i="7"/>
  <c r="D153" i="7"/>
  <c r="C153" i="7"/>
  <c r="C147" i="7"/>
  <c r="C145" i="7"/>
  <c r="C144" i="7"/>
  <c r="C142" i="7"/>
  <c r="C141" i="7"/>
  <c r="C140" i="7"/>
  <c r="C139" i="7"/>
  <c r="C138" i="7"/>
  <c r="C137" i="7"/>
  <c r="C136" i="7"/>
  <c r="C135" i="7"/>
  <c r="C134" i="7"/>
  <c r="C133" i="7"/>
  <c r="C132" i="7"/>
  <c r="C131" i="7"/>
  <c r="C130" i="7"/>
  <c r="C129" i="7"/>
  <c r="C128" i="7"/>
  <c r="C127" i="7"/>
  <c r="C126" i="7"/>
  <c r="C125" i="7"/>
  <c r="C124" i="7"/>
  <c r="C123" i="7"/>
  <c r="C121" i="7"/>
  <c r="C120" i="7"/>
  <c r="C119" i="7"/>
  <c r="C118" i="7"/>
  <c r="C117" i="7"/>
  <c r="C116" i="7"/>
  <c r="C115" i="7"/>
  <c r="C114" i="7"/>
  <c r="C113" i="7"/>
  <c r="C111" i="7"/>
  <c r="D99" i="7"/>
  <c r="C93" i="7"/>
  <c r="C90" i="7"/>
  <c r="D79" i="7"/>
  <c r="C81" i="7"/>
  <c r="C80" i="7"/>
  <c r="D48" i="7"/>
  <c r="C49" i="7"/>
  <c r="C46" i="7"/>
  <c r="C45" i="7"/>
  <c r="C43" i="7"/>
  <c r="C41" i="7"/>
  <c r="C39" i="7"/>
  <c r="C36" i="7"/>
  <c r="C35" i="7"/>
  <c r="C34" i="7"/>
  <c r="H32" i="7"/>
  <c r="G32" i="7"/>
  <c r="E32" i="7"/>
  <c r="D32" i="7"/>
  <c r="C32" i="7"/>
  <c r="C30" i="7"/>
  <c r="C29" i="7"/>
  <c r="H27" i="7"/>
  <c r="G27" i="7"/>
  <c r="E27" i="7"/>
  <c r="D27" i="7"/>
  <c r="C27" i="7"/>
  <c r="C25" i="7"/>
  <c r="C23" i="7"/>
  <c r="C21" i="7"/>
  <c r="C19" i="7"/>
  <c r="C16" i="7"/>
  <c r="C15" i="7"/>
  <c r="C14" i="7"/>
  <c r="C12" i="7"/>
  <c r="C10" i="7"/>
  <c r="C9" i="7"/>
  <c r="C7" i="7"/>
  <c r="A3" i="7"/>
  <c r="A2" i="7"/>
  <c r="A206" i="6"/>
  <c r="A187" i="6"/>
  <c r="A186" i="6"/>
  <c r="A185" i="6"/>
  <c r="A184" i="6"/>
  <c r="A183" i="6"/>
  <c r="A182" i="6"/>
  <c r="A181" i="6"/>
  <c r="C173" i="6"/>
  <c r="C170" i="6"/>
  <c r="H169" i="6"/>
  <c r="G169" i="6"/>
  <c r="E169" i="6"/>
  <c r="D169" i="6"/>
  <c r="C169" i="6"/>
  <c r="C168" i="6"/>
  <c r="C167" i="6"/>
  <c r="E166" i="6"/>
  <c r="C166" i="6"/>
  <c r="C165" i="6"/>
  <c r="C164" i="6"/>
  <c r="H163" i="6"/>
  <c r="G163" i="6"/>
  <c r="E163" i="6"/>
  <c r="D163" i="6"/>
  <c r="C163" i="6"/>
  <c r="C131" i="6" s="1"/>
  <c r="C157" i="6"/>
  <c r="C155" i="6"/>
  <c r="C154" i="6"/>
  <c r="C152" i="6"/>
  <c r="C151" i="6"/>
  <c r="C150" i="6"/>
  <c r="C149" i="6"/>
  <c r="C148" i="6"/>
  <c r="C147" i="6"/>
  <c r="C146" i="6"/>
  <c r="C145" i="6"/>
  <c r="C144" i="6"/>
  <c r="C143" i="6"/>
  <c r="C142" i="6"/>
  <c r="C141" i="6"/>
  <c r="C140" i="6"/>
  <c r="C139" i="6"/>
  <c r="C138" i="6"/>
  <c r="C137" i="6"/>
  <c r="C136" i="6"/>
  <c r="C135" i="6"/>
  <c r="C134" i="6"/>
  <c r="C133" i="6"/>
  <c r="C130" i="6"/>
  <c r="C129" i="6"/>
  <c r="C128" i="6"/>
  <c r="C127" i="6"/>
  <c r="C126" i="6"/>
  <c r="C125" i="6"/>
  <c r="C124" i="6"/>
  <c r="C123" i="6"/>
  <c r="C121" i="6"/>
  <c r="D108" i="6"/>
  <c r="D105" i="6"/>
  <c r="D109" i="6"/>
  <c r="C103" i="6"/>
  <c r="C100" i="6"/>
  <c r="C91" i="6"/>
  <c r="C90" i="6"/>
  <c r="D89" i="6"/>
  <c r="D48" i="6"/>
  <c r="C49" i="6"/>
  <c r="C46" i="6"/>
  <c r="C45" i="6"/>
  <c r="C43" i="6"/>
  <c r="C41" i="6"/>
  <c r="C39" i="6"/>
  <c r="C36" i="6"/>
  <c r="C35" i="6"/>
  <c r="C34" i="6"/>
  <c r="H32" i="6"/>
  <c r="E32" i="6"/>
  <c r="C32" i="6"/>
  <c r="C30" i="6"/>
  <c r="C29" i="6"/>
  <c r="H27" i="6"/>
  <c r="E27" i="6"/>
  <c r="C27" i="6"/>
  <c r="C25" i="6"/>
  <c r="C23" i="6"/>
  <c r="C21" i="6"/>
  <c r="C19" i="6"/>
  <c r="C16" i="6"/>
  <c r="C15" i="6"/>
  <c r="C14" i="6"/>
  <c r="H12" i="6"/>
  <c r="G12" i="6"/>
  <c r="E12" i="6"/>
  <c r="D12" i="6"/>
  <c r="C12" i="6"/>
  <c r="C10" i="6"/>
  <c r="C9" i="6"/>
  <c r="H7" i="6"/>
  <c r="G7" i="6"/>
  <c r="E7" i="6"/>
  <c r="D7" i="6"/>
  <c r="C7" i="6"/>
  <c r="A3" i="6"/>
  <c r="A2" i="6"/>
  <c r="A194" i="5"/>
  <c r="A179" i="5"/>
  <c r="A178" i="5"/>
  <c r="A177" i="5"/>
  <c r="A176" i="5"/>
  <c r="A175" i="5"/>
  <c r="A174" i="5"/>
  <c r="A173" i="5"/>
  <c r="C166" i="5"/>
  <c r="C165" i="5"/>
  <c r="C164" i="5"/>
  <c r="C163" i="5"/>
  <c r="H162" i="5"/>
  <c r="G162" i="5"/>
  <c r="E162" i="5"/>
  <c r="D162" i="5"/>
  <c r="C162" i="5"/>
  <c r="C161" i="5"/>
  <c r="C160" i="5"/>
  <c r="E159" i="5"/>
  <c r="C159" i="5"/>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7" i="5"/>
  <c r="D103" i="5"/>
  <c r="D106" i="5"/>
  <c r="C99" i="5"/>
  <c r="C96" i="5"/>
  <c r="C87" i="5"/>
  <c r="D85" i="5"/>
  <c r="C55" i="5"/>
  <c r="C53" i="5"/>
  <c r="C52" i="5"/>
  <c r="C50" i="5"/>
  <c r="C49" i="5"/>
  <c r="H48" i="5"/>
  <c r="G48" i="5"/>
  <c r="E48" i="5"/>
  <c r="D48" i="5"/>
  <c r="C48" i="5"/>
  <c r="C46" i="5"/>
  <c r="C45" i="5"/>
  <c r="C43" i="5"/>
  <c r="C41" i="5"/>
  <c r="C39" i="5"/>
  <c r="C36" i="5"/>
  <c r="C35" i="5"/>
  <c r="C34" i="5"/>
  <c r="H32" i="5"/>
  <c r="G32" i="5"/>
  <c r="E32" i="5"/>
  <c r="D32" i="5"/>
  <c r="C32" i="5"/>
  <c r="C30" i="5"/>
  <c r="C29" i="5"/>
  <c r="G27" i="5"/>
  <c r="E27" i="5"/>
  <c r="C27" i="5"/>
  <c r="C25" i="5"/>
  <c r="C23" i="5"/>
  <c r="C21" i="5"/>
  <c r="C19" i="5"/>
  <c r="C16" i="5"/>
  <c r="C15" i="5"/>
  <c r="C14" i="5"/>
  <c r="E12" i="5"/>
  <c r="C12" i="5"/>
  <c r="C10" i="5"/>
  <c r="C9" i="5"/>
  <c r="E7" i="5"/>
  <c r="C7" i="5"/>
  <c r="A3" i="5"/>
  <c r="A2" i="5"/>
  <c r="A181" i="4"/>
  <c r="A166" i="4"/>
  <c r="A165" i="4"/>
  <c r="A164" i="4"/>
  <c r="A163" i="4"/>
  <c r="A162" i="4"/>
  <c r="A161" i="4"/>
  <c r="A160" i="4"/>
  <c r="C152" i="4"/>
  <c r="H149" i="4"/>
  <c r="G149" i="4"/>
  <c r="E149" i="4"/>
  <c r="D149" i="4"/>
  <c r="C148" i="4"/>
  <c r="C147" i="4"/>
  <c r="G146" i="4"/>
  <c r="E146" i="4"/>
  <c r="C146" i="4"/>
  <c r="C145" i="4"/>
  <c r="C144" i="4"/>
  <c r="C149" i="4" s="1"/>
  <c r="H143" i="4"/>
  <c r="G143" i="4"/>
  <c r="E143" i="4"/>
  <c r="D143" i="4"/>
  <c r="C143" i="4"/>
  <c r="C137" i="4"/>
  <c r="C135" i="4"/>
  <c r="C134" i="4"/>
  <c r="C132" i="4"/>
  <c r="C131" i="4"/>
  <c r="C130" i="4"/>
  <c r="C129" i="4"/>
  <c r="C128" i="4"/>
  <c r="C127" i="4"/>
  <c r="C126" i="4"/>
  <c r="C125" i="4"/>
  <c r="C124" i="4"/>
  <c r="C123" i="4"/>
  <c r="C122" i="4"/>
  <c r="C121" i="4"/>
  <c r="C120" i="4"/>
  <c r="C119" i="4"/>
  <c r="C118" i="4"/>
  <c r="C117" i="4"/>
  <c r="C116" i="4"/>
  <c r="C115" i="4"/>
  <c r="C114" i="4"/>
  <c r="C113" i="4"/>
  <c r="C111" i="4"/>
  <c r="C110" i="4"/>
  <c r="C109" i="4"/>
  <c r="C108" i="4"/>
  <c r="C107" i="4"/>
  <c r="C106" i="4"/>
  <c r="C105" i="4"/>
  <c r="C104" i="4"/>
  <c r="C103" i="4"/>
  <c r="C101" i="4"/>
  <c r="D91" i="4"/>
  <c r="D90" i="4"/>
  <c r="D89" i="4"/>
  <c r="D87" i="4"/>
  <c r="D86" i="4"/>
  <c r="D85" i="4"/>
  <c r="D88" i="4"/>
  <c r="C83" i="4"/>
  <c r="D81" i="4"/>
  <c r="C80" i="4"/>
  <c r="C71" i="4"/>
  <c r="D69" i="4"/>
  <c r="C70" i="4"/>
  <c r="C49" i="4"/>
  <c r="D48" i="4"/>
  <c r="C46" i="4"/>
  <c r="C45" i="4"/>
  <c r="C43" i="4"/>
  <c r="C41" i="4"/>
  <c r="C39" i="4"/>
  <c r="C36" i="4"/>
  <c r="C35" i="4"/>
  <c r="C34" i="4"/>
  <c r="G32" i="4"/>
  <c r="E32" i="4"/>
  <c r="C32" i="4"/>
  <c r="C30" i="4"/>
  <c r="C29" i="4"/>
  <c r="G27" i="4"/>
  <c r="E27" i="4"/>
  <c r="C27" i="4"/>
  <c r="C25" i="4"/>
  <c r="C23" i="4"/>
  <c r="C21" i="4"/>
  <c r="C19" i="4"/>
  <c r="C16" i="4"/>
  <c r="C15" i="4"/>
  <c r="C14" i="4"/>
  <c r="E12" i="4"/>
  <c r="C12" i="4"/>
  <c r="C10" i="4"/>
  <c r="C9" i="4"/>
  <c r="E7" i="4"/>
  <c r="C7" i="4"/>
  <c r="A3" i="4"/>
  <c r="A2" i="4"/>
  <c r="A173" i="3"/>
  <c r="A160" i="3"/>
  <c r="A159" i="3"/>
  <c r="A158" i="3"/>
  <c r="A157" i="3"/>
  <c r="A156" i="3"/>
  <c r="A155" i="3"/>
  <c r="A154" i="3"/>
  <c r="C147" i="3"/>
  <c r="C146" i="3"/>
  <c r="C145" i="3"/>
  <c r="H144" i="3"/>
  <c r="G144" i="3"/>
  <c r="E144" i="3"/>
  <c r="D144" i="3"/>
  <c r="C144" i="3"/>
  <c r="C143" i="3"/>
  <c r="C142" i="3"/>
  <c r="E141" i="3"/>
  <c r="C141" i="3"/>
  <c r="C135" i="3"/>
  <c r="C133" i="3"/>
  <c r="C132" i="3"/>
  <c r="C130" i="3"/>
  <c r="C129" i="3"/>
  <c r="C128" i="3"/>
  <c r="C127" i="3"/>
  <c r="C126" i="3"/>
  <c r="C125" i="3"/>
  <c r="C124" i="3"/>
  <c r="C123" i="3"/>
  <c r="C122" i="3"/>
  <c r="C121" i="3"/>
  <c r="C120" i="3"/>
  <c r="C119" i="3"/>
  <c r="C118" i="3"/>
  <c r="C117" i="3"/>
  <c r="C116" i="3"/>
  <c r="C115" i="3"/>
  <c r="C114" i="3"/>
  <c r="C113" i="3"/>
  <c r="C111" i="3"/>
  <c r="C110" i="3"/>
  <c r="C109" i="3"/>
  <c r="C108" i="3"/>
  <c r="C107" i="3"/>
  <c r="C106" i="3"/>
  <c r="C105" i="3"/>
  <c r="C104" i="3"/>
  <c r="D81" i="3"/>
  <c r="C103" i="3"/>
  <c r="C101" i="3"/>
  <c r="D91" i="3"/>
  <c r="D90" i="3"/>
  <c r="D87" i="3"/>
  <c r="D86" i="3"/>
  <c r="D89" i="3"/>
  <c r="C83" i="3"/>
  <c r="C80" i="3"/>
  <c r="C71" i="3"/>
  <c r="D69" i="3"/>
  <c r="C49" i="3"/>
  <c r="D48" i="3"/>
  <c r="C46" i="3"/>
  <c r="C45" i="3"/>
  <c r="C43" i="3"/>
  <c r="C41" i="3"/>
  <c r="C39" i="3"/>
  <c r="C36" i="3"/>
  <c r="C35" i="3"/>
  <c r="C34" i="3"/>
  <c r="G32" i="3"/>
  <c r="E32" i="3"/>
  <c r="C32" i="3"/>
  <c r="C30" i="3"/>
  <c r="C29" i="3"/>
  <c r="G27" i="3"/>
  <c r="E27" i="3"/>
  <c r="C27" i="3"/>
  <c r="C25" i="3"/>
  <c r="C23" i="3"/>
  <c r="C21" i="3"/>
  <c r="C19" i="3"/>
  <c r="C16" i="3"/>
  <c r="C15" i="3"/>
  <c r="C14" i="3"/>
  <c r="E12" i="3"/>
  <c r="C12" i="3"/>
  <c r="C10" i="3"/>
  <c r="C9" i="3"/>
  <c r="E7" i="3"/>
  <c r="C7" i="3"/>
  <c r="A3" i="3"/>
  <c r="A2" i="3"/>
  <c r="X1" i="3"/>
  <c r="A182" i="2"/>
  <c r="A164" i="2"/>
  <c r="A163" i="2"/>
  <c r="A162" i="2"/>
  <c r="A161" i="2"/>
  <c r="A160" i="2"/>
  <c r="A159" i="2"/>
  <c r="A158" i="2"/>
  <c r="C151" i="2"/>
  <c r="C149" i="2"/>
  <c r="C148" i="2"/>
  <c r="C147" i="2"/>
  <c r="C146" i="2"/>
  <c r="C145" i="2"/>
  <c r="C150" i="2" s="1"/>
  <c r="C144" i="2"/>
  <c r="C138" i="2"/>
  <c r="C136" i="2"/>
  <c r="C135" i="2"/>
  <c r="C133" i="2"/>
  <c r="C132" i="2"/>
  <c r="C131" i="2"/>
  <c r="C130" i="2"/>
  <c r="C129" i="2"/>
  <c r="C128" i="2"/>
  <c r="C127" i="2"/>
  <c r="C126" i="2"/>
  <c r="C125" i="2"/>
  <c r="C124" i="2"/>
  <c r="C123" i="2"/>
  <c r="C122" i="2"/>
  <c r="C121" i="2"/>
  <c r="C120" i="2"/>
  <c r="C119" i="2"/>
  <c r="C118" i="2"/>
  <c r="C117" i="2"/>
  <c r="C116" i="2"/>
  <c r="C115" i="2"/>
  <c r="C114" i="2"/>
  <c r="C112" i="2"/>
  <c r="C111" i="2"/>
  <c r="C110" i="2"/>
  <c r="C109" i="2"/>
  <c r="C108" i="2"/>
  <c r="C107" i="2"/>
  <c r="C106" i="2"/>
  <c r="C105" i="2"/>
  <c r="C104" i="2"/>
  <c r="C102" i="2"/>
  <c r="D92" i="2"/>
  <c r="D91" i="2"/>
  <c r="D90" i="2"/>
  <c r="D88" i="2"/>
  <c r="D87" i="2"/>
  <c r="D86" i="2"/>
  <c r="D89" i="2"/>
  <c r="C84" i="2"/>
  <c r="D82" i="2"/>
  <c r="C81" i="2"/>
  <c r="D69" i="2"/>
  <c r="C71" i="2"/>
  <c r="C70" i="2"/>
  <c r="D48" i="2"/>
  <c r="C49" i="2"/>
  <c r="C46" i="2"/>
  <c r="C45" i="2"/>
  <c r="C43" i="2"/>
  <c r="C41" i="2"/>
  <c r="C39" i="2"/>
  <c r="C36" i="2"/>
  <c r="C35" i="2"/>
  <c r="C34" i="2"/>
  <c r="C32" i="2"/>
  <c r="C30" i="2"/>
  <c r="C29" i="2"/>
  <c r="C27" i="2"/>
  <c r="C25" i="2"/>
  <c r="C23" i="2"/>
  <c r="C21" i="2"/>
  <c r="C19" i="2"/>
  <c r="C16" i="2"/>
  <c r="C15" i="2"/>
  <c r="C14" i="2"/>
  <c r="C12" i="2"/>
  <c r="C10" i="2"/>
  <c r="C9" i="2"/>
  <c r="C7" i="2"/>
  <c r="A3" i="2"/>
  <c r="A2" i="2"/>
  <c r="C150" i="1"/>
  <c r="H149" i="1"/>
  <c r="E149" i="1"/>
  <c r="C148" i="1"/>
  <c r="C147" i="1"/>
  <c r="H146" i="1"/>
  <c r="G146" i="1"/>
  <c r="E146" i="1"/>
  <c r="D146" i="1"/>
  <c r="C146" i="1"/>
  <c r="C145" i="1"/>
  <c r="C144" i="1"/>
  <c r="C149" i="1" s="1"/>
  <c r="H143" i="1"/>
  <c r="E143" i="1"/>
  <c r="C143" i="1"/>
  <c r="C137" i="1"/>
  <c r="C135" i="1"/>
  <c r="C134" i="1"/>
  <c r="C132" i="1"/>
  <c r="C131" i="1"/>
  <c r="C130" i="1"/>
  <c r="C129" i="1"/>
  <c r="C128" i="1"/>
  <c r="C127" i="1"/>
  <c r="C126" i="1"/>
  <c r="C125" i="1"/>
  <c r="C124" i="1"/>
  <c r="C123" i="1"/>
  <c r="C122" i="1"/>
  <c r="C121" i="1"/>
  <c r="C120" i="1"/>
  <c r="C119" i="1"/>
  <c r="C118" i="1"/>
  <c r="C117" i="1"/>
  <c r="C116" i="1"/>
  <c r="C115" i="1"/>
  <c r="C114" i="1"/>
  <c r="C113" i="1"/>
  <c r="C111" i="1"/>
  <c r="C110" i="1"/>
  <c r="C109" i="1"/>
  <c r="C108" i="1"/>
  <c r="C107" i="1"/>
  <c r="C106" i="1"/>
  <c r="C105" i="1"/>
  <c r="C104" i="1"/>
  <c r="C103" i="1"/>
  <c r="C101" i="1"/>
  <c r="D91" i="1"/>
  <c r="D90" i="1"/>
  <c r="D89" i="1"/>
  <c r="D87" i="1"/>
  <c r="D86" i="1"/>
  <c r="D85" i="1"/>
  <c r="D88" i="1"/>
  <c r="C83" i="1"/>
  <c r="D81" i="1"/>
  <c r="C80" i="1"/>
  <c r="D68" i="1"/>
  <c r="C70" i="1"/>
  <c r="C69" i="1"/>
  <c r="D47" i="1"/>
  <c r="C48" i="1"/>
  <c r="C45" i="1"/>
  <c r="C44" i="1"/>
  <c r="C42" i="1"/>
  <c r="C40" i="1"/>
  <c r="C38" i="1"/>
  <c r="C35" i="1"/>
  <c r="C34" i="1"/>
  <c r="C33" i="1"/>
  <c r="H31" i="1"/>
  <c r="G31" i="1"/>
  <c r="E31" i="1"/>
  <c r="D31" i="1"/>
  <c r="C31" i="1"/>
  <c r="C29" i="1"/>
  <c r="C28" i="1"/>
  <c r="H26" i="1"/>
  <c r="G26" i="1"/>
  <c r="E26" i="1"/>
  <c r="D26" i="1"/>
  <c r="C26" i="1"/>
  <c r="C24" i="1"/>
  <c r="C22" i="1"/>
  <c r="C20" i="1"/>
  <c r="C18" i="1"/>
  <c r="C15" i="1"/>
  <c r="C14" i="1"/>
  <c r="C13" i="1"/>
  <c r="H11" i="1"/>
  <c r="G11" i="1"/>
  <c r="E11" i="1"/>
  <c r="D11" i="1"/>
  <c r="C11" i="1"/>
  <c r="C9" i="1"/>
  <c r="C8" i="1"/>
  <c r="H6" i="1"/>
  <c r="G6" i="1"/>
  <c r="E6" i="1"/>
  <c r="D6" i="1"/>
  <c r="C6" i="1"/>
  <c r="E7" i="7" l="1"/>
  <c r="H7" i="7"/>
  <c r="D7" i="7"/>
  <c r="H153" i="8"/>
  <c r="D153" i="8"/>
  <c r="G153" i="8"/>
  <c r="G12" i="3"/>
  <c r="D27" i="3"/>
  <c r="H27" i="3"/>
  <c r="D32" i="3"/>
  <c r="H32" i="3"/>
  <c r="D88" i="3"/>
  <c r="G141" i="3"/>
  <c r="G7" i="4"/>
  <c r="G12" i="4"/>
  <c r="D27" i="4"/>
  <c r="H27" i="4"/>
  <c r="D32" i="4"/>
  <c r="H32" i="4"/>
  <c r="D146" i="4"/>
  <c r="H146" i="4"/>
  <c r="G7" i="5"/>
  <c r="G12" i="5"/>
  <c r="D27" i="5"/>
  <c r="H27" i="5"/>
  <c r="D104" i="5"/>
  <c r="G159" i="5"/>
  <c r="G7" i="7"/>
  <c r="E12" i="7"/>
  <c r="H12" i="7"/>
  <c r="D12" i="7"/>
  <c r="D101" i="7"/>
  <c r="D97" i="7"/>
  <c r="D100" i="7"/>
  <c r="D96" i="7"/>
  <c r="D91" i="7"/>
  <c r="H156" i="7"/>
  <c r="D156" i="7"/>
  <c r="G156" i="7"/>
  <c r="H27" i="8"/>
  <c r="D27" i="8"/>
  <c r="G27" i="8"/>
  <c r="D91" i="8"/>
  <c r="E167" i="9"/>
  <c r="H167" i="9"/>
  <c r="D167" i="9"/>
  <c r="G167" i="9"/>
  <c r="E27" i="11"/>
  <c r="H27" i="11"/>
  <c r="D27" i="11"/>
  <c r="G27" i="11"/>
  <c r="E32" i="11"/>
  <c r="H32" i="11"/>
  <c r="D32" i="11"/>
  <c r="G32" i="11"/>
  <c r="E151" i="12"/>
  <c r="H151" i="12"/>
  <c r="D151" i="12"/>
  <c r="G151" i="12"/>
  <c r="G7" i="3"/>
  <c r="G143" i="1"/>
  <c r="G149" i="1"/>
  <c r="D7" i="3"/>
  <c r="H7" i="3"/>
  <c r="D12" i="3"/>
  <c r="H12" i="3"/>
  <c r="D85" i="3"/>
  <c r="D141" i="3"/>
  <c r="H141" i="3"/>
  <c r="D7" i="4"/>
  <c r="H7" i="4"/>
  <c r="D12" i="4"/>
  <c r="H12" i="4"/>
  <c r="D7" i="5"/>
  <c r="H7" i="5"/>
  <c r="D12" i="5"/>
  <c r="H12" i="5"/>
  <c r="D101" i="5"/>
  <c r="D105" i="5"/>
  <c r="D159" i="5"/>
  <c r="H159" i="5"/>
  <c r="G27" i="6"/>
  <c r="G32" i="6"/>
  <c r="H166" i="6"/>
  <c r="D166" i="6"/>
  <c r="G166" i="6"/>
  <c r="G12" i="7"/>
  <c r="D95" i="7"/>
  <c r="H32" i="8"/>
  <c r="D32" i="8"/>
  <c r="G32" i="8"/>
  <c r="D48" i="8"/>
  <c r="E7" i="9"/>
  <c r="H7" i="9"/>
  <c r="D7" i="9"/>
  <c r="E7" i="12"/>
  <c r="H7" i="12"/>
  <c r="D7" i="12"/>
  <c r="G7" i="12"/>
  <c r="E12" i="12"/>
  <c r="H12" i="12"/>
  <c r="D12" i="12"/>
  <c r="G12" i="12"/>
  <c r="D143" i="1"/>
  <c r="D149" i="1"/>
  <c r="D97" i="5"/>
  <c r="D102" i="5"/>
  <c r="D27" i="6"/>
  <c r="D32" i="6"/>
  <c r="D111" i="6"/>
  <c r="D107" i="6"/>
  <c r="D110" i="6"/>
  <c r="D106" i="6"/>
  <c r="D101" i="6"/>
  <c r="D98" i="7"/>
  <c r="E153" i="8"/>
  <c r="H159" i="8"/>
  <c r="D159" i="8"/>
  <c r="G159" i="8"/>
  <c r="E12" i="9"/>
  <c r="H12" i="9"/>
  <c r="D12" i="9"/>
  <c r="E161" i="9"/>
  <c r="H161" i="9"/>
  <c r="D161" i="9"/>
  <c r="G161" i="9"/>
  <c r="E153" i="10"/>
  <c r="H153" i="10"/>
  <c r="D153" i="10"/>
  <c r="G153" i="10"/>
  <c r="D7" i="10"/>
  <c r="H7" i="10"/>
  <c r="D12" i="10"/>
  <c r="H12" i="10"/>
  <c r="D88" i="10"/>
  <c r="D93" i="10"/>
  <c r="D97" i="10"/>
  <c r="D166" i="11"/>
  <c r="H166" i="11"/>
  <c r="D27" i="12"/>
  <c r="H27" i="12"/>
  <c r="D32" i="12"/>
  <c r="H32" i="12"/>
  <c r="D86" i="12"/>
  <c r="D91" i="12"/>
  <c r="D95" i="12"/>
  <c r="G27" i="13"/>
  <c r="G32" i="13"/>
  <c r="G48" i="13"/>
  <c r="G152" i="13"/>
  <c r="D7" i="14"/>
  <c r="H7" i="14"/>
  <c r="D12" i="14"/>
  <c r="H12" i="14"/>
  <c r="G143" i="14"/>
  <c r="D7" i="15"/>
  <c r="H7" i="15"/>
  <c r="D12" i="15"/>
  <c r="H12" i="15"/>
  <c r="D108" i="15"/>
  <c r="D113" i="15"/>
  <c r="D117" i="15"/>
  <c r="G173" i="15"/>
  <c r="G7" i="16"/>
  <c r="G12" i="16"/>
  <c r="D27" i="16"/>
  <c r="H27" i="16"/>
  <c r="D32" i="16"/>
  <c r="H32" i="16"/>
  <c r="D146" i="16"/>
  <c r="H146" i="16"/>
  <c r="G7" i="17"/>
  <c r="G12" i="17"/>
  <c r="D27" i="17"/>
  <c r="H27" i="17"/>
  <c r="D32" i="17"/>
  <c r="H32" i="17"/>
  <c r="D146" i="17"/>
  <c r="H146" i="17"/>
  <c r="G7" i="18"/>
  <c r="G12" i="18"/>
  <c r="D27" i="18"/>
  <c r="H27" i="18"/>
  <c r="D32" i="18"/>
  <c r="H32" i="18"/>
  <c r="D146" i="18"/>
  <c r="H146" i="18"/>
  <c r="G7" i="19"/>
  <c r="G12" i="19"/>
  <c r="D27" i="19"/>
  <c r="H27" i="19"/>
  <c r="D32" i="19"/>
  <c r="H32" i="19"/>
  <c r="D87" i="19"/>
  <c r="D91" i="19"/>
  <c r="D146" i="19"/>
  <c r="H146" i="19"/>
  <c r="D8" i="20"/>
  <c r="H8" i="20"/>
  <c r="D13" i="20"/>
  <c r="H13" i="20"/>
  <c r="G152" i="20"/>
  <c r="G157" i="20"/>
  <c r="D280" i="20"/>
  <c r="D285" i="20"/>
  <c r="D289" i="20"/>
  <c r="D173" i="21"/>
  <c r="H173" i="21"/>
  <c r="G7" i="22"/>
  <c r="G12" i="22"/>
  <c r="D92" i="22"/>
  <c r="D96" i="22"/>
  <c r="D72" i="23"/>
  <c r="H72" i="23"/>
  <c r="D77" i="23"/>
  <c r="H77" i="23"/>
  <c r="D127" i="23"/>
  <c r="G7" i="24"/>
  <c r="G12" i="24"/>
  <c r="D27" i="24"/>
  <c r="H27" i="24"/>
  <c r="D32" i="24"/>
  <c r="H32" i="24"/>
  <c r="D48" i="24"/>
  <c r="H48" i="24"/>
  <c r="D183" i="24"/>
  <c r="H183" i="24"/>
  <c r="D89" i="25"/>
  <c r="D94" i="25"/>
  <c r="D98" i="25"/>
  <c r="G154" i="25"/>
  <c r="G8" i="26"/>
  <c r="G13" i="26"/>
  <c r="D28" i="26"/>
  <c r="H28" i="26"/>
  <c r="D33" i="26"/>
  <c r="H33" i="26"/>
  <c r="D236" i="26"/>
  <c r="D240" i="26"/>
  <c r="G12" i="27"/>
  <c r="H32" i="27"/>
  <c r="D32" i="27"/>
  <c r="E32" i="27"/>
  <c r="D114" i="27"/>
  <c r="D69" i="28"/>
  <c r="H12" i="29"/>
  <c r="D12" i="29"/>
  <c r="E12" i="29"/>
  <c r="D81" i="29"/>
  <c r="H7" i="30"/>
  <c r="D7" i="30"/>
  <c r="E7" i="30"/>
  <c r="D94" i="10"/>
  <c r="D98" i="10"/>
  <c r="D92" i="12"/>
  <c r="D96" i="12"/>
  <c r="D27" i="13"/>
  <c r="D32" i="13"/>
  <c r="D48" i="13"/>
  <c r="D152" i="13"/>
  <c r="E7" i="14"/>
  <c r="E12" i="14"/>
  <c r="D143" i="14"/>
  <c r="E7" i="15"/>
  <c r="E12" i="15"/>
  <c r="D114" i="15"/>
  <c r="D118" i="15"/>
  <c r="D173" i="15"/>
  <c r="D7" i="16"/>
  <c r="D12" i="16"/>
  <c r="E27" i="16"/>
  <c r="E32" i="16"/>
  <c r="D7" i="17"/>
  <c r="H7" i="17"/>
  <c r="D12" i="17"/>
  <c r="H12" i="17"/>
  <c r="D7" i="18"/>
  <c r="H7" i="18"/>
  <c r="D12" i="18"/>
  <c r="H12" i="18"/>
  <c r="D7" i="19"/>
  <c r="H7" i="19"/>
  <c r="D12" i="19"/>
  <c r="H12" i="19"/>
  <c r="D152" i="20"/>
  <c r="H152" i="20"/>
  <c r="D157" i="20"/>
  <c r="H157" i="20"/>
  <c r="D286" i="20"/>
  <c r="D290" i="20"/>
  <c r="D7" i="22"/>
  <c r="H7" i="22"/>
  <c r="D12" i="22"/>
  <c r="H12" i="22"/>
  <c r="D88" i="22"/>
  <c r="D93" i="22"/>
  <c r="D97" i="22"/>
  <c r="D124" i="23"/>
  <c r="D7" i="24"/>
  <c r="H7" i="24"/>
  <c r="D12" i="24"/>
  <c r="H12" i="24"/>
  <c r="D95" i="25"/>
  <c r="D99" i="25"/>
  <c r="D154" i="25"/>
  <c r="H154" i="25"/>
  <c r="D8" i="26"/>
  <c r="H8" i="26"/>
  <c r="D13" i="26"/>
  <c r="H13" i="26"/>
  <c r="H48" i="27"/>
  <c r="D48" i="27"/>
  <c r="E48" i="27"/>
  <c r="D115" i="27"/>
  <c r="G12" i="29"/>
  <c r="H12" i="30"/>
  <c r="D12" i="30"/>
  <c r="E12" i="30"/>
  <c r="G27" i="32"/>
  <c r="E27" i="32"/>
  <c r="H27" i="32"/>
  <c r="D27" i="32"/>
  <c r="G32" i="32"/>
  <c r="E32" i="32"/>
  <c r="H32" i="32"/>
  <c r="D32" i="32"/>
  <c r="G48" i="32"/>
  <c r="E48" i="32"/>
  <c r="H48" i="32"/>
  <c r="D48" i="32"/>
  <c r="D115" i="15"/>
  <c r="D94" i="22"/>
  <c r="D98" i="22"/>
  <c r="D7" i="27"/>
  <c r="G48" i="27"/>
  <c r="G12" i="30"/>
  <c r="G153" i="30"/>
  <c r="E153" i="30"/>
  <c r="H153" i="30"/>
  <c r="D153" i="30"/>
  <c r="D112" i="15"/>
  <c r="H12" i="27"/>
  <c r="D12" i="27"/>
  <c r="H27" i="27"/>
  <c r="D27" i="27"/>
  <c r="E27" i="27"/>
  <c r="D116" i="27"/>
  <c r="D112" i="27"/>
  <c r="D117" i="27"/>
  <c r="D113" i="27"/>
  <c r="D108" i="27"/>
  <c r="H170" i="27"/>
  <c r="D170" i="27"/>
  <c r="E170" i="27"/>
  <c r="H7" i="29"/>
  <c r="D7" i="29"/>
  <c r="E7" i="29"/>
  <c r="G143" i="29"/>
  <c r="H143" i="29"/>
  <c r="D143" i="29"/>
  <c r="G173" i="31"/>
  <c r="E173" i="31"/>
  <c r="H173" i="31"/>
  <c r="D173" i="31"/>
  <c r="D94" i="30"/>
  <c r="D98" i="30"/>
  <c r="E7" i="31"/>
  <c r="E12" i="31"/>
  <c r="D114" i="31"/>
  <c r="D118" i="31"/>
  <c r="E154" i="32"/>
  <c r="D7" i="33"/>
  <c r="H7" i="33"/>
  <c r="D12" i="33"/>
  <c r="H12" i="33"/>
  <c r="E27" i="33"/>
  <c r="E32" i="33"/>
  <c r="E146" i="33"/>
  <c r="D7" i="34"/>
  <c r="H7" i="34"/>
  <c r="D12" i="34"/>
  <c r="H12" i="34"/>
  <c r="E27" i="34"/>
  <c r="E32" i="34"/>
  <c r="D88" i="34"/>
  <c r="E146" i="34"/>
  <c r="E7" i="35"/>
  <c r="E12" i="35"/>
  <c r="D124" i="35"/>
  <c r="D128" i="35"/>
  <c r="D183" i="35"/>
  <c r="H183" i="35"/>
  <c r="E8" i="36"/>
  <c r="E13" i="36"/>
  <c r="D152" i="36"/>
  <c r="H152" i="36"/>
  <c r="D157" i="36"/>
  <c r="H157" i="36"/>
  <c r="D286" i="36"/>
  <c r="D290" i="36"/>
  <c r="D27" i="37"/>
  <c r="H27" i="37"/>
  <c r="D32" i="37"/>
  <c r="H32" i="37"/>
  <c r="D48" i="37"/>
  <c r="H48" i="37"/>
  <c r="D170" i="37"/>
  <c r="H170" i="37"/>
  <c r="D172" i="37"/>
  <c r="H172" i="37"/>
  <c r="D174" i="37"/>
  <c r="H174" i="37"/>
  <c r="E7" i="38"/>
  <c r="E12" i="38"/>
  <c r="D94" i="38"/>
  <c r="D98" i="38"/>
  <c r="D153" i="38"/>
  <c r="H153" i="38"/>
  <c r="D27" i="39"/>
  <c r="H27" i="39"/>
  <c r="D32" i="39"/>
  <c r="H32" i="39"/>
  <c r="D48" i="39"/>
  <c r="H48" i="39"/>
  <c r="D150" i="39"/>
  <c r="H150" i="39"/>
  <c r="D156" i="39"/>
  <c r="H156" i="39"/>
  <c r="D27" i="40"/>
  <c r="H27" i="40"/>
  <c r="D32" i="40"/>
  <c r="H32" i="40"/>
  <c r="D87" i="40"/>
  <c r="D91" i="40"/>
  <c r="D146" i="40"/>
  <c r="H146" i="40"/>
  <c r="D27" i="41"/>
  <c r="H27" i="41"/>
  <c r="D32" i="41"/>
  <c r="H32" i="41"/>
  <c r="D48" i="41"/>
  <c r="H48" i="41"/>
  <c r="D93" i="41"/>
  <c r="D97" i="41"/>
  <c r="D151" i="41"/>
  <c r="H151" i="41"/>
  <c r="D7" i="42"/>
  <c r="H7" i="42"/>
  <c r="D12" i="42"/>
  <c r="H12" i="42"/>
  <c r="E27" i="42"/>
  <c r="E32" i="42"/>
  <c r="D85" i="42"/>
  <c r="D89" i="42"/>
  <c r="D141" i="42"/>
  <c r="H141" i="42"/>
  <c r="E7" i="43"/>
  <c r="E12" i="43"/>
  <c r="D91" i="43"/>
  <c r="D96" i="43"/>
  <c r="D100" i="43"/>
  <c r="D95" i="44"/>
  <c r="D7" i="45"/>
  <c r="H7" i="45"/>
  <c r="D12" i="45"/>
  <c r="H12" i="45"/>
  <c r="D88" i="45"/>
  <c r="D100" i="46"/>
  <c r="D96" i="46"/>
  <c r="D102" i="46"/>
  <c r="D98" i="46"/>
  <c r="D96" i="47"/>
  <c r="D92" i="47"/>
  <c r="D98" i="47"/>
  <c r="D94" i="47"/>
  <c r="D190" i="49"/>
  <c r="D186" i="49"/>
  <c r="D189" i="49"/>
  <c r="D185" i="49"/>
  <c r="D180" i="49"/>
  <c r="D188" i="49"/>
  <c r="D184" i="49"/>
  <c r="D88" i="50"/>
  <c r="E159" i="51"/>
  <c r="H159" i="51"/>
  <c r="D159" i="51"/>
  <c r="G159" i="51"/>
  <c r="D79" i="52"/>
  <c r="D95" i="30"/>
  <c r="D115" i="31"/>
  <c r="E7" i="33"/>
  <c r="E12" i="33"/>
  <c r="E7" i="34"/>
  <c r="E12" i="34"/>
  <c r="D125" i="35"/>
  <c r="E183" i="35"/>
  <c r="E152" i="36"/>
  <c r="E157" i="36"/>
  <c r="D287" i="36"/>
  <c r="E27" i="37"/>
  <c r="E32" i="37"/>
  <c r="E48" i="37"/>
  <c r="E170" i="37"/>
  <c r="E172" i="37"/>
  <c r="E174" i="37"/>
  <c r="D95" i="38"/>
  <c r="E153" i="38"/>
  <c r="E27" i="39"/>
  <c r="E32" i="39"/>
  <c r="E48" i="39"/>
  <c r="E150" i="39"/>
  <c r="E156" i="39"/>
  <c r="E27" i="40"/>
  <c r="E32" i="40"/>
  <c r="D88" i="40"/>
  <c r="E146" i="40"/>
  <c r="E27" i="41"/>
  <c r="E32" i="41"/>
  <c r="E48" i="41"/>
  <c r="E151" i="41"/>
  <c r="E7" i="42"/>
  <c r="E12" i="42"/>
  <c r="D86" i="42"/>
  <c r="D90" i="42"/>
  <c r="E141" i="42"/>
  <c r="G27" i="43"/>
  <c r="G32" i="43"/>
  <c r="D97" i="43"/>
  <c r="D101" i="43"/>
  <c r="D156" i="43"/>
  <c r="G7" i="44"/>
  <c r="G12" i="44"/>
  <c r="D27" i="44"/>
  <c r="D32" i="44"/>
  <c r="D48" i="44"/>
  <c r="D92" i="44"/>
  <c r="D96" i="44"/>
  <c r="D150" i="44"/>
  <c r="D156" i="44"/>
  <c r="E7" i="45"/>
  <c r="E12" i="45"/>
  <c r="D85" i="45"/>
  <c r="D89" i="45"/>
  <c r="D143" i="45"/>
  <c r="G13" i="46"/>
  <c r="E13" i="46"/>
  <c r="D97" i="46"/>
  <c r="G12" i="47"/>
  <c r="E12" i="47"/>
  <c r="D93" i="47"/>
  <c r="D187" i="49"/>
  <c r="E27" i="51"/>
  <c r="H27" i="51"/>
  <c r="D27" i="51"/>
  <c r="G27" i="51"/>
  <c r="E32" i="51"/>
  <c r="H32" i="51"/>
  <c r="D32" i="51"/>
  <c r="G32" i="51"/>
  <c r="E153" i="51"/>
  <c r="H153" i="51"/>
  <c r="D153" i="51"/>
  <c r="G153" i="51"/>
  <c r="D101" i="52"/>
  <c r="D97" i="52"/>
  <c r="D100" i="52"/>
  <c r="D96" i="52"/>
  <c r="D91" i="52"/>
  <c r="D99" i="52"/>
  <c r="D95" i="52"/>
  <c r="C345" i="36"/>
  <c r="D98" i="43"/>
  <c r="E153" i="50"/>
  <c r="H153" i="50"/>
  <c r="D153" i="50"/>
  <c r="G153" i="50"/>
  <c r="E27" i="52"/>
  <c r="H27" i="52"/>
  <c r="D27" i="52"/>
  <c r="G27" i="52"/>
  <c r="E32" i="52"/>
  <c r="H32" i="52"/>
  <c r="D32" i="52"/>
  <c r="G32" i="52"/>
  <c r="D88" i="30"/>
  <c r="D93" i="30"/>
  <c r="D7" i="31"/>
  <c r="D12" i="31"/>
  <c r="D108" i="31"/>
  <c r="D113" i="31"/>
  <c r="D154" i="32"/>
  <c r="D27" i="33"/>
  <c r="D32" i="33"/>
  <c r="D146" i="33"/>
  <c r="D27" i="34"/>
  <c r="D32" i="34"/>
  <c r="D146" i="34"/>
  <c r="D7" i="35"/>
  <c r="D12" i="35"/>
  <c r="D118" i="35"/>
  <c r="D123" i="35"/>
  <c r="D8" i="36"/>
  <c r="D13" i="36"/>
  <c r="D280" i="36"/>
  <c r="D285" i="36"/>
  <c r="D7" i="38"/>
  <c r="D12" i="38"/>
  <c r="D88" i="38"/>
  <c r="D93" i="38"/>
  <c r="D81" i="40"/>
  <c r="D86" i="40"/>
  <c r="D27" i="42"/>
  <c r="D32" i="42"/>
  <c r="D7" i="43"/>
  <c r="D12" i="43"/>
  <c r="D95" i="43"/>
  <c r="D94" i="44"/>
  <c r="D87" i="45"/>
  <c r="G8" i="46"/>
  <c r="E8" i="46"/>
  <c r="D101" i="46"/>
  <c r="G7" i="47"/>
  <c r="E7" i="47"/>
  <c r="E26" i="53"/>
  <c r="H26" i="53"/>
  <c r="D26" i="53"/>
  <c r="G26" i="53"/>
  <c r="D95" i="48"/>
  <c r="D99" i="48"/>
  <c r="E8" i="49"/>
  <c r="E13" i="49"/>
  <c r="D7" i="50"/>
  <c r="D12" i="50"/>
  <c r="E27" i="50"/>
  <c r="E32" i="50"/>
  <c r="E48" i="50"/>
  <c r="D93" i="50"/>
  <c r="D97" i="50"/>
  <c r="E150" i="50"/>
  <c r="D98" i="51"/>
  <c r="E8" i="53"/>
  <c r="E13" i="53"/>
  <c r="D198" i="53"/>
  <c r="D202" i="53"/>
  <c r="D7" i="54"/>
  <c r="D12" i="54"/>
  <c r="E27" i="54"/>
  <c r="E32" i="54"/>
  <c r="E48" i="54"/>
  <c r="D92" i="54"/>
  <c r="D96" i="54"/>
  <c r="D150" i="54"/>
  <c r="E7" i="55"/>
  <c r="E12" i="55"/>
  <c r="D97" i="55"/>
  <c r="D101" i="55"/>
  <c r="D156" i="55"/>
  <c r="G7" i="56"/>
  <c r="G12" i="56"/>
  <c r="D27" i="56"/>
  <c r="D32" i="56"/>
  <c r="D48" i="56"/>
  <c r="D95" i="56"/>
  <c r="G150" i="56"/>
  <c r="E153" i="56"/>
  <c r="D8" i="57"/>
  <c r="D13" i="57"/>
  <c r="E28" i="57"/>
  <c r="E33" i="57"/>
  <c r="G80" i="57"/>
  <c r="G85" i="57"/>
  <c r="G27" i="58"/>
  <c r="G32" i="58"/>
  <c r="D86" i="58"/>
  <c r="D90" i="58"/>
  <c r="E143" i="58"/>
  <c r="G146" i="58"/>
  <c r="G27" i="59"/>
  <c r="G32" i="59"/>
  <c r="G48" i="59"/>
  <c r="G157" i="59"/>
  <c r="E160" i="59"/>
  <c r="D8" i="61"/>
  <c r="D17" i="61"/>
  <c r="E36" i="61"/>
  <c r="E41" i="61"/>
  <c r="D111" i="61"/>
  <c r="D116" i="61"/>
  <c r="D193" i="61"/>
  <c r="D197" i="61"/>
  <c r="G7" i="62"/>
  <c r="G12" i="62"/>
  <c r="D27" i="62"/>
  <c r="D32" i="62"/>
  <c r="D87" i="62"/>
  <c r="D91" i="62"/>
  <c r="D146" i="62"/>
  <c r="G7" i="63"/>
  <c r="G12" i="63"/>
  <c r="D27" i="63"/>
  <c r="D32" i="63"/>
  <c r="D87" i="63"/>
  <c r="D91" i="63"/>
  <c r="D146" i="63"/>
  <c r="G7" i="64"/>
  <c r="G12" i="64"/>
  <c r="D27" i="64"/>
  <c r="D32" i="64"/>
  <c r="D87" i="64"/>
  <c r="D91" i="64"/>
  <c r="G7" i="65"/>
  <c r="G12" i="65"/>
  <c r="G156" i="47"/>
  <c r="G28" i="48"/>
  <c r="G33" i="48"/>
  <c r="G49" i="48"/>
  <c r="D96" i="48"/>
  <c r="D95" i="51"/>
  <c r="D99" i="51"/>
  <c r="G7" i="52"/>
  <c r="G12" i="52"/>
  <c r="D199" i="53"/>
  <c r="D88" i="54"/>
  <c r="D93" i="54"/>
  <c r="D97" i="54"/>
  <c r="D98" i="55"/>
  <c r="D7" i="56"/>
  <c r="H7" i="56"/>
  <c r="D12" i="56"/>
  <c r="H12" i="56"/>
  <c r="D150" i="56"/>
  <c r="H150" i="56"/>
  <c r="D80" i="57"/>
  <c r="H80" i="57"/>
  <c r="D85" i="57"/>
  <c r="H85" i="57"/>
  <c r="D27" i="58"/>
  <c r="H27" i="58"/>
  <c r="D32" i="58"/>
  <c r="H32" i="58"/>
  <c r="D146" i="58"/>
  <c r="H146" i="58"/>
  <c r="D27" i="59"/>
  <c r="H27" i="59"/>
  <c r="D32" i="59"/>
  <c r="H32" i="59"/>
  <c r="D48" i="59"/>
  <c r="H48" i="59"/>
  <c r="D157" i="59"/>
  <c r="H157" i="59"/>
  <c r="D189" i="61"/>
  <c r="D194" i="61"/>
  <c r="D198" i="61"/>
  <c r="D7" i="62"/>
  <c r="H7" i="62"/>
  <c r="D12" i="62"/>
  <c r="H12" i="62"/>
  <c r="D88" i="62"/>
  <c r="D7" i="63"/>
  <c r="H7" i="63"/>
  <c r="D12" i="63"/>
  <c r="H12" i="63"/>
  <c r="D88" i="63"/>
  <c r="D7" i="64"/>
  <c r="H7" i="64"/>
  <c r="D12" i="64"/>
  <c r="H12" i="64"/>
  <c r="D88" i="64"/>
  <c r="D146" i="45"/>
  <c r="D28" i="46"/>
  <c r="D33" i="46"/>
  <c r="D27" i="47"/>
  <c r="D32" i="47"/>
  <c r="D48" i="47"/>
  <c r="D150" i="47"/>
  <c r="D156" i="47"/>
  <c r="D28" i="48"/>
  <c r="D33" i="48"/>
  <c r="D49" i="48"/>
  <c r="D93" i="48"/>
  <c r="D151" i="48"/>
  <c r="D157" i="48"/>
  <c r="D28" i="49"/>
  <c r="D33" i="49"/>
  <c r="D102" i="49"/>
  <c r="D7" i="51"/>
  <c r="D12" i="51"/>
  <c r="D96" i="51"/>
  <c r="D7" i="52"/>
  <c r="D12" i="52"/>
  <c r="D154" i="52"/>
  <c r="D22" i="53"/>
  <c r="D40" i="53"/>
  <c r="D45" i="53"/>
  <c r="D114" i="53"/>
  <c r="D119" i="53"/>
  <c r="D196" i="53"/>
  <c r="D94" i="54"/>
  <c r="D98" i="54"/>
  <c r="D27" i="55"/>
  <c r="D32" i="55"/>
  <c r="D95" i="55"/>
  <c r="D93" i="56"/>
  <c r="D7" i="58"/>
  <c r="D12" i="58"/>
  <c r="D7" i="59"/>
  <c r="D12" i="59"/>
  <c r="D195" i="61"/>
  <c r="D199" i="61"/>
  <c r="D85" i="62"/>
  <c r="D85" i="63"/>
  <c r="D81" i="63" s="1"/>
  <c r="D85" i="64"/>
  <c r="D89" i="64"/>
  <c r="D143" i="64"/>
  <c r="D149" i="64"/>
  <c r="D81" i="64"/>
  <c r="D86" i="64"/>
  <c r="G186" i="65"/>
  <c r="E186" i="65"/>
  <c r="H186" i="65"/>
  <c r="D186" i="65"/>
  <c r="G7" i="66"/>
  <c r="G12" i="66"/>
  <c r="D27" i="66"/>
  <c r="H27" i="66"/>
  <c r="D32" i="66"/>
  <c r="H32" i="66"/>
  <c r="D162" i="66"/>
  <c r="H162" i="66"/>
  <c r="D164" i="66"/>
  <c r="H164" i="66"/>
  <c r="G7" i="67"/>
  <c r="G12" i="67"/>
  <c r="D27" i="67"/>
  <c r="H27" i="67"/>
  <c r="D32" i="67"/>
  <c r="H32" i="67"/>
  <c r="D48" i="67"/>
  <c r="H48" i="67"/>
  <c r="D170" i="67"/>
  <c r="H170" i="67"/>
  <c r="D176" i="67"/>
  <c r="H176" i="67"/>
  <c r="G73" i="68"/>
  <c r="G78" i="68"/>
  <c r="D126" i="68"/>
  <c r="D130" i="68"/>
  <c r="D8" i="69"/>
  <c r="H8" i="69"/>
  <c r="D17" i="69"/>
  <c r="H17" i="69"/>
  <c r="D197" i="69"/>
  <c r="D201" i="69"/>
  <c r="D80" i="70"/>
  <c r="D85" i="70"/>
  <c r="D89" i="70"/>
  <c r="G145" i="70"/>
  <c r="G27" i="71"/>
  <c r="G32" i="71"/>
  <c r="G48" i="71"/>
  <c r="D173" i="71"/>
  <c r="H173" i="71"/>
  <c r="G7" i="72"/>
  <c r="G12" i="72"/>
  <c r="D27" i="72"/>
  <c r="H27" i="72"/>
  <c r="D32" i="72"/>
  <c r="H32" i="72"/>
  <c r="D146" i="72"/>
  <c r="H146" i="72"/>
  <c r="G7" i="73"/>
  <c r="G12" i="73"/>
  <c r="D27" i="73"/>
  <c r="H27" i="73"/>
  <c r="D32" i="73"/>
  <c r="H32" i="73"/>
  <c r="D48" i="73"/>
  <c r="D103" i="73"/>
  <c r="H165" i="73"/>
  <c r="H168" i="73"/>
  <c r="E32" i="74"/>
  <c r="G32" i="74"/>
  <c r="D7" i="66"/>
  <c r="D12" i="66"/>
  <c r="E27" i="66"/>
  <c r="E32" i="66"/>
  <c r="D108" i="66"/>
  <c r="E162" i="66"/>
  <c r="E164" i="66"/>
  <c r="D7" i="67"/>
  <c r="D12" i="67"/>
  <c r="E27" i="67"/>
  <c r="E32" i="67"/>
  <c r="E48" i="67"/>
  <c r="D113" i="67"/>
  <c r="D117" i="67"/>
  <c r="E170" i="67"/>
  <c r="G173" i="67"/>
  <c r="E176" i="67"/>
  <c r="D73" i="68"/>
  <c r="D78" i="68"/>
  <c r="D122" i="68"/>
  <c r="D127" i="68"/>
  <c r="D131" i="68"/>
  <c r="E8" i="69"/>
  <c r="E17" i="69"/>
  <c r="D198" i="69"/>
  <c r="D202" i="69"/>
  <c r="D86" i="70"/>
  <c r="D90" i="70"/>
  <c r="D145" i="70"/>
  <c r="D27" i="71"/>
  <c r="H27" i="71"/>
  <c r="D32" i="71"/>
  <c r="H32" i="71"/>
  <c r="D48" i="71"/>
  <c r="H48" i="71"/>
  <c r="D7" i="72"/>
  <c r="H7" i="72"/>
  <c r="D12" i="72"/>
  <c r="H12" i="72"/>
  <c r="D7" i="73"/>
  <c r="H7" i="73"/>
  <c r="D12" i="73"/>
  <c r="H12" i="73"/>
  <c r="E48" i="73"/>
  <c r="H32" i="74"/>
  <c r="E158" i="74"/>
  <c r="G158" i="74"/>
  <c r="G161" i="74"/>
  <c r="E161" i="74"/>
  <c r="D199" i="69"/>
  <c r="E27" i="74"/>
  <c r="G27" i="74"/>
  <c r="D69" i="75"/>
  <c r="D106" i="66"/>
  <c r="D196" i="69"/>
  <c r="D192" i="69" s="1"/>
  <c r="H48" i="73"/>
  <c r="E165" i="73"/>
  <c r="G165" i="73"/>
  <c r="G168" i="73"/>
  <c r="E168" i="73"/>
  <c r="D110" i="73"/>
  <c r="D103" i="74"/>
  <c r="D7" i="75"/>
  <c r="D12" i="75"/>
  <c r="E27" i="75"/>
  <c r="E32" i="75"/>
  <c r="D88" i="75"/>
  <c r="D7" i="76"/>
  <c r="D12" i="76"/>
  <c r="E27" i="76"/>
  <c r="E32" i="76"/>
  <c r="D100" i="76"/>
  <c r="D104" i="76"/>
  <c r="E7" i="77"/>
  <c r="E12" i="77"/>
  <c r="D114" i="77"/>
  <c r="D118" i="77"/>
  <c r="D173" i="77"/>
  <c r="H173" i="77"/>
  <c r="G7" i="78"/>
  <c r="G12" i="78"/>
  <c r="D27" i="78"/>
  <c r="H27" i="78"/>
  <c r="D32" i="78"/>
  <c r="H32" i="78"/>
  <c r="D48" i="78"/>
  <c r="H48" i="78"/>
  <c r="D104" i="78"/>
  <c r="D108" i="78"/>
  <c r="D163" i="78"/>
  <c r="H163" i="78"/>
  <c r="D92" i="79"/>
  <c r="D96" i="79"/>
  <c r="D7" i="80"/>
  <c r="D12" i="80"/>
  <c r="H12" i="80"/>
  <c r="E27" i="80"/>
  <c r="E32" i="80"/>
  <c r="E48" i="80"/>
  <c r="D113" i="80"/>
  <c r="D117" i="80"/>
  <c r="G173" i="80"/>
  <c r="G27" i="81"/>
  <c r="G32" i="81"/>
  <c r="D90" i="81"/>
  <c r="G145" i="81"/>
  <c r="D7" i="82"/>
  <c r="H7" i="82"/>
  <c r="D12" i="82"/>
  <c r="H12" i="82"/>
  <c r="D88" i="82"/>
  <c r="D93" i="82"/>
  <c r="D97" i="82"/>
  <c r="G153" i="82"/>
  <c r="D8" i="83"/>
  <c r="H8" i="83"/>
  <c r="D13" i="83"/>
  <c r="H13" i="83"/>
  <c r="G72" i="83"/>
  <c r="G77" i="83"/>
  <c r="D124" i="83"/>
  <c r="D128" i="83"/>
  <c r="D55" i="84"/>
  <c r="E7" i="86"/>
  <c r="H7" i="86"/>
  <c r="D7" i="86"/>
  <c r="D96" i="76"/>
  <c r="D101" i="76"/>
  <c r="D105" i="76"/>
  <c r="D115" i="77"/>
  <c r="D7" i="78"/>
  <c r="H7" i="78"/>
  <c r="D12" i="78"/>
  <c r="H12" i="78"/>
  <c r="D88" i="79"/>
  <c r="D93" i="79"/>
  <c r="D97" i="79"/>
  <c r="D173" i="80"/>
  <c r="H173" i="80"/>
  <c r="G7" i="81"/>
  <c r="G12" i="81"/>
  <c r="D27" i="81"/>
  <c r="H27" i="81"/>
  <c r="D32" i="81"/>
  <c r="H32" i="81"/>
  <c r="D87" i="81"/>
  <c r="D91" i="81"/>
  <c r="D145" i="81"/>
  <c r="H145" i="81"/>
  <c r="D94" i="82"/>
  <c r="D98" i="82"/>
  <c r="D153" i="82"/>
  <c r="H153" i="82"/>
  <c r="D72" i="83"/>
  <c r="H72" i="83"/>
  <c r="D77" i="83"/>
  <c r="H77" i="83"/>
  <c r="D120" i="83"/>
  <c r="D125" i="83"/>
  <c r="D129" i="83"/>
  <c r="H7" i="84"/>
  <c r="D7" i="84"/>
  <c r="H27" i="85"/>
  <c r="D27" i="85"/>
  <c r="G27" i="85"/>
  <c r="H176" i="85"/>
  <c r="D176" i="85"/>
  <c r="G176" i="85"/>
  <c r="G7" i="86"/>
  <c r="E12" i="86"/>
  <c r="H12" i="86"/>
  <c r="D12" i="86"/>
  <c r="G12" i="86"/>
  <c r="D108" i="73"/>
  <c r="D7" i="74"/>
  <c r="D12" i="74"/>
  <c r="D101" i="74"/>
  <c r="D86" i="75"/>
  <c r="D102" i="76"/>
  <c r="D106" i="76"/>
  <c r="D27" i="77"/>
  <c r="D32" i="77"/>
  <c r="D48" i="77"/>
  <c r="D112" i="77"/>
  <c r="D94" i="79"/>
  <c r="D98" i="79"/>
  <c r="D7" i="81"/>
  <c r="D12" i="81"/>
  <c r="D88" i="81"/>
  <c r="D126" i="83"/>
  <c r="D130" i="83"/>
  <c r="E12" i="84"/>
  <c r="H12" i="84"/>
  <c r="D12" i="84"/>
  <c r="D86" i="84"/>
  <c r="H32" i="85"/>
  <c r="D32" i="85"/>
  <c r="G32" i="85"/>
  <c r="H170" i="85"/>
  <c r="D170" i="85"/>
  <c r="G170" i="85"/>
  <c r="H48" i="85"/>
  <c r="D48" i="85"/>
  <c r="G48" i="85"/>
  <c r="D97" i="90"/>
  <c r="H32" i="92"/>
  <c r="D32" i="92"/>
  <c r="G32" i="92"/>
  <c r="E48" i="92"/>
  <c r="H48" i="92"/>
  <c r="D48" i="92"/>
  <c r="G48" i="92"/>
  <c r="D113" i="92"/>
  <c r="D109" i="92"/>
  <c r="D112" i="92"/>
  <c r="D108" i="92"/>
  <c r="D103" i="92"/>
  <c r="D111" i="92"/>
  <c r="D107" i="92"/>
  <c r="E7" i="96"/>
  <c r="H7" i="96"/>
  <c r="D7" i="96"/>
  <c r="G7" i="96"/>
  <c r="E12" i="96"/>
  <c r="H12" i="96"/>
  <c r="D12" i="96"/>
  <c r="G12" i="96"/>
  <c r="E7" i="98"/>
  <c r="H7" i="98"/>
  <c r="D7" i="98"/>
  <c r="G7" i="98"/>
  <c r="E12" i="98"/>
  <c r="H12" i="98"/>
  <c r="D12" i="98"/>
  <c r="G12" i="98"/>
  <c r="G7" i="88"/>
  <c r="G12" i="88"/>
  <c r="G164" i="88"/>
  <c r="G27" i="89"/>
  <c r="G32" i="89"/>
  <c r="G48" i="89"/>
  <c r="D95" i="89"/>
  <c r="G150" i="89"/>
  <c r="G156" i="89"/>
  <c r="G27" i="90"/>
  <c r="G32" i="90"/>
  <c r="G48" i="90"/>
  <c r="D94" i="90"/>
  <c r="D98" i="90"/>
  <c r="D110" i="92"/>
  <c r="E166" i="93"/>
  <c r="H166" i="93"/>
  <c r="D166" i="93"/>
  <c r="G166" i="93"/>
  <c r="E27" i="94"/>
  <c r="H27" i="94"/>
  <c r="D27" i="94"/>
  <c r="G27" i="94"/>
  <c r="E32" i="94"/>
  <c r="H32" i="94"/>
  <c r="D32" i="94"/>
  <c r="G32" i="94"/>
  <c r="E48" i="94"/>
  <c r="H48" i="94"/>
  <c r="D48" i="94"/>
  <c r="G48" i="94"/>
  <c r="E102" i="95"/>
  <c r="H102" i="95"/>
  <c r="D102" i="95"/>
  <c r="G102" i="95"/>
  <c r="D129" i="99"/>
  <c r="D125" i="99"/>
  <c r="D128" i="99"/>
  <c r="D124" i="99"/>
  <c r="D119" i="99"/>
  <c r="D127" i="99"/>
  <c r="D123" i="99"/>
  <c r="E8" i="101"/>
  <c r="H8" i="101"/>
  <c r="D8" i="101"/>
  <c r="G8" i="101"/>
  <c r="E13" i="101"/>
  <c r="H13" i="101"/>
  <c r="D13" i="101"/>
  <c r="G13" i="101"/>
  <c r="E23" i="101"/>
  <c r="H23" i="101"/>
  <c r="D23" i="101"/>
  <c r="G23" i="101"/>
  <c r="E28" i="101"/>
  <c r="H28" i="101"/>
  <c r="D28" i="101"/>
  <c r="G28" i="101"/>
  <c r="D105" i="84"/>
  <c r="D125" i="86"/>
  <c r="G180" i="86"/>
  <c r="G186" i="86"/>
  <c r="G27" i="87"/>
  <c r="G32" i="87"/>
  <c r="G48" i="87"/>
  <c r="G170" i="87"/>
  <c r="G176" i="87"/>
  <c r="D7" i="88"/>
  <c r="H7" i="88"/>
  <c r="D12" i="88"/>
  <c r="H12" i="88"/>
  <c r="D105" i="88"/>
  <c r="D109" i="88"/>
  <c r="D164" i="88"/>
  <c r="H164" i="88"/>
  <c r="G7" i="89"/>
  <c r="G12" i="89"/>
  <c r="D27" i="89"/>
  <c r="H27" i="89"/>
  <c r="D32" i="89"/>
  <c r="H32" i="89"/>
  <c r="D48" i="89"/>
  <c r="H48" i="89"/>
  <c r="D92" i="89"/>
  <c r="D96" i="89"/>
  <c r="D150" i="89"/>
  <c r="H150" i="89"/>
  <c r="D156" i="89"/>
  <c r="H156" i="89"/>
  <c r="G7" i="90"/>
  <c r="G12" i="90"/>
  <c r="D27" i="90"/>
  <c r="H27" i="90"/>
  <c r="D32" i="90"/>
  <c r="H32" i="90"/>
  <c r="D48" i="90"/>
  <c r="H48" i="90"/>
  <c r="D90" i="90"/>
  <c r="D95" i="90"/>
  <c r="D99" i="90"/>
  <c r="G155" i="90"/>
  <c r="G28" i="91"/>
  <c r="G33" i="91"/>
  <c r="G102" i="91"/>
  <c r="G107" i="91"/>
  <c r="G7" i="92"/>
  <c r="H12" i="92"/>
  <c r="H27" i="92"/>
  <c r="D27" i="92"/>
  <c r="E163" i="94"/>
  <c r="H163" i="94"/>
  <c r="D163" i="94"/>
  <c r="G163" i="94"/>
  <c r="E28" i="95"/>
  <c r="H28" i="95"/>
  <c r="D28" i="95"/>
  <c r="G28" i="95"/>
  <c r="E33" i="95"/>
  <c r="H33" i="95"/>
  <c r="D33" i="95"/>
  <c r="G33" i="95"/>
  <c r="D168" i="95"/>
  <c r="E163" i="96"/>
  <c r="H163" i="96"/>
  <c r="D163" i="96"/>
  <c r="G163" i="96"/>
  <c r="D126" i="99"/>
  <c r="D39" i="101"/>
  <c r="D180" i="86"/>
  <c r="D186" i="86"/>
  <c r="D27" i="87"/>
  <c r="D32" i="87"/>
  <c r="D48" i="87"/>
  <c r="D170" i="87"/>
  <c r="D176" i="87"/>
  <c r="D7" i="89"/>
  <c r="D12" i="89"/>
  <c r="D88" i="89"/>
  <c r="D93" i="89"/>
  <c r="D7" i="90"/>
  <c r="D12" i="90"/>
  <c r="D96" i="90"/>
  <c r="D155" i="90"/>
  <c r="D28" i="91"/>
  <c r="D33" i="91"/>
  <c r="D102" i="91"/>
  <c r="D107" i="91"/>
  <c r="D7" i="92"/>
  <c r="D12" i="92"/>
  <c r="E32" i="92"/>
  <c r="E7" i="99"/>
  <c r="H7" i="99"/>
  <c r="D7" i="99"/>
  <c r="G7" i="99"/>
  <c r="E12" i="99"/>
  <c r="H12" i="99"/>
  <c r="D12" i="99"/>
  <c r="G12" i="99"/>
  <c r="E12" i="93"/>
  <c r="D187" i="95"/>
  <c r="D27" i="96"/>
  <c r="H27" i="96"/>
  <c r="D32" i="96"/>
  <c r="D48" i="96"/>
  <c r="D103" i="96"/>
  <c r="D107" i="96"/>
  <c r="D81" i="97"/>
  <c r="D86" i="97"/>
  <c r="D90" i="97"/>
  <c r="D27" i="98"/>
  <c r="H27" i="98"/>
  <c r="D32" i="98"/>
  <c r="H32" i="98"/>
  <c r="D146" i="98"/>
  <c r="H146" i="98"/>
  <c r="D27" i="99"/>
  <c r="H27" i="99"/>
  <c r="D32" i="99"/>
  <c r="H32" i="99"/>
  <c r="D48" i="99"/>
  <c r="H48" i="99"/>
  <c r="E7" i="100"/>
  <c r="E12" i="100"/>
  <c r="D97" i="100"/>
  <c r="D101" i="100"/>
  <c r="D156" i="100"/>
  <c r="H156" i="100"/>
  <c r="D274" i="101"/>
  <c r="G27" i="93"/>
  <c r="G32" i="93"/>
  <c r="G48" i="93"/>
  <c r="G7" i="94"/>
  <c r="G12" i="94"/>
  <c r="G8" i="95"/>
  <c r="G13" i="95"/>
  <c r="D188" i="95"/>
  <c r="D108" i="96"/>
  <c r="D87" i="97"/>
  <c r="D91" i="97"/>
  <c r="G27" i="100"/>
  <c r="D271" i="101"/>
  <c r="D168" i="92"/>
  <c r="D27" i="93"/>
  <c r="D32" i="93"/>
  <c r="D48" i="93"/>
  <c r="D7" i="94"/>
  <c r="D12" i="94"/>
  <c r="D8" i="95"/>
  <c r="D13" i="95"/>
  <c r="D185" i="95"/>
  <c r="D184" i="99"/>
  <c r="D27" i="100"/>
</calcChain>
</file>

<file path=xl/sharedStrings.xml><?xml version="1.0" encoding="utf-8"?>
<sst xmlns="http://schemas.openxmlformats.org/spreadsheetml/2006/main" count="22070" uniqueCount="742">
  <si>
    <t>ПРАЙС-ЛИСТ</t>
  </si>
  <si>
    <t>Введен в действие с "01" февраля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</si>
  <si>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</si>
  <si>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</si>
  <si>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</si>
  <si>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</si>
  <si>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</si>
  <si>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</si>
  <si>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</si>
  <si>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</si>
  <si>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</si>
  <si>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</si>
  <si>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</si>
  <si>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</si>
  <si>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</si>
  <si>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</si>
  <si>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</si>
  <si>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</si>
  <si>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</si>
  <si>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</si>
  <si>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</si>
  <si>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</si>
  <si>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</si>
  <si>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</si>
  <si>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</si>
  <si>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</si>
  <si>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</si>
  <si>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</si>
  <si>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</si>
  <si>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</si>
  <si>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</si>
  <si>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</si>
  <si>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</si>
  <si>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</si>
  <si>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</si>
  <si>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</si>
  <si>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</si>
  <si>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</si>
  <si>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</si>
  <si>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</si>
  <si>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</si>
  <si>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</si>
  <si>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</si>
  <si>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</si>
  <si>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</si>
  <si>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</si>
  <si>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</si>
  <si>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</si>
  <si>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</si>
  <si>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</si>
  <si>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</si>
  <si>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</si>
  <si>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</si>
  <si>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</si>
  <si>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</si>
  <si>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</si>
  <si>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</si>
  <si>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</si>
  <si>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</si>
  <si>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</si>
  <si>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</si>
  <si>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</si>
  <si>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</si>
  <si>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</si>
  <si>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</si>
  <si>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</si>
  <si>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</si>
  <si>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</si>
  <si>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</si>
  <si>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</si>
  <si>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</si>
  <si>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</si>
  <si>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</si>
  <si>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</si>
  <si>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</si>
  <si>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</si>
  <si>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</si>
  <si>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</si>
  <si>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</si>
  <si>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</si>
  <si>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</si>
  <si>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</si>
  <si>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</si>
  <si>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</si>
  <si>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</si>
  <si>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</si>
  <si>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</si>
  <si>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</si>
  <si>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</si>
  <si>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</si>
  <si>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</si>
  <si>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</si>
  <si>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</si>
  <si>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</si>
  <si>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</si>
  <si>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</si>
  <si>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</si>
  <si>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</si>
  <si>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</si>
  <si>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</si>
  <si>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</si>
  <si>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</si>
  <si>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</si>
  <si>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</si>
  <si>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</si>
  <si>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</si>
  <si>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</si>
  <si>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</si>
  <si>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</si>
  <si>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</si>
  <si>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</si>
  <si>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</si>
  <si>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</si>
  <si>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</si>
  <si>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</si>
  <si>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</si>
  <si>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</si>
  <si>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</si>
  <si>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</si>
  <si>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</si>
  <si>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</si>
  <si>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</si>
  <si>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</si>
  <si>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</si>
  <si>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</si>
  <si>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</si>
  <si>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</si>
  <si>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</si>
  <si>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</si>
  <si>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</si>
  <si>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0,4427 гривен</t>
  </si>
  <si>
    <t>По соглашению сторон в качестве валюты платежа могут выступать дирхамы ОАЭ, в этом случае курс следующий: 1 руб. = 0,0427 дирхам</t>
  </si>
  <si>
    <t>По соглашению сторон в качестве валюты платежа могут выступать доллары США, в этом случае курс следующий: 1 руб. = 0,0117 доллара</t>
  </si>
  <si>
    <t>По соглашению сторон в качестве валюты платежа могут выступать евро, в этом случае курс следующий: 1 руб. = 0,0108 евро</t>
  </si>
  <si>
    <t>По соглашению сторон в качестве валюты платежа могут выступать чешские кроны, в этом случае курс следующий: 1 руб. = 0,2672 крона</t>
  </si>
  <si>
    <t>По соглашению сторон в качестве валюты платежа могут выступать киргизские сомы, в этом случае курс следующий: 1 руб. = 1,0485 сом</t>
  </si>
  <si>
    <t>По соглашению сторон в качестве валюты платежа могут выступать казахстанские тенге, в этом случае курс следующий: 1 руб. = 5,3039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</si>
  <si>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</si>
  <si>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</si>
  <si>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</si>
  <si>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</si>
  <si>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</si>
  <si>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</si>
  <si>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</si>
  <si>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</si>
  <si>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</si>
  <si>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</si>
  <si>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</si>
  <si>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</si>
  <si>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</si>
  <si>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</si>
  <si>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</si>
  <si>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</si>
  <si>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</si>
  <si>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</si>
  <si>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</si>
  <si>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</si>
  <si>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</si>
  <si>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</si>
  <si>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</si>
  <si>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</si>
  <si>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</si>
  <si>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</si>
  <si>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"2ГИС.АЛЬМЕТЬЕВСК"</t>
  </si>
  <si>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</si>
  <si>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</si>
  <si>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Контекстный рекламный блок в выдаче VIP2</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</si>
  <si>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</si>
  <si>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</si>
  <si>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</si>
  <si>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</si>
  <si>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</si>
  <si>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</si>
  <si>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</si>
  <si>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</si>
  <si>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"2ГИС.АРМАВИР"</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</si>
  <si>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</si>
  <si>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</si>
  <si>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</si>
  <si>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</si>
  <si>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</si>
  <si>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</si>
  <si>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</si>
  <si>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</si>
  <si>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</si>
  <si>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СПЕЦПРЕДЛОЖЕНИЯ</t>
  </si>
  <si>
    <t>Реклама в карточках компаний до 100 адресов</t>
  </si>
  <si>
    <t>Кнопка действия в карточках партнеров и выдаче до 100 адресов</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</si>
  <si>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</si>
  <si>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</si>
  <si>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</si>
  <si>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</si>
  <si>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</si>
  <si>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</si>
  <si>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</si>
  <si>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</si>
  <si>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</si>
  <si>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</si>
  <si>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</si>
  <si>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</si>
  <si>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</si>
  <si>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</si>
  <si>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</si>
  <si>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</si>
  <si>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</si>
  <si>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</si>
  <si>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</si>
  <si>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Интернет-площадка account.2Fis.com</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</si>
  <si>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</si>
  <si>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</si>
  <si>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</si>
  <si>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</si>
  <si>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</si>
  <si>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</si>
  <si>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</si>
  <si>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</si>
  <si>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</si>
  <si>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</si>
  <si>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</si>
  <si>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</si>
  <si>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</si>
  <si>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</si>
  <si>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</si>
  <si>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</si>
  <si>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</si>
  <si>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</si>
  <si>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</si>
  <si>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</si>
  <si>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</si>
  <si>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</si>
  <si>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</si>
  <si>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</si>
  <si>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</si>
  <si>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</si>
  <si>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</si>
  <si>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</si>
  <si>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</si>
  <si>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</si>
  <si>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</si>
  <si>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</si>
  <si>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</si>
  <si>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</si>
  <si>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</si>
  <si>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</si>
  <si>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</si>
  <si>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</si>
  <si>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</si>
  <si>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</si>
  <si>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</si>
  <si>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</si>
  <si>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</si>
  <si>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</si>
  <si>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</si>
  <si>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</si>
  <si>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</si>
  <si>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</si>
  <si>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</si>
  <si>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</si>
  <si>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</si>
  <si>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</si>
  <si>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</si>
  <si>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</si>
  <si>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</si>
  <si>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</si>
  <si>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</si>
  <si>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</si>
  <si>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</si>
  <si>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</si>
  <si>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</si>
  <si>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</si>
  <si>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</si>
  <si>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</si>
  <si>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</si>
  <si>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</si>
  <si>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</si>
  <si>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</si>
  <si>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</si>
  <si>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</si>
  <si>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</si>
  <si>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</si>
  <si>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</si>
  <si>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</si>
  <si>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</si>
  <si>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</si>
  <si>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</si>
  <si>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</si>
  <si>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</si>
  <si>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</si>
  <si>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</si>
  <si>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</si>
  <si>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</si>
  <si>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Пофилиальное ценообразование (цена за 1 филиал)*</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</si>
  <si>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</si>
  <si>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</si>
  <si>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</si>
  <si>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</si>
  <si>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</si>
  <si>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</si>
  <si>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</si>
  <si>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</si>
  <si>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</si>
  <si>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</si>
  <si>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</si>
  <si>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</si>
  <si>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</si>
  <si>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</si>
  <si>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</si>
  <si>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</si>
  <si>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</si>
  <si>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</si>
  <si>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</si>
  <si>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</si>
  <si>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</si>
  <si>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</si>
  <si>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</si>
  <si>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</si>
  <si>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</si>
  <si>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</si>
  <si>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</si>
  <si>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</si>
  <si>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</si>
  <si>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</si>
  <si>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</si>
  <si>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</si>
  <si>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</si>
  <si>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</si>
  <si>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</si>
  <si>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</si>
  <si>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</si>
  <si>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</si>
  <si>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</si>
  <si>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</si>
  <si>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</si>
  <si>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</si>
  <si>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</si>
  <si>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</si>
  <si>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</si>
  <si>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</si>
  <si>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</si>
  <si>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</si>
  <si>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</si>
  <si>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</si>
  <si>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</si>
  <si>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</si>
  <si>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</si>
  <si>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</si>
  <si>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</si>
  <si>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</si>
  <si>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</si>
  <si>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</si>
  <si>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</si>
  <si>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</si>
  <si>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</si>
  <si>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</si>
  <si>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</si>
  <si>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</si>
  <si>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</si>
  <si>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</si>
  <si>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</si>
  <si>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</si>
  <si>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</si>
  <si>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</si>
  <si>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</si>
  <si>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</si>
  <si>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</si>
  <si>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</si>
  <si>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</si>
  <si>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</si>
  <si>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</si>
  <si>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</si>
  <si>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</si>
  <si>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</si>
  <si>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</si>
  <si>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</si>
  <si>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</si>
  <si>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</si>
  <si>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</si>
  <si>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</si>
  <si>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</si>
  <si>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</si>
  <si>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</si>
  <si>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</si>
  <si>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</si>
  <si>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</si>
  <si>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</si>
  <si>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</si>
  <si>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</si>
  <si>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</si>
  <si>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</si>
  <si>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</si>
  <si>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</si>
  <si>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</si>
  <si>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</si>
  <si>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</si>
  <si>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</si>
  <si>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</si>
  <si>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</si>
  <si>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</si>
  <si>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</si>
  <si>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</si>
  <si>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</si>
  <si>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</si>
  <si>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</si>
  <si>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</si>
  <si>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</si>
  <si>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</si>
  <si>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</si>
  <si>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</si>
  <si>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</si>
  <si>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</si>
  <si>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</si>
  <si>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</si>
  <si>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</si>
  <si>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</si>
  <si>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</si>
  <si>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</si>
  <si>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</si>
  <si>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</si>
  <si>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</si>
  <si>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</si>
  <si>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</si>
  <si>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</si>
  <si>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</si>
  <si>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</si>
  <si>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</si>
  <si>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</si>
  <si>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</si>
  <si>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</si>
  <si>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</si>
  <si>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</si>
  <si>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</si>
  <si>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</si>
  <si>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</si>
  <si>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</si>
  <si>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</si>
  <si>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</si>
  <si>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</si>
  <si>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</si>
  <si>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</si>
  <si>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</si>
  <si>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</si>
  <si>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</si>
  <si>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</si>
  <si>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</si>
  <si>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</si>
  <si>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</si>
  <si>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</si>
  <si>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</si>
  <si>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</si>
  <si>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</si>
  <si>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</si>
  <si>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</si>
  <si>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</si>
  <si>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</si>
  <si>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</si>
  <si>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</si>
  <si>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</si>
  <si>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</si>
  <si>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</si>
  <si>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</si>
  <si>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</si>
  <si>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</si>
  <si>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</si>
  <si>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</si>
  <si>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</si>
  <si>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</si>
  <si>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</si>
  <si>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</si>
  <si>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</si>
  <si>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</si>
  <si>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</si>
  <si>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</si>
  <si>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</si>
  <si>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</si>
  <si>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</si>
  <si>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</si>
  <si>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</si>
  <si>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</si>
  <si>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</si>
  <si>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</si>
  <si>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</si>
  <si>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</si>
  <si>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</si>
  <si>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</si>
  <si>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</si>
  <si>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</si>
  <si>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</si>
  <si>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</si>
  <si>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</si>
  <si>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</si>
  <si>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</si>
  <si>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</si>
  <si>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</si>
  <si>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</si>
  <si>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</si>
  <si>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</si>
  <si>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</si>
  <si>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</si>
  <si>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</si>
  <si>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</si>
  <si>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</si>
  <si>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</si>
  <si>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</si>
  <si>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</si>
  <si>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</si>
  <si>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</si>
  <si>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</si>
  <si>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</si>
  <si>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</si>
  <si>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</si>
  <si>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</si>
  <si>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</si>
  <si>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</si>
  <si>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</si>
  <si>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</si>
  <si>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</si>
  <si>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</si>
  <si>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</si>
  <si>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</si>
  <si>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</si>
  <si>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</si>
  <si>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</si>
  <si>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</si>
  <si>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</si>
  <si>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</si>
  <si>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</si>
  <si>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</si>
  <si>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</si>
  <si>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</si>
  <si>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</si>
  <si>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</si>
  <si>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</si>
  <si>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</si>
  <si>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</si>
  <si>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</si>
  <si>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</si>
  <si>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</si>
  <si>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</si>
  <si>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</si>
  <si>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</si>
  <si>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</si>
  <si>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</si>
  <si>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</si>
  <si>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</si>
  <si>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</si>
  <si>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</si>
  <si>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</si>
  <si>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</si>
  <si>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</si>
  <si>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</si>
  <si>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</si>
  <si>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</si>
  <si>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</si>
  <si>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</si>
  <si>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</si>
  <si>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</si>
  <si>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</si>
  <si>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</si>
  <si>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</si>
  <si>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</si>
  <si>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</si>
  <si>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</si>
  <si>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</si>
  <si>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</si>
  <si>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</si>
  <si>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</si>
  <si>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</si>
  <si>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</si>
  <si>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</si>
  <si>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</si>
  <si>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</si>
  <si>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</si>
  <si>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</si>
  <si>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</si>
  <si>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</si>
  <si>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</si>
  <si>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</si>
  <si>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</si>
  <si>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</si>
  <si>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</si>
  <si>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</si>
  <si>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</si>
  <si>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</si>
  <si>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</si>
  <si>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</si>
  <si>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</si>
  <si>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</si>
  <si>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</si>
  <si>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</si>
  <si>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</si>
  <si>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</si>
  <si>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</si>
  <si>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</si>
  <si>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</si>
  <si>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</si>
  <si>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</si>
  <si>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</si>
  <si>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</si>
  <si>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</si>
  <si>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</si>
  <si>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</si>
  <si>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</si>
  <si>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</si>
  <si>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</si>
  <si>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</si>
  <si>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</si>
  <si>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</si>
  <si>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</si>
  <si>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</si>
  <si>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</si>
  <si>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</si>
  <si>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</si>
  <si>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</si>
  <si>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</si>
  <si>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</si>
  <si>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</si>
  <si>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</si>
  <si>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</si>
  <si>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</si>
  <si>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</si>
  <si>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</si>
  <si>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</si>
  <si>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</si>
  <si>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</si>
  <si>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</si>
  <si>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</si>
  <si>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</si>
  <si>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</si>
  <si>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</si>
  <si>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</si>
  <si>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</si>
  <si>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r>
      <t>Брендирование</t>
    </r>
    <r>
      <rPr>
        <vertAlign val="superscript"/>
        <sz val="16"/>
        <rFont val="Calibri"/>
        <family val="2"/>
        <charset val="204"/>
        <scheme val="minor"/>
      </rPr>
      <t>5</t>
    </r>
  </si>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</sst>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vertAlign val="superscript"/>
      <sz val="14"/>
      <name val="Calibri"/>
      <family val="2"/>
      <charset val="204"/>
      <scheme val="minor"/>
    </font>
    <font>
      <sz val="20"/>
      <name val="Arial"/>
      <family val="2"/>
      <charset val="204"/>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6"/>
      <color theme="1"/>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theme="9" tint="0.79998168889431442"/>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style="medium">
        <color indexed="8"/>
      </bottom>
      <diagonal/>
    </border>
    <border>
      <left style="medium">
        <color indexed="64"/>
      </left>
      <right/>
      <top style="thin">
        <color indexed="64"/>
      </top>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top/>
      <bottom style="thin">
        <color indexed="8"/>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style="medium">
        <color indexed="64"/>
      </top>
      <bottom style="medium">
        <color indexed="64"/>
      </bottom>
      <diagonal/>
    </border>
    <border>
      <left/>
      <right/>
      <top style="medium">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style="medium">
        <color indexed="8"/>
      </left>
      <right/>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8"/>
      </right>
      <top style="medium">
        <color indexed="64"/>
      </top>
      <bottom style="thin">
        <color indexed="8"/>
      </bottom>
      <diagonal/>
    </border>
    <border>
      <left style="thin">
        <color indexed="64"/>
      </left>
      <right/>
      <top style="medium">
        <color indexed="64"/>
      </top>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72">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165" fontId="6" fillId="6" borderId="61"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6" fillId="4" borderId="5" xfId="1" applyFont="1" applyFill="1" applyBorder="1" applyAlignment="1">
      <alignment horizontal="left" vertical="center"/>
    </xf>
    <xf numFmtId="0" fontId="6" fillId="4" borderId="61"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2" xfId="3" applyNumberFormat="1" applyFont="1" applyFill="1" applyBorder="1" applyAlignment="1" applyProtection="1">
      <alignment horizontal="left" vertical="center" wrapText="1"/>
      <protection locked="0"/>
    </xf>
    <xf numFmtId="0" fontId="11" fillId="2" borderId="63"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65" xfId="3" applyNumberFormat="1" applyFont="1" applyFill="1" applyBorder="1" applyAlignment="1" applyProtection="1">
      <alignment horizontal="left" vertical="center" wrapText="1"/>
      <protection locked="0"/>
    </xf>
    <xf numFmtId="0" fontId="11" fillId="2" borderId="66"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67"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68" xfId="1" applyNumberFormat="1" applyFont="1" applyFill="1" applyBorder="1" applyAlignment="1">
      <alignment horizontal="center" vertical="center"/>
    </xf>
    <xf numFmtId="4" fontId="6" fillId="2" borderId="69" xfId="1" applyNumberFormat="1" applyFont="1" applyFill="1" applyBorder="1" applyAlignment="1">
      <alignment horizontal="center" vertical="center"/>
    </xf>
    <xf numFmtId="3" fontId="11" fillId="2" borderId="70" xfId="3" applyNumberFormat="1" applyFont="1" applyFill="1" applyBorder="1" applyAlignment="1" applyProtection="1">
      <alignment horizontal="left" vertical="center" wrapText="1"/>
    </xf>
    <xf numFmtId="3" fontId="11" fillId="2" borderId="71"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2"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65" xfId="3" applyNumberFormat="1" applyFont="1" applyFill="1" applyBorder="1" applyAlignment="1" applyProtection="1">
      <alignment horizontal="left" vertical="center" wrapText="1"/>
    </xf>
    <xf numFmtId="3" fontId="11" fillId="2" borderId="73" xfId="3" applyNumberFormat="1" applyFont="1" applyFill="1" applyBorder="1" applyAlignment="1" applyProtection="1">
      <alignment horizontal="left" vertical="center" wrapText="1"/>
    </xf>
    <xf numFmtId="3" fontId="11" fillId="2" borderId="74" xfId="3" applyNumberFormat="1" applyFont="1" applyFill="1" applyBorder="1" applyAlignment="1" applyProtection="1">
      <alignment horizontal="left" vertical="center" wrapText="1"/>
    </xf>
    <xf numFmtId="3" fontId="11" fillId="2" borderId="75"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76"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8" fillId="4" borderId="78" xfId="2"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0"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65" xfId="3" applyNumberFormat="1" applyFont="1" applyFill="1" applyBorder="1" applyAlignment="1">
      <alignment horizontal="left" vertical="center" wrapText="1"/>
    </xf>
    <xf numFmtId="3" fontId="2" fillId="2" borderId="73"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2"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2"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4" fontId="6" fillId="2" borderId="81" xfId="1" applyNumberFormat="1" applyFont="1" applyFill="1" applyBorder="1" applyAlignment="1">
      <alignment horizontal="center" vertical="center"/>
    </xf>
    <xf numFmtId="4" fontId="6" fillId="2" borderId="82" xfId="1" applyNumberFormat="1" applyFont="1" applyFill="1" applyBorder="1" applyAlignment="1">
      <alignment horizontal="center" vertical="center"/>
    </xf>
    <xf numFmtId="4" fontId="6" fillId="2" borderId="83" xfId="1" applyNumberFormat="1" applyFont="1" applyFill="1" applyBorder="1" applyAlignment="1">
      <alignment horizontal="center" vertical="center"/>
    </xf>
    <xf numFmtId="3" fontId="11" fillId="2" borderId="18" xfId="3" applyNumberFormat="1" applyFont="1" applyFill="1" applyBorder="1" applyAlignment="1" applyProtection="1">
      <alignment horizontal="center" vertical="center" wrapText="1"/>
    </xf>
    <xf numFmtId="3" fontId="11" fillId="2" borderId="84"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5" xfId="3" applyNumberFormat="1" applyFont="1" applyFill="1" applyBorder="1" applyAlignment="1" applyProtection="1">
      <alignment horizontal="left" vertical="center" wrapText="1"/>
    </xf>
    <xf numFmtId="3" fontId="11" fillId="2" borderId="86"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4" fontId="6" fillId="2" borderId="87"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89" xfId="0" applyFont="1" applyFill="1" applyBorder="1" applyAlignment="1">
      <alignment horizontal="center" vertical="center" wrapText="1"/>
    </xf>
    <xf numFmtId="0" fontId="23" fillId="10" borderId="90"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89"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8" fillId="2" borderId="0" xfId="2" applyNumberFormat="1" applyFont="1" applyFill="1" applyBorder="1" applyAlignment="1" applyProtection="1">
      <alignment horizontal="left" vertical="center" wrapText="1"/>
    </xf>
    <xf numFmtId="0" fontId="8" fillId="4" borderId="9" xfId="2" applyNumberFormat="1" applyFont="1" applyFill="1" applyBorder="1" applyAlignment="1" applyProtection="1">
      <alignment horizontal="center" vertical="center" wrapText="1"/>
    </xf>
    <xf numFmtId="0" fontId="6" fillId="6" borderId="92"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0" fontId="6" fillId="2" borderId="0" xfId="1" applyFont="1" applyFill="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7" borderId="93" xfId="1" applyNumberFormat="1" applyFont="1" applyFill="1" applyBorder="1" applyAlignment="1">
      <alignment horizontal="center" vertical="center"/>
    </xf>
    <xf numFmtId="4" fontId="6" fillId="7" borderId="88"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94" xfId="3" applyNumberFormat="1" applyFont="1" applyFill="1" applyBorder="1" applyAlignment="1" applyProtection="1">
      <alignment horizontal="left" vertical="center" wrapText="1"/>
    </xf>
    <xf numFmtId="3" fontId="11" fillId="2" borderId="95" xfId="3" applyNumberFormat="1" applyFont="1" applyFill="1" applyBorder="1" applyAlignment="1" applyProtection="1">
      <alignment horizontal="left" vertical="center" wrapText="1"/>
    </xf>
    <xf numFmtId="3" fontId="11" fillId="2" borderId="96" xfId="3" applyNumberFormat="1" applyFont="1" applyFill="1" applyBorder="1" applyAlignment="1" applyProtection="1">
      <alignment horizontal="left" vertical="center" wrapText="1"/>
    </xf>
    <xf numFmtId="3" fontId="11" fillId="2" borderId="97" xfId="3" applyNumberFormat="1" applyFont="1" applyFill="1" applyBorder="1" applyAlignment="1" applyProtection="1">
      <alignment horizontal="left" vertical="center" wrapText="1"/>
    </xf>
    <xf numFmtId="4" fontId="6" fillId="2" borderId="56" xfId="1" applyNumberFormat="1" applyFont="1" applyFill="1" applyBorder="1" applyAlignment="1">
      <alignment horizontal="center"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4" fontId="6" fillId="6" borderId="16" xfId="3" applyNumberFormat="1" applyFont="1" applyFill="1" applyBorder="1" applyAlignment="1" applyProtection="1">
      <alignment vertical="center" wrapText="1"/>
    </xf>
    <xf numFmtId="3" fontId="11" fillId="2" borderId="47" xfId="3" applyNumberFormat="1" applyFont="1" applyFill="1" applyBorder="1" applyAlignment="1">
      <alignment horizontal="center" vertical="center" wrapText="1"/>
    </xf>
    <xf numFmtId="4" fontId="19" fillId="2" borderId="16" xfId="1" applyNumberFormat="1" applyFont="1" applyFill="1" applyBorder="1" applyAlignment="1">
      <alignment horizontal="center" vertical="center"/>
    </xf>
    <xf numFmtId="3" fontId="11" fillId="2" borderId="98"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4" fontId="19" fillId="7" borderId="16" xfId="1" applyNumberFormat="1" applyFont="1" applyFill="1" applyBorder="1" applyAlignment="1">
      <alignment horizontal="center" vertical="center"/>
    </xf>
    <xf numFmtId="3" fontId="11" fillId="2" borderId="99" xfId="3" applyNumberFormat="1" applyFont="1" applyFill="1" applyBorder="1" applyAlignment="1">
      <alignment horizontal="center" vertical="center" wrapText="1"/>
    </xf>
    <xf numFmtId="0" fontId="11" fillId="2" borderId="19" xfId="3" applyNumberFormat="1" applyFont="1" applyFill="1" applyBorder="1" applyAlignment="1" applyProtection="1">
      <alignment vertical="center" wrapText="1"/>
      <protection locked="0"/>
    </xf>
    <xf numFmtId="4" fontId="6" fillId="6" borderId="42" xfId="3" applyNumberFormat="1" applyFont="1" applyFill="1" applyBorder="1" applyAlignment="1" applyProtection="1">
      <alignment vertical="center" wrapText="1"/>
    </xf>
    <xf numFmtId="3" fontId="11" fillId="2" borderId="36" xfId="3"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4" fontId="6" fillId="2" borderId="39"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vertical="center" wrapText="1"/>
    </xf>
    <xf numFmtId="0" fontId="24" fillId="0" borderId="0" xfId="1" applyFont="1" applyBorder="1" applyAlignment="1">
      <alignment horizontal="left" vertical="center" wrapText="1"/>
    </xf>
    <xf numFmtId="0" fontId="6" fillId="10" borderId="5" xfId="0" applyFont="1" applyFill="1" applyBorder="1" applyAlignment="1">
      <alignment horizontal="center" vertical="center" wrapText="1"/>
    </xf>
    <xf numFmtId="0" fontId="6" fillId="10" borderId="100" xfId="0" applyFont="1" applyFill="1" applyBorder="1" applyAlignment="1">
      <alignment horizontal="center" vertical="center" wrapText="1"/>
    </xf>
    <xf numFmtId="0" fontId="6" fillId="10" borderId="91"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0" borderId="0" xfId="1" applyFont="1" applyFill="1" applyAlignment="1">
      <alignment horizontal="left" vertical="center" wrapText="1"/>
    </xf>
    <xf numFmtId="3" fontId="11" fillId="2" borderId="18" xfId="3" applyNumberFormat="1" applyFont="1" applyFill="1" applyBorder="1" applyAlignment="1" applyProtection="1">
      <alignment horizontal="left" vertical="center" wrapText="1"/>
    </xf>
    <xf numFmtId="0" fontId="6" fillId="11" borderId="0" xfId="0" applyFont="1" applyFill="1" applyBorder="1" applyAlignment="1">
      <alignment horizontal="center" vertical="center"/>
    </xf>
    <xf numFmtId="0" fontId="6" fillId="11" borderId="80" xfId="0" applyFont="1" applyFill="1" applyBorder="1" applyAlignment="1">
      <alignment horizontal="center" vertical="center"/>
    </xf>
    <xf numFmtId="0" fontId="6" fillId="11" borderId="34" xfId="0" applyFont="1" applyFill="1" applyBorder="1" applyAlignment="1">
      <alignment horizontal="center" vertical="center"/>
    </xf>
    <xf numFmtId="4" fontId="6" fillId="7" borderId="101" xfId="1" applyNumberFormat="1" applyFont="1" applyFill="1" applyBorder="1" applyAlignment="1">
      <alignment horizontal="center" vertical="center"/>
    </xf>
    <xf numFmtId="4" fontId="6" fillId="7" borderId="87" xfId="1" applyNumberFormat="1" applyFont="1" applyFill="1" applyBorder="1" applyAlignment="1">
      <alignment horizontal="center" vertical="center"/>
    </xf>
    <xf numFmtId="4" fontId="6" fillId="7" borderId="102" xfId="1" applyNumberFormat="1" applyFont="1" applyFill="1" applyBorder="1" applyAlignment="1">
      <alignment horizontal="center" vertical="center"/>
    </xf>
    <xf numFmtId="4" fontId="6" fillId="7" borderId="68" xfId="1" applyNumberFormat="1" applyFont="1" applyFill="1" applyBorder="1" applyAlignment="1">
      <alignment horizontal="center" vertical="center"/>
    </xf>
    <xf numFmtId="4" fontId="6" fillId="7" borderId="103" xfId="1" applyNumberFormat="1" applyFont="1" applyFill="1" applyBorder="1" applyAlignment="1">
      <alignment horizontal="center" vertical="center"/>
    </xf>
    <xf numFmtId="0" fontId="11" fillId="2" borderId="14" xfId="3" applyNumberFormat="1" applyFont="1" applyFill="1" applyBorder="1" applyAlignment="1" applyProtection="1">
      <alignment horizontal="center" vertical="center" wrapText="1"/>
      <protection locked="0"/>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19" xfId="1" applyNumberFormat="1" applyFont="1" applyFill="1" applyBorder="1" applyAlignment="1">
      <alignment horizontal="center" vertical="center"/>
    </xf>
    <xf numFmtId="3" fontId="11" fillId="2" borderId="80" xfId="3" applyNumberFormat="1" applyFont="1" applyFill="1" applyBorder="1" applyAlignment="1" applyProtection="1">
      <alignment horizontal="center" vertical="center" wrapText="1"/>
    </xf>
    <xf numFmtId="4" fontId="6" fillId="2" borderId="13" xfId="1" applyNumberFormat="1" applyFont="1" applyFill="1" applyBorder="1" applyAlignment="1">
      <alignment horizontal="center" vertical="center"/>
    </xf>
    <xf numFmtId="0" fontId="6" fillId="10" borderId="10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105"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0" fontId="6" fillId="2" borderId="106"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107" xfId="3" applyNumberFormat="1" applyFont="1" applyFill="1" applyBorder="1" applyAlignment="1" applyProtection="1">
      <alignment horizontal="center" vertical="center" wrapText="1"/>
      <protection locked="0"/>
    </xf>
    <xf numFmtId="0" fontId="11" fillId="2" borderId="108" xfId="3" applyNumberFormat="1" applyFont="1" applyFill="1" applyBorder="1" applyAlignment="1" applyProtection="1">
      <alignment horizontal="left" vertical="center" wrapText="1"/>
      <protection locked="0"/>
    </xf>
    <xf numFmtId="4" fontId="6" fillId="2" borderId="103" xfId="1" applyNumberFormat="1" applyFont="1" applyFill="1" applyBorder="1" applyAlignment="1">
      <alignment horizontal="center" vertical="center"/>
    </xf>
    <xf numFmtId="0" fontId="11" fillId="2" borderId="73"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2" borderId="43" xfId="3" applyNumberFormat="1" applyFont="1" applyFill="1" applyBorder="1" applyAlignment="1" applyProtection="1">
      <alignment horizontal="center" vertical="center" wrapText="1"/>
      <protection locked="0"/>
    </xf>
    <xf numFmtId="0" fontId="11" fillId="3" borderId="81" xfId="0" applyFont="1" applyFill="1" applyBorder="1" applyAlignment="1">
      <alignment horizontal="left" vertical="center" wrapText="1"/>
    </xf>
    <xf numFmtId="0" fontId="11" fillId="3" borderId="82" xfId="0" applyFont="1" applyFill="1" applyBorder="1" applyAlignment="1">
      <alignment horizontal="left" vertical="center" wrapText="1"/>
    </xf>
    <xf numFmtId="0" fontId="11" fillId="3" borderId="82"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00"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14" fillId="12" borderId="9" xfId="2" applyNumberFormat="1" applyFont="1" applyFill="1" applyBorder="1" applyAlignment="1" applyProtection="1">
      <alignment horizontal="center" vertical="center" wrapText="1"/>
    </xf>
    <xf numFmtId="0" fontId="14" fillId="12" borderId="30" xfId="2" applyNumberFormat="1" applyFont="1" applyFill="1" applyBorder="1" applyAlignment="1" applyProtection="1">
      <alignment horizontal="center" vertical="center" wrapText="1"/>
    </xf>
    <xf numFmtId="0" fontId="14" fillId="12" borderId="32"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21" fillId="13" borderId="5" xfId="1" applyNumberFormat="1" applyFont="1" applyFill="1" applyBorder="1" applyAlignment="1">
      <alignment horizontal="left" vertical="center"/>
    </xf>
    <xf numFmtId="0" fontId="21" fillId="13" borderId="6" xfId="1" applyFont="1" applyFill="1" applyBorder="1" applyAlignment="1">
      <alignment horizontal="left" vertical="center"/>
    </xf>
    <xf numFmtId="0" fontId="21" fillId="13" borderId="6" xfId="1" applyFont="1" applyFill="1" applyBorder="1" applyAlignment="1">
      <alignment horizontal="center" vertical="center"/>
    </xf>
    <xf numFmtId="0" fontId="21" fillId="13" borderId="7" xfId="1" applyFont="1" applyFill="1" applyBorder="1" applyAlignment="1">
      <alignment vertical="center"/>
    </xf>
    <xf numFmtId="0" fontId="6" fillId="10" borderId="109" xfId="0" applyFont="1" applyFill="1" applyBorder="1" applyAlignment="1">
      <alignment horizontal="center" vertical="center" wrapText="1"/>
    </xf>
    <xf numFmtId="0" fontId="6" fillId="10" borderId="110" xfId="0" applyFont="1" applyFill="1" applyBorder="1" applyAlignment="1">
      <alignment horizontal="center" vertical="center" wrapText="1"/>
    </xf>
    <xf numFmtId="0" fontId="11" fillId="2" borderId="85" xfId="3" applyNumberFormat="1" applyFont="1" applyFill="1" applyBorder="1" applyAlignment="1" applyProtection="1">
      <alignment horizontal="left" vertical="center" wrapText="1"/>
      <protection locked="0"/>
    </xf>
    <xf numFmtId="0" fontId="11" fillId="2" borderId="86"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0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98"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99"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4" fontId="6" fillId="2" borderId="110" xfId="1" applyNumberFormat="1" applyFont="1" applyFill="1" applyBorder="1" applyAlignment="1">
      <alignment horizontal="center" vertical="center"/>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6" borderId="7" xfId="3" applyNumberFormat="1" applyFont="1" applyFill="1" applyBorder="1" applyAlignment="1" applyProtection="1">
      <alignment vertical="center" wrapText="1"/>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8" borderId="93"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165" fontId="6" fillId="6" borderId="7" xfId="3" applyNumberFormat="1" applyFont="1" applyFill="1" applyBorder="1" applyAlignment="1" applyProtection="1">
      <alignment horizontal="center" vertical="center" wrapText="1"/>
    </xf>
    <xf numFmtId="0" fontId="11" fillId="2" borderId="13"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4" fillId="14" borderId="0" xfId="1" applyFont="1" applyFill="1" applyBorder="1" applyAlignment="1">
      <alignment horizontal="left" vertical="center" wrapText="1"/>
    </xf>
    <xf numFmtId="0" fontId="11" fillId="14" borderId="0" xfId="1" applyFont="1" applyFill="1" applyBorder="1" applyAlignment="1">
      <alignment horizontal="left" vertical="center" wrapText="1"/>
    </xf>
    <xf numFmtId="0" fontId="8" fillId="4" borderId="78" xfId="2" applyNumberFormat="1" applyFont="1" applyFill="1" applyBorder="1" applyAlignment="1" applyProtection="1">
      <alignment horizontal="center" vertical="center" wrapText="1"/>
    </xf>
    <xf numFmtId="0" fontId="8" fillId="4" borderId="115" xfId="2" applyNumberFormat="1" applyFont="1" applyFill="1" applyBorder="1" applyAlignment="1" applyProtection="1">
      <alignment horizontal="center" vertical="center" wrapText="1"/>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6" borderId="116" xfId="3" applyNumberFormat="1" applyFont="1" applyFill="1" applyBorder="1" applyAlignment="1" applyProtection="1">
      <alignment horizontal="center" vertical="center" wrapText="1"/>
    </xf>
    <xf numFmtId="4" fontId="6" fillId="6" borderId="110"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3" fontId="11" fillId="2" borderId="117" xfId="3" applyNumberFormat="1" applyFont="1" applyFill="1" applyBorder="1" applyAlignment="1" applyProtection="1">
      <alignment horizontal="left" vertical="center" wrapText="1"/>
    </xf>
    <xf numFmtId="3" fontId="11" fillId="2" borderId="118" xfId="3" applyNumberFormat="1" applyFont="1" applyFill="1" applyBorder="1" applyAlignment="1" applyProtection="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6" fillId="6" borderId="40" xfId="3" applyNumberFormat="1" applyFont="1" applyFill="1" applyBorder="1" applyAlignment="1" applyProtection="1">
      <alignment horizontal="left" vertical="center" wrapText="1"/>
    </xf>
    <xf numFmtId="165" fontId="6" fillId="6" borderId="119"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11" fillId="2" borderId="35" xfId="3" applyNumberFormat="1" applyFont="1" applyFill="1" applyBorder="1" applyAlignment="1" applyProtection="1">
      <alignment horizontal="center" vertical="center" wrapText="1"/>
      <protection locked="0"/>
    </xf>
    <xf numFmtId="3" fontId="11" fillId="2" borderId="62" xfId="3" applyNumberFormat="1" applyFont="1" applyFill="1" applyBorder="1" applyAlignment="1" applyProtection="1">
      <alignment horizontal="left" vertical="center" wrapText="1"/>
    </xf>
    <xf numFmtId="3" fontId="11" fillId="2" borderId="108" xfId="3" applyNumberFormat="1" applyFont="1" applyFill="1" applyBorder="1" applyAlignment="1" applyProtection="1">
      <alignment horizontal="left" vertical="center" wrapText="1"/>
    </xf>
    <xf numFmtId="4" fontId="6" fillId="2" borderId="88"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0"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4" fillId="0" borderId="0" xfId="1" applyFont="1" applyFill="1" applyAlignment="1">
      <alignment horizontal="left" vertical="center" wrapText="1"/>
    </xf>
    <xf numFmtId="0" fontId="27" fillId="15" borderId="54" xfId="0" applyFont="1" applyFill="1" applyBorder="1" applyAlignment="1">
      <alignment horizontal="center"/>
    </xf>
    <xf numFmtId="0" fontId="27" fillId="15" borderId="31" xfId="0" applyFont="1" applyFill="1" applyBorder="1" applyAlignment="1">
      <alignment horizontal="center"/>
    </xf>
    <xf numFmtId="0" fontId="27" fillId="15" borderId="16" xfId="0" applyFont="1" applyFill="1" applyBorder="1" applyAlignment="1">
      <alignment horizontal="left"/>
    </xf>
    <xf numFmtId="0" fontId="27" fillId="0" borderId="54" xfId="0" applyFont="1" applyBorder="1" applyAlignment="1">
      <alignment horizontal="center"/>
    </xf>
    <xf numFmtId="0" fontId="27" fillId="0" borderId="31" xfId="0" applyFont="1" applyBorder="1" applyAlignment="1">
      <alignment horizontal="center"/>
    </xf>
    <xf numFmtId="0" fontId="27" fillId="0" borderId="16" xfId="0" applyFont="1" applyBorder="1" applyAlignment="1">
      <alignment horizontal="center"/>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6" fillId="6" borderId="5"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124" xfId="3" applyNumberFormat="1" applyFont="1" applyFill="1" applyBorder="1" applyAlignment="1" applyProtection="1">
      <alignment horizontal="left" vertical="center" wrapText="1"/>
      <protection locked="0"/>
    </xf>
    <xf numFmtId="0" fontId="11" fillId="2" borderId="74" xfId="3" applyNumberFormat="1" applyFont="1" applyFill="1" applyBorder="1" applyAlignment="1" applyProtection="1">
      <alignment horizontal="left" vertical="center" wrapText="1"/>
      <protection locked="0"/>
    </xf>
    <xf numFmtId="0" fontId="11" fillId="2" borderId="125"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09" xfId="4" applyFont="1" applyBorder="1" applyAlignment="1">
      <alignment horizontal="justify" vertical="center" wrapText="1"/>
    </xf>
    <xf numFmtId="3" fontId="11" fillId="2" borderId="126" xfId="3" applyNumberFormat="1" applyFont="1" applyFill="1" applyBorder="1" applyAlignment="1" applyProtection="1">
      <alignment horizontal="left" vertical="center" wrapText="1"/>
    </xf>
    <xf numFmtId="3" fontId="11" fillId="2" borderId="127"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4" fontId="6" fillId="2" borderId="116" xfId="1" applyNumberFormat="1" applyFont="1" applyFill="1" applyBorder="1" applyAlignment="1">
      <alignment horizontal="center" vertical="center"/>
    </xf>
    <xf numFmtId="0" fontId="11" fillId="8" borderId="14"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0" fontId="8" fillId="4" borderId="105"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0" fontId="13" fillId="5" borderId="0"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27"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2" borderId="9" xfId="3" applyNumberFormat="1" applyFont="1" applyFill="1" applyBorder="1" applyAlignment="1" applyProtection="1">
      <alignment horizontal="center" vertical="center" wrapText="1"/>
      <protection locked="0"/>
    </xf>
    <xf numFmtId="3" fontId="11" fillId="2" borderId="74" xfId="3" applyNumberFormat="1" applyFont="1" applyFill="1" applyBorder="1" applyAlignment="1" applyProtection="1">
      <alignment horizontal="center" vertical="center" wrapText="1"/>
    </xf>
    <xf numFmtId="3" fontId="11" fillId="2" borderId="130" xfId="3" applyNumberFormat="1" applyFont="1" applyFill="1" applyBorder="1" applyAlignment="1" applyProtection="1">
      <alignment horizontal="center" vertical="center" wrapText="1"/>
    </xf>
    <xf numFmtId="0" fontId="28" fillId="16" borderId="10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1"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1"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1"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1" xfId="1" applyFont="1" applyFill="1" applyBorder="1" applyAlignment="1">
      <alignment vertical="center"/>
    </xf>
    <xf numFmtId="0" fontId="6" fillId="4" borderId="43" xfId="1" applyFont="1" applyFill="1" applyBorder="1" applyAlignment="1">
      <alignment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4" fontId="6" fillId="2" borderId="8" xfId="1" applyNumberFormat="1" applyFont="1" applyFill="1" applyBorder="1" applyAlignment="1">
      <alignment horizontal="center" vertical="center"/>
    </xf>
    <xf numFmtId="3" fontId="11" fillId="2" borderId="130"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9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88" xfId="3" applyNumberFormat="1" applyFont="1" applyFill="1" applyBorder="1" applyAlignment="1" applyProtection="1">
      <alignment horizontal="left" vertical="center" wrapText="1"/>
      <protection locked="0"/>
    </xf>
    <xf numFmtId="0" fontId="11" fillId="2" borderId="119" xfId="3" applyNumberFormat="1" applyFont="1" applyFill="1" applyBorder="1" applyAlignment="1" applyProtection="1">
      <alignment horizontal="center" vertical="center" wrapText="1"/>
      <protection locked="0"/>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32"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64" xfId="3" applyNumberFormat="1" applyFont="1" applyFill="1" applyBorder="1" applyAlignment="1" applyProtection="1">
      <alignment horizontal="left" vertical="center" wrapText="1"/>
      <protection locked="0"/>
    </xf>
    <xf numFmtId="4" fontId="19" fillId="2" borderId="19" xfId="1" applyNumberFormat="1" applyFont="1" applyFill="1" applyBorder="1" applyAlignment="1">
      <alignment horizontal="center" vertical="center"/>
    </xf>
    <xf numFmtId="4" fontId="19" fillId="2" borderId="76"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88" xfId="3" applyNumberFormat="1" applyFont="1" applyFill="1" applyBorder="1" applyAlignment="1" applyProtection="1">
      <alignment vertical="center" wrapText="1"/>
      <protection locked="0"/>
    </xf>
    <xf numFmtId="4" fontId="6" fillId="2" borderId="101" xfId="1" applyNumberFormat="1" applyFont="1" applyFill="1" applyBorder="1" applyAlignment="1">
      <alignment horizontal="center" vertical="center"/>
    </xf>
    <xf numFmtId="4" fontId="6" fillId="2" borderId="133" xfId="1" applyNumberFormat="1" applyFont="1" applyFill="1" applyBorder="1" applyAlignment="1">
      <alignment horizontal="center" vertical="center"/>
    </xf>
    <xf numFmtId="0" fontId="11" fillId="2" borderId="134"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6" fillId="10" borderId="135"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5" fillId="0" borderId="0" xfId="2" applyNumberFormat="1" applyFont="1" applyFill="1" applyBorder="1" applyAlignment="1" applyProtection="1">
      <alignment horizontal="center" vertical="center" wrapText="1"/>
    </xf>
    <xf numFmtId="0" fontId="8" fillId="4" borderId="89" xfId="2" applyNumberFormat="1" applyFont="1" applyFill="1" applyBorder="1" applyAlignment="1" applyProtection="1">
      <alignment horizontal="center" vertical="center" wrapText="1"/>
    </xf>
    <xf numFmtId="0" fontId="8" fillId="4" borderId="10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101" xfId="3" applyNumberFormat="1" applyFont="1" applyFill="1" applyBorder="1" applyAlignment="1" applyProtection="1">
      <alignment horizontal="center" vertical="center" wrapText="1"/>
    </xf>
    <xf numFmtId="4" fontId="6" fillId="6" borderId="133"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82"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4" fontId="6" fillId="2" borderId="5" xfId="1" applyNumberFormat="1" applyFont="1" applyFill="1" applyBorder="1" applyAlignment="1">
      <alignment horizontal="center" vertical="center"/>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84" xfId="3" applyNumberFormat="1" applyFont="1" applyFill="1" applyBorder="1" applyAlignment="1" applyProtection="1">
      <alignment horizontal="left" vertical="center" wrapText="1"/>
      <protection locked="0"/>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2" fillId="2" borderId="50" xfId="3" applyNumberFormat="1" applyFont="1" applyFill="1" applyBorder="1" applyAlignment="1" applyProtection="1">
      <alignment horizontal="center" vertical="center" wrapText="1"/>
      <protection locked="0"/>
    </xf>
    <xf numFmtId="0" fontId="32" fillId="2" borderId="1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2" fillId="2" borderId="17" xfId="3" applyNumberFormat="1" applyFont="1" applyFill="1" applyBorder="1" applyAlignment="1" applyProtection="1">
      <alignment horizontal="center" vertical="center" wrapText="1"/>
      <protection locked="0"/>
    </xf>
    <xf numFmtId="0" fontId="32" fillId="2" borderId="18" xfId="3" applyNumberFormat="1" applyFont="1" applyFill="1" applyBorder="1" applyAlignment="1" applyProtection="1">
      <alignment horizontal="center" vertical="center" wrapText="1"/>
      <protection locked="0"/>
    </xf>
    <xf numFmtId="0" fontId="11" fillId="2" borderId="81" xfId="3" applyNumberFormat="1" applyFont="1" applyFill="1" applyBorder="1" applyAlignment="1" applyProtection="1">
      <alignment vertical="center" wrapText="1"/>
      <protection locked="0"/>
    </xf>
    <xf numFmtId="0" fontId="32" fillId="2" borderId="83" xfId="3" applyNumberFormat="1" applyFont="1" applyFill="1" applyBorder="1" applyAlignment="1" applyProtection="1">
      <alignment horizontal="center" vertical="center" wrapText="1"/>
      <protection locked="0"/>
    </xf>
    <xf numFmtId="0" fontId="32" fillId="2" borderId="20" xfId="3" applyNumberFormat="1" applyFont="1" applyFill="1" applyBorder="1" applyAlignment="1" applyProtection="1">
      <alignment horizontal="center"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16"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0" fontId="11" fillId="8" borderId="55" xfId="3" applyNumberFormat="1" applyFont="1" applyFill="1" applyBorder="1" applyAlignment="1" applyProtection="1">
      <alignment horizontal="center" vertical="center" wrapText="1"/>
      <protection locked="0"/>
    </xf>
    <xf numFmtId="4" fontId="6" fillId="2" borderId="80" xfId="1" applyNumberFormat="1" applyFont="1" applyFill="1" applyBorder="1" applyAlignment="1">
      <alignment horizontal="center" vertical="center"/>
    </xf>
    <xf numFmtId="165" fontId="13" fillId="9" borderId="80"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0" xfId="2" applyNumberFormat="1" applyFont="1" applyFill="1" applyBorder="1" applyAlignment="1" applyProtection="1">
      <alignment horizontal="center" vertical="center" wrapText="1"/>
    </xf>
    <xf numFmtId="0" fontId="11" fillId="2" borderId="98" xfId="3" applyNumberFormat="1" applyFont="1" applyFill="1" applyBorder="1" applyAlignment="1" applyProtection="1">
      <alignment horizontal="center" vertical="center" wrapText="1"/>
      <protection locked="0"/>
    </xf>
    <xf numFmtId="0" fontId="11" fillId="2" borderId="112"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81" xfId="4" applyFont="1" applyBorder="1" applyAlignment="1">
      <alignment horizontal="center" vertical="center" wrapText="1"/>
    </xf>
    <xf numFmtId="0" fontId="11" fillId="2" borderId="83" xfId="3" applyNumberFormat="1" applyFont="1" applyFill="1" applyBorder="1" applyAlignment="1" applyProtection="1">
      <alignment horizontal="center" vertical="center" wrapText="1"/>
      <protection locked="0"/>
    </xf>
    <xf numFmtId="0" fontId="11" fillId="0" borderId="99" xfId="4" applyFont="1" applyBorder="1" applyAlignment="1">
      <alignment horizontal="center" vertical="center" wrapText="1"/>
    </xf>
    <xf numFmtId="0" fontId="11" fillId="2" borderId="114"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04" xfId="2" applyNumberFormat="1" applyFont="1" applyFill="1" applyBorder="1" applyAlignment="1" applyProtection="1">
      <alignment horizontal="center" vertical="center" wrapText="1"/>
    </xf>
    <xf numFmtId="4" fontId="6" fillId="2" borderId="100" xfId="1" applyNumberFormat="1" applyFont="1" applyFill="1" applyBorder="1" applyAlignment="1">
      <alignment horizontal="center" vertical="center"/>
    </xf>
    <xf numFmtId="4" fontId="6" fillId="2" borderId="90" xfId="1" applyNumberFormat="1" applyFont="1" applyFill="1" applyBorder="1" applyAlignment="1">
      <alignment horizontal="center" vertical="center"/>
    </xf>
    <xf numFmtId="4" fontId="6" fillId="2" borderId="91"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09" xfId="0" applyNumberFormat="1" applyFont="1" applyFill="1" applyBorder="1" applyAlignment="1">
      <alignment horizontal="center" vertical="center" wrapText="1"/>
    </xf>
    <xf numFmtId="4" fontId="11" fillId="3" borderId="116" xfId="0" applyNumberFormat="1" applyFont="1" applyFill="1" applyBorder="1" applyAlignment="1">
      <alignment horizontal="center" vertical="center" wrapText="1"/>
    </xf>
    <xf numFmtId="4" fontId="11" fillId="3" borderId="110"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2"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76"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3"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20"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17" xfId="3" applyNumberFormat="1" applyFont="1" applyFill="1" applyBorder="1" applyAlignment="1" applyProtection="1">
      <alignment horizontal="left" vertical="center" wrapText="1"/>
      <protection locked="0"/>
    </xf>
    <xf numFmtId="0" fontId="11" fillId="2" borderId="122" xfId="3" applyNumberFormat="1" applyFont="1" applyFill="1" applyBorder="1" applyAlignment="1" applyProtection="1">
      <alignment horizontal="left" vertical="center" wrapText="1"/>
      <protection locked="0"/>
    </xf>
    <xf numFmtId="0" fontId="11" fillId="2" borderId="126" xfId="3" applyNumberFormat="1" applyFont="1" applyFill="1" applyBorder="1" applyAlignment="1" applyProtection="1">
      <alignment horizontal="left" vertical="center" wrapText="1"/>
      <protection locked="0"/>
    </xf>
    <xf numFmtId="3" fontId="11" fillId="2" borderId="70" xfId="3" applyNumberFormat="1" applyFont="1" applyFill="1" applyBorder="1" applyAlignment="1" applyProtection="1">
      <alignment horizontal="left" vertical="center" wrapText="1"/>
    </xf>
    <xf numFmtId="3" fontId="11" fillId="2" borderId="84" xfId="3" applyNumberFormat="1" applyFont="1" applyFill="1" applyBorder="1" applyAlignment="1" applyProtection="1">
      <alignment horizontal="left" vertical="center" wrapText="1"/>
    </xf>
    <xf numFmtId="165" fontId="6" fillId="6" borderId="38"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0" fontId="8" fillId="4" borderId="137" xfId="2" applyNumberFormat="1" applyFont="1" applyFill="1" applyBorder="1" applyAlignment="1" applyProtection="1">
      <alignment horizontal="center" vertical="center" wrapText="1"/>
    </xf>
    <xf numFmtId="0" fontId="32" fillId="2" borderId="2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4"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09" xfId="0" applyFont="1" applyFill="1" applyBorder="1" applyAlignment="1">
      <alignment horizontal="center" vertical="center" wrapText="1"/>
    </xf>
    <xf numFmtId="0" fontId="11" fillId="3" borderId="110"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6" fillId="2" borderId="140"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1" fillId="8" borderId="111" xfId="3" applyNumberFormat="1" applyFont="1" applyFill="1" applyBorder="1" applyAlignment="1" applyProtection="1">
      <alignment horizontal="center" vertical="center" wrapText="1"/>
      <protection locked="0"/>
    </xf>
    <xf numFmtId="0" fontId="11" fillId="8" borderId="64" xfId="3" applyNumberFormat="1" applyFont="1" applyFill="1" applyBorder="1" applyAlignment="1" applyProtection="1">
      <alignment horizontal="center" vertical="center" wrapText="1"/>
      <protection locked="0"/>
    </xf>
    <xf numFmtId="3" fontId="11" fillId="2" borderId="93" xfId="3" applyNumberFormat="1" applyFont="1" applyFill="1" applyBorder="1" applyAlignment="1" applyProtection="1">
      <alignment horizontal="left" vertical="center" wrapText="1"/>
    </xf>
    <xf numFmtId="3" fontId="11" fillId="2" borderId="87"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3"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00"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64" xfId="0" applyFont="1" applyFill="1" applyBorder="1" applyAlignment="1">
      <alignment horizontal="left" vertical="center" wrapText="1"/>
    </xf>
    <xf numFmtId="0" fontId="11" fillId="3" borderId="105" xfId="0" applyFont="1" applyFill="1" applyBorder="1" applyAlignment="1">
      <alignment horizontal="center" vertical="center" wrapText="1"/>
    </xf>
    <xf numFmtId="4" fontId="11" fillId="3" borderId="64" xfId="0" applyNumberFormat="1" applyFont="1" applyFill="1" applyBorder="1" applyAlignment="1">
      <alignment horizontal="center" vertical="center" wrapText="1"/>
    </xf>
    <xf numFmtId="0" fontId="11" fillId="3" borderId="111"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92"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2"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inf@abakan.2gis.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83"/>
  <sheetViews>
    <sheetView tabSelected="1" view="pageBreakPreview" zoomScale="40" zoomScaleNormal="60" zoomScaleSheetLayoutView="40" workbookViewId="0">
      <pane ySplit="4" topLeftCell="A5" activePane="bottomLeft" state="frozen"/>
      <selection activeCell="O122" sqref="O122"/>
      <selection pane="bottomLeft" activeCell="O122" sqref="O122"/>
    </sheetView>
  </sheetViews>
  <sheetFormatPr defaultColWidth="9.140625" defaultRowHeight="12.75" outlineLevelRow="1" x14ac:dyDescent="0.2"/>
  <cols>
    <col min="1" max="1" width="69"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81"/>
      <c r="B46" s="117"/>
      <c r="C46" s="118"/>
      <c r="D46" s="113"/>
      <c r="E46" s="114"/>
      <c r="F46" s="114"/>
      <c r="G46" s="114"/>
      <c r="H46" s="115"/>
    </row>
    <row r="47" spans="1:8" s="16" customFormat="1" ht="50.1" customHeight="1" thickBot="1" x14ac:dyDescent="0.25">
      <c r="A47" s="119" t="s">
        <v>31</v>
      </c>
      <c r="B47" s="120"/>
      <c r="C47" s="120"/>
      <c r="D47" s="121" t="str">
        <f>"от "&amp;MIN(D48:D67)&amp;" до "&amp;MAX(D48:D67)</f>
        <v>от 1500 до 30000</v>
      </c>
      <c r="E47" s="122"/>
      <c r="F47" s="122"/>
      <c r="G47" s="122"/>
      <c r="H47" s="123"/>
    </row>
    <row r="48" spans="1:8" s="16" customFormat="1" ht="37.5" customHeight="1" outlineLevel="1" x14ac:dyDescent="0.2">
      <c r="A48" s="124" t="s">
        <v>32</v>
      </c>
      <c r="B48" s="125"/>
      <c r="C48" s="12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48" s="127">
        <v>1500</v>
      </c>
      <c r="E48" s="128"/>
      <c r="F48" s="128"/>
      <c r="G48" s="128"/>
      <c r="H48" s="129"/>
    </row>
    <row r="49" spans="1:8" s="16" customFormat="1" ht="37.5" customHeight="1" outlineLevel="1" x14ac:dyDescent="0.2">
      <c r="A49" s="130" t="s">
        <v>33</v>
      </c>
      <c r="B49" s="131"/>
      <c r="C49" s="126"/>
      <c r="D49" s="36">
        <v>3000</v>
      </c>
      <c r="E49" s="37"/>
      <c r="F49" s="37"/>
      <c r="G49" s="37"/>
      <c r="H49" s="38"/>
    </row>
    <row r="50" spans="1:8" s="16" customFormat="1" ht="37.5" customHeight="1" outlineLevel="1" x14ac:dyDescent="0.2">
      <c r="A50" s="130" t="s">
        <v>34</v>
      </c>
      <c r="B50" s="131"/>
      <c r="C50" s="126"/>
      <c r="D50" s="36">
        <v>4500</v>
      </c>
      <c r="E50" s="37"/>
      <c r="F50" s="37"/>
      <c r="G50" s="37"/>
      <c r="H50" s="38"/>
    </row>
    <row r="51" spans="1:8" s="16" customFormat="1" ht="37.5" customHeight="1" outlineLevel="1" x14ac:dyDescent="0.2">
      <c r="A51" s="130" t="s">
        <v>35</v>
      </c>
      <c r="B51" s="131"/>
      <c r="C51" s="126"/>
      <c r="D51" s="36">
        <v>6000</v>
      </c>
      <c r="E51" s="37"/>
      <c r="F51" s="37"/>
      <c r="G51" s="37"/>
      <c r="H51" s="38"/>
    </row>
    <row r="52" spans="1:8" s="16" customFormat="1" ht="37.5" customHeight="1" outlineLevel="1" x14ac:dyDescent="0.2">
      <c r="A52" s="130" t="s">
        <v>36</v>
      </c>
      <c r="B52" s="131"/>
      <c r="C52" s="126"/>
      <c r="D52" s="36">
        <v>7500</v>
      </c>
      <c r="E52" s="37"/>
      <c r="F52" s="37"/>
      <c r="G52" s="37"/>
      <c r="H52" s="38"/>
    </row>
    <row r="53" spans="1:8" s="16" customFormat="1" ht="37.5" customHeight="1" outlineLevel="1" x14ac:dyDescent="0.2">
      <c r="A53" s="130" t="s">
        <v>37</v>
      </c>
      <c r="B53" s="131"/>
      <c r="C53" s="126"/>
      <c r="D53" s="36">
        <v>9000</v>
      </c>
      <c r="E53" s="37"/>
      <c r="F53" s="37"/>
      <c r="G53" s="37"/>
      <c r="H53" s="38"/>
    </row>
    <row r="54" spans="1:8" s="16" customFormat="1" ht="37.5" customHeight="1" outlineLevel="1" x14ac:dyDescent="0.2">
      <c r="A54" s="130" t="s">
        <v>38</v>
      </c>
      <c r="B54" s="131"/>
      <c r="C54" s="126"/>
      <c r="D54" s="36">
        <v>10500</v>
      </c>
      <c r="E54" s="37"/>
      <c r="F54" s="37"/>
      <c r="G54" s="37"/>
      <c r="H54" s="38"/>
    </row>
    <row r="55" spans="1:8" s="16" customFormat="1" ht="37.5" customHeight="1" outlineLevel="1" x14ac:dyDescent="0.2">
      <c r="A55" s="130" t="s">
        <v>39</v>
      </c>
      <c r="B55" s="131"/>
      <c r="C55" s="126"/>
      <c r="D55" s="36">
        <v>12000</v>
      </c>
      <c r="E55" s="37"/>
      <c r="F55" s="37"/>
      <c r="G55" s="37"/>
      <c r="H55" s="38"/>
    </row>
    <row r="56" spans="1:8" s="16" customFormat="1" ht="37.5" customHeight="1" outlineLevel="1" x14ac:dyDescent="0.2">
      <c r="A56" s="130" t="s">
        <v>40</v>
      </c>
      <c r="B56" s="131"/>
      <c r="C56" s="126"/>
      <c r="D56" s="36">
        <v>13500</v>
      </c>
      <c r="E56" s="37"/>
      <c r="F56" s="37"/>
      <c r="G56" s="37"/>
      <c r="H56" s="38"/>
    </row>
    <row r="57" spans="1:8" s="16" customFormat="1" ht="37.5" customHeight="1" outlineLevel="1" x14ac:dyDescent="0.2">
      <c r="A57" s="130" t="s">
        <v>41</v>
      </c>
      <c r="B57" s="131"/>
      <c r="C57" s="126"/>
      <c r="D57" s="36">
        <v>15000</v>
      </c>
      <c r="E57" s="37"/>
      <c r="F57" s="37"/>
      <c r="G57" s="37"/>
      <c r="H57" s="38"/>
    </row>
    <row r="58" spans="1:8" s="16" customFormat="1" ht="37.5" customHeight="1" outlineLevel="1" x14ac:dyDescent="0.2">
      <c r="A58" s="130" t="s">
        <v>42</v>
      </c>
      <c r="B58" s="131"/>
      <c r="C58" s="126"/>
      <c r="D58" s="36">
        <v>16500</v>
      </c>
      <c r="E58" s="37"/>
      <c r="F58" s="37"/>
      <c r="G58" s="37"/>
      <c r="H58" s="38"/>
    </row>
    <row r="59" spans="1:8" s="16" customFormat="1" ht="37.5" customHeight="1" outlineLevel="1" x14ac:dyDescent="0.2">
      <c r="A59" s="130" t="s">
        <v>43</v>
      </c>
      <c r="B59" s="131"/>
      <c r="C59" s="126"/>
      <c r="D59" s="36">
        <v>18000</v>
      </c>
      <c r="E59" s="37"/>
      <c r="F59" s="37"/>
      <c r="G59" s="37"/>
      <c r="H59" s="38"/>
    </row>
    <row r="60" spans="1:8" s="16" customFormat="1" ht="37.5" customHeight="1" outlineLevel="1" x14ac:dyDescent="0.2">
      <c r="A60" s="130" t="s">
        <v>44</v>
      </c>
      <c r="B60" s="131"/>
      <c r="C60" s="126"/>
      <c r="D60" s="36">
        <v>19500</v>
      </c>
      <c r="E60" s="37"/>
      <c r="F60" s="37"/>
      <c r="G60" s="37"/>
      <c r="H60" s="38"/>
    </row>
    <row r="61" spans="1:8" s="16" customFormat="1" ht="37.5" customHeight="1" outlineLevel="1" x14ac:dyDescent="0.2">
      <c r="A61" s="130" t="s">
        <v>45</v>
      </c>
      <c r="B61" s="131"/>
      <c r="C61" s="126"/>
      <c r="D61" s="36">
        <v>21000</v>
      </c>
      <c r="E61" s="37"/>
      <c r="F61" s="37"/>
      <c r="G61" s="37"/>
      <c r="H61" s="38"/>
    </row>
    <row r="62" spans="1:8" s="16" customFormat="1" ht="37.5" customHeight="1" outlineLevel="1" x14ac:dyDescent="0.2">
      <c r="A62" s="130" t="s">
        <v>46</v>
      </c>
      <c r="B62" s="131"/>
      <c r="C62" s="126"/>
      <c r="D62" s="36">
        <v>22500</v>
      </c>
      <c r="E62" s="37"/>
      <c r="F62" s="37"/>
      <c r="G62" s="37"/>
      <c r="H62" s="38"/>
    </row>
    <row r="63" spans="1:8" s="16" customFormat="1" ht="37.5" customHeight="1" outlineLevel="1" x14ac:dyDescent="0.2">
      <c r="A63" s="130" t="s">
        <v>47</v>
      </c>
      <c r="B63" s="131"/>
      <c r="C63" s="126"/>
      <c r="D63" s="36">
        <v>24000</v>
      </c>
      <c r="E63" s="37"/>
      <c r="F63" s="37"/>
      <c r="G63" s="37"/>
      <c r="H63" s="38"/>
    </row>
    <row r="64" spans="1:8" s="16" customFormat="1" ht="37.5" customHeight="1" outlineLevel="1" x14ac:dyDescent="0.2">
      <c r="A64" s="130" t="s">
        <v>48</v>
      </c>
      <c r="B64" s="131"/>
      <c r="C64" s="126"/>
      <c r="D64" s="36">
        <v>25500</v>
      </c>
      <c r="E64" s="37"/>
      <c r="F64" s="37"/>
      <c r="G64" s="37"/>
      <c r="H64" s="38"/>
    </row>
    <row r="65" spans="1:8" s="16" customFormat="1" ht="37.5" customHeight="1" outlineLevel="1" x14ac:dyDescent="0.2">
      <c r="A65" s="130" t="s">
        <v>49</v>
      </c>
      <c r="B65" s="131"/>
      <c r="C65" s="126"/>
      <c r="D65" s="36">
        <v>27000</v>
      </c>
      <c r="E65" s="37"/>
      <c r="F65" s="37"/>
      <c r="G65" s="37"/>
      <c r="H65" s="38"/>
    </row>
    <row r="66" spans="1:8" s="16" customFormat="1" ht="37.5" customHeight="1" outlineLevel="1" x14ac:dyDescent="0.2">
      <c r="A66" s="130" t="s">
        <v>50</v>
      </c>
      <c r="B66" s="131"/>
      <c r="C66" s="126"/>
      <c r="D66" s="36">
        <v>28500</v>
      </c>
      <c r="E66" s="37"/>
      <c r="F66" s="37"/>
      <c r="G66" s="37"/>
      <c r="H66" s="38"/>
    </row>
    <row r="67" spans="1:8" s="16" customFormat="1" ht="37.5" customHeight="1" outlineLevel="1" thickBot="1" x14ac:dyDescent="0.25">
      <c r="A67" s="130" t="s">
        <v>51</v>
      </c>
      <c r="B67" s="131"/>
      <c r="C67" s="126"/>
      <c r="D67" s="36">
        <v>30000</v>
      </c>
      <c r="E67" s="37"/>
      <c r="F67" s="37"/>
      <c r="G67" s="37"/>
      <c r="H67" s="38"/>
    </row>
    <row r="68" spans="1:8" s="16" customFormat="1" ht="50.1" customHeight="1" thickBot="1" x14ac:dyDescent="0.25">
      <c r="A68" s="119" t="s">
        <v>52</v>
      </c>
      <c r="B68" s="120"/>
      <c r="C68" s="120"/>
      <c r="D68" s="121" t="str">
        <f>"от "&amp;MIN(D69:D78)&amp;" до "&amp;MAX(D69:D78)</f>
        <v>от 90 до 4782</v>
      </c>
      <c r="E68" s="122"/>
      <c r="F68" s="122"/>
      <c r="G68" s="122"/>
      <c r="H68" s="123"/>
    </row>
    <row r="69" spans="1:8" s="16" customFormat="1" ht="159" customHeight="1" x14ac:dyDescent="0.2">
      <c r="A69" s="132" t="s">
        <v>53</v>
      </c>
      <c r="B69" s="133" t="s">
        <v>13</v>
      </c>
      <c r="C69" s="1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9" s="135">
        <v>768</v>
      </c>
      <c r="E69" s="135"/>
      <c r="F69" s="135"/>
      <c r="G69" s="135"/>
      <c r="H69" s="136"/>
    </row>
    <row r="70" spans="1:8" s="16" customFormat="1" ht="37.5" customHeight="1" x14ac:dyDescent="0.2">
      <c r="A70" s="137" t="s">
        <v>54</v>
      </c>
      <c r="B70" s="138"/>
      <c r="C70" s="139"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70" s="140">
        <v>180</v>
      </c>
      <c r="E70" s="140"/>
      <c r="F70" s="140"/>
      <c r="G70" s="140"/>
      <c r="H70" s="141"/>
    </row>
    <row r="71" spans="1:8" s="16" customFormat="1" ht="37.5" customHeight="1" x14ac:dyDescent="0.2">
      <c r="A71" s="137" t="s">
        <v>55</v>
      </c>
      <c r="B71" s="138"/>
      <c r="C71" s="142"/>
      <c r="D71" s="140">
        <v>1302</v>
      </c>
      <c r="E71" s="140"/>
      <c r="F71" s="140"/>
      <c r="G71" s="140"/>
      <c r="H71" s="141"/>
    </row>
    <row r="72" spans="1:8" s="16" customFormat="1" ht="37.5" customHeight="1" x14ac:dyDescent="0.2">
      <c r="A72" s="137" t="s">
        <v>56</v>
      </c>
      <c r="B72" s="138"/>
      <c r="C72" s="142"/>
      <c r="D72" s="140">
        <v>594</v>
      </c>
      <c r="E72" s="140"/>
      <c r="F72" s="140"/>
      <c r="G72" s="140"/>
      <c r="H72" s="141"/>
    </row>
    <row r="73" spans="1:8" s="16" customFormat="1" ht="37.5" customHeight="1" x14ac:dyDescent="0.2">
      <c r="A73" s="143" t="s">
        <v>57</v>
      </c>
      <c r="B73" s="144"/>
      <c r="C73" s="142"/>
      <c r="D73" s="140">
        <v>4782</v>
      </c>
      <c r="E73" s="140"/>
      <c r="F73" s="140"/>
      <c r="G73" s="140"/>
      <c r="H73" s="141"/>
    </row>
    <row r="74" spans="1:8" s="16" customFormat="1" ht="37.5" customHeight="1" x14ac:dyDescent="0.2">
      <c r="A74" s="137" t="s">
        <v>58</v>
      </c>
      <c r="B74" s="138"/>
      <c r="C74" s="142"/>
      <c r="D74" s="140">
        <v>90</v>
      </c>
      <c r="E74" s="140"/>
      <c r="F74" s="140"/>
      <c r="G74" s="140"/>
      <c r="H74" s="141"/>
    </row>
    <row r="75" spans="1:8" s="16" customFormat="1" ht="37.5" customHeight="1" x14ac:dyDescent="0.2">
      <c r="A75" s="137" t="s">
        <v>59</v>
      </c>
      <c r="B75" s="138"/>
      <c r="C75" s="142"/>
      <c r="D75" s="140">
        <v>90</v>
      </c>
      <c r="E75" s="140"/>
      <c r="F75" s="140"/>
      <c r="G75" s="140"/>
      <c r="H75" s="141"/>
    </row>
    <row r="76" spans="1:8" s="16" customFormat="1" ht="37.5" customHeight="1" x14ac:dyDescent="0.2">
      <c r="A76" s="137" t="s">
        <v>60</v>
      </c>
      <c r="B76" s="138"/>
      <c r="C76" s="142"/>
      <c r="D76" s="140">
        <v>180</v>
      </c>
      <c r="E76" s="140"/>
      <c r="F76" s="140"/>
      <c r="G76" s="140"/>
      <c r="H76" s="141"/>
    </row>
    <row r="77" spans="1:8" s="16" customFormat="1" ht="37.5" customHeight="1" x14ac:dyDescent="0.2">
      <c r="A77" s="137" t="s">
        <v>61</v>
      </c>
      <c r="B77" s="138"/>
      <c r="C77" s="142"/>
      <c r="D77" s="140">
        <v>270</v>
      </c>
      <c r="E77" s="140"/>
      <c r="F77" s="140"/>
      <c r="G77" s="140"/>
      <c r="H77" s="141"/>
    </row>
    <row r="78" spans="1:8" s="16" customFormat="1" ht="37.5" customHeight="1" thickBot="1" x14ac:dyDescent="0.25">
      <c r="A78" s="145" t="s">
        <v>62</v>
      </c>
      <c r="B78" s="146"/>
      <c r="C78" s="147"/>
      <c r="D78" s="148">
        <v>594</v>
      </c>
      <c r="E78" s="148"/>
      <c r="F78" s="148"/>
      <c r="G78" s="148"/>
      <c r="H78" s="149"/>
    </row>
    <row r="79" spans="1:8" s="16" customFormat="1" ht="27" customHeight="1" thickBot="1" x14ac:dyDescent="0.25">
      <c r="A79" s="119"/>
      <c r="B79" s="120"/>
      <c r="C79" s="120"/>
      <c r="D79" s="150" t="s">
        <v>63</v>
      </c>
      <c r="E79" s="151"/>
      <c r="F79" s="151"/>
      <c r="G79" s="151"/>
      <c r="H79" s="152"/>
    </row>
    <row r="80" spans="1:8" s="16" customFormat="1" ht="117.75" customHeight="1" thickBot="1" x14ac:dyDescent="0.25">
      <c r="A80" s="153" t="s">
        <v>64</v>
      </c>
      <c r="B80" s="154"/>
      <c r="C80"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0" s="148">
        <v>150</v>
      </c>
      <c r="E80" s="148"/>
      <c r="F80" s="148"/>
      <c r="G80" s="148"/>
      <c r="H80" s="149"/>
    </row>
    <row r="81" spans="1:8" s="28" customFormat="1" ht="50.1" customHeight="1" thickBot="1" x14ac:dyDescent="0.25">
      <c r="A81" s="24" t="s">
        <v>65</v>
      </c>
      <c r="B81" s="25"/>
      <c r="C81" s="26"/>
      <c r="D81" s="156" t="str">
        <f>"от "&amp;MIN(D83,D103:H104,F143,D105:H119)&amp;" до "&amp;MAX(D83,D103:H104,F143,D105:H119)</f>
        <v>от 480 до 11100</v>
      </c>
      <c r="E81" s="156"/>
      <c r="F81" s="156"/>
      <c r="G81" s="156"/>
      <c r="H81" s="157"/>
    </row>
    <row r="82" spans="1:8" s="16" customFormat="1" ht="24.95" customHeight="1" thickBot="1" x14ac:dyDescent="0.25">
      <c r="A82" s="158"/>
      <c r="B82" s="159"/>
      <c r="C82" s="83"/>
      <c r="D82" s="160"/>
      <c r="E82" s="160"/>
      <c r="F82" s="160"/>
      <c r="G82" s="160"/>
      <c r="H82" s="161"/>
    </row>
    <row r="83" spans="1:8" s="16" customFormat="1" ht="62.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83" s="165">
        <v>5160</v>
      </c>
      <c r="E83" s="165"/>
      <c r="F83" s="165"/>
      <c r="G83" s="165"/>
      <c r="H83" s="166"/>
    </row>
    <row r="84" spans="1:8" s="16" customFormat="1" ht="62.45" customHeight="1" thickBot="1" x14ac:dyDescent="0.25">
      <c r="A84" s="167" t="s">
        <v>67</v>
      </c>
      <c r="B84" s="168"/>
      <c r="C84" s="169"/>
      <c r="D84" s="170" t="s">
        <v>68</v>
      </c>
      <c r="E84" s="171"/>
      <c r="F84" s="171"/>
      <c r="G84" s="171"/>
      <c r="H84" s="172"/>
    </row>
    <row r="85" spans="1:8" s="16" customFormat="1" ht="62.45" customHeight="1" x14ac:dyDescent="0.2">
      <c r="A85" s="173" t="s">
        <v>69</v>
      </c>
      <c r="B85" s="174"/>
      <c r="C85" s="169"/>
      <c r="D85" s="140">
        <f>D83/4</f>
        <v>1290</v>
      </c>
      <c r="E85" s="140"/>
      <c r="F85" s="140"/>
      <c r="G85" s="140"/>
      <c r="H85" s="141"/>
    </row>
    <row r="86" spans="1:8" s="16" customFormat="1" ht="62.45" customHeight="1" x14ac:dyDescent="0.2">
      <c r="A86" s="173" t="s">
        <v>70</v>
      </c>
      <c r="B86" s="174"/>
      <c r="C86" s="169"/>
      <c r="D86" s="140">
        <f>D83/5</f>
        <v>1032</v>
      </c>
      <c r="E86" s="140"/>
      <c r="F86" s="140"/>
      <c r="G86" s="140"/>
      <c r="H86" s="141"/>
    </row>
    <row r="87" spans="1:8" s="16" customFormat="1" ht="62.45" customHeight="1" x14ac:dyDescent="0.2">
      <c r="A87" s="173" t="s">
        <v>71</v>
      </c>
      <c r="B87" s="174"/>
      <c r="C87" s="169"/>
      <c r="D87" s="140">
        <f>D83/6</f>
        <v>860</v>
      </c>
      <c r="E87" s="140"/>
      <c r="F87" s="140"/>
      <c r="G87" s="140"/>
      <c r="H87" s="141"/>
    </row>
    <row r="88" spans="1:8" s="16" customFormat="1" ht="62.45" customHeight="1" x14ac:dyDescent="0.2">
      <c r="A88" s="173" t="s">
        <v>72</v>
      </c>
      <c r="B88" s="174"/>
      <c r="C88" s="169"/>
      <c r="D88" s="140">
        <f>D83/7</f>
        <v>737.14285714285711</v>
      </c>
      <c r="E88" s="140"/>
      <c r="F88" s="140"/>
      <c r="G88" s="140"/>
      <c r="H88" s="141"/>
    </row>
    <row r="89" spans="1:8" s="16" customFormat="1" ht="62.45" customHeight="1" x14ac:dyDescent="0.2">
      <c r="A89" s="173" t="s">
        <v>73</v>
      </c>
      <c r="B89" s="174"/>
      <c r="C89" s="169"/>
      <c r="D89" s="140">
        <f>D83/8</f>
        <v>645</v>
      </c>
      <c r="E89" s="140"/>
      <c r="F89" s="140"/>
      <c r="G89" s="140"/>
      <c r="H89" s="141"/>
    </row>
    <row r="90" spans="1:8" s="16" customFormat="1" ht="62.45" customHeight="1" x14ac:dyDescent="0.2">
      <c r="A90" s="173" t="s">
        <v>74</v>
      </c>
      <c r="B90" s="174"/>
      <c r="C90" s="169"/>
      <c r="D90" s="140">
        <f>D83/9</f>
        <v>573.33333333333337</v>
      </c>
      <c r="E90" s="140"/>
      <c r="F90" s="140"/>
      <c r="G90" s="140"/>
      <c r="H90" s="141"/>
    </row>
    <row r="91" spans="1:8" s="16" customFormat="1" ht="62.45" customHeight="1" x14ac:dyDescent="0.2">
      <c r="A91" s="173" t="s">
        <v>75</v>
      </c>
      <c r="B91" s="174"/>
      <c r="C91" s="169"/>
      <c r="D91" s="140">
        <f>D83/10</f>
        <v>516</v>
      </c>
      <c r="E91" s="140"/>
      <c r="F91" s="140"/>
      <c r="G91" s="140"/>
      <c r="H91" s="141"/>
    </row>
    <row r="92" spans="1:8" s="16" customFormat="1" ht="62.45" customHeight="1" thickBot="1" x14ac:dyDescent="0.25">
      <c r="A92" s="162" t="s">
        <v>76</v>
      </c>
      <c r="B92" s="163"/>
      <c r="C92" s="169"/>
      <c r="D92" s="165">
        <v>7728</v>
      </c>
      <c r="E92" s="165"/>
      <c r="F92" s="165"/>
      <c r="G92" s="165"/>
      <c r="H92" s="166"/>
    </row>
    <row r="93" spans="1:8" s="16" customFormat="1" ht="62.45" customHeight="1" thickBot="1" x14ac:dyDescent="0.25">
      <c r="A93" s="167" t="s">
        <v>67</v>
      </c>
      <c r="B93" s="168"/>
      <c r="C93" s="169"/>
      <c r="D93" s="170" t="s">
        <v>68</v>
      </c>
      <c r="E93" s="171"/>
      <c r="F93" s="171"/>
      <c r="G93" s="171"/>
      <c r="H93" s="172"/>
    </row>
    <row r="94" spans="1:8" s="16" customFormat="1" ht="62.45" customHeight="1" x14ac:dyDescent="0.2">
      <c r="A94" s="173" t="s">
        <v>69</v>
      </c>
      <c r="B94" s="174"/>
      <c r="C94" s="169"/>
      <c r="D94" s="175">
        <v>1932</v>
      </c>
      <c r="E94" s="175"/>
      <c r="F94" s="175"/>
      <c r="G94" s="175"/>
      <c r="H94" s="176"/>
    </row>
    <row r="95" spans="1:8" s="16" customFormat="1" ht="62.45" customHeight="1" x14ac:dyDescent="0.2">
      <c r="A95" s="173" t="s">
        <v>70</v>
      </c>
      <c r="B95" s="174"/>
      <c r="C95" s="169"/>
      <c r="D95" s="175">
        <v>1545.6</v>
      </c>
      <c r="E95" s="175"/>
      <c r="F95" s="175"/>
      <c r="G95" s="175"/>
      <c r="H95" s="176"/>
    </row>
    <row r="96" spans="1:8" s="16" customFormat="1" ht="62.45" customHeight="1" x14ac:dyDescent="0.2">
      <c r="A96" s="173" t="s">
        <v>71</v>
      </c>
      <c r="B96" s="174"/>
      <c r="C96" s="169"/>
      <c r="D96" s="175">
        <v>1287.9999999999998</v>
      </c>
      <c r="E96" s="175"/>
      <c r="F96" s="175"/>
      <c r="G96" s="175"/>
      <c r="H96" s="176"/>
    </row>
    <row r="97" spans="1:8" s="16" customFormat="1" ht="62.45" customHeight="1" x14ac:dyDescent="0.2">
      <c r="A97" s="173" t="s">
        <v>72</v>
      </c>
      <c r="B97" s="174"/>
      <c r="C97" s="169"/>
      <c r="D97" s="175">
        <v>1104</v>
      </c>
      <c r="E97" s="175"/>
      <c r="F97" s="175"/>
      <c r="G97" s="175"/>
      <c r="H97" s="176"/>
    </row>
    <row r="98" spans="1:8" s="16" customFormat="1" ht="62.45" customHeight="1" x14ac:dyDescent="0.2">
      <c r="A98" s="173" t="s">
        <v>73</v>
      </c>
      <c r="B98" s="174"/>
      <c r="C98" s="169"/>
      <c r="D98" s="175">
        <v>966</v>
      </c>
      <c r="E98" s="175"/>
      <c r="F98" s="175"/>
      <c r="G98" s="175"/>
      <c r="H98" s="176"/>
    </row>
    <row r="99" spans="1:8" s="16" customFormat="1" ht="62.45" customHeight="1" x14ac:dyDescent="0.2">
      <c r="A99" s="173" t="s">
        <v>74</v>
      </c>
      <c r="B99" s="174"/>
      <c r="C99" s="169"/>
      <c r="D99" s="175">
        <v>858.66666666666663</v>
      </c>
      <c r="E99" s="175"/>
      <c r="F99" s="175"/>
      <c r="G99" s="175"/>
      <c r="H99" s="176"/>
    </row>
    <row r="100" spans="1:8" s="16" customFormat="1" ht="62.45" customHeight="1" thickBot="1" x14ac:dyDescent="0.25">
      <c r="A100" s="173" t="s">
        <v>75</v>
      </c>
      <c r="B100" s="174"/>
      <c r="C100" s="177"/>
      <c r="D100" s="175">
        <v>772.8</v>
      </c>
      <c r="E100" s="175"/>
      <c r="F100" s="175"/>
      <c r="G100" s="175"/>
      <c r="H100" s="176"/>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01" s="56">
        <v>15000</v>
      </c>
      <c r="E101" s="37"/>
      <c r="F101" s="37"/>
      <c r="G101" s="37"/>
      <c r="H101" s="37"/>
    </row>
    <row r="102" spans="1:8" s="16" customFormat="1" ht="24.95" customHeight="1" thickBot="1" x14ac:dyDescent="0.25">
      <c r="A102" s="180"/>
      <c r="B102" s="181"/>
      <c r="C102" s="182"/>
      <c r="D102" s="183"/>
      <c r="E102" s="183"/>
      <c r="F102" s="183"/>
      <c r="G102" s="183"/>
      <c r="H102" s="184"/>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"2ГИС.АБАКАН"</v>
      </c>
      <c r="D103" s="31">
        <v>6990</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4" s="187">
        <v>2124</v>
      </c>
      <c r="E104" s="188"/>
      <c r="F104" s="188"/>
      <c r="G104" s="188"/>
      <c r="H104" s="189"/>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5" s="36">
        <v>3306</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"2ГИС.АБАКАН"</v>
      </c>
      <c r="D106" s="36">
        <v>9000</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"2ГИС.АБАКАН"</v>
      </c>
      <c r="D107" s="36">
        <v>10800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8" s="36">
        <v>2124</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9" s="36">
        <v>2124</v>
      </c>
      <c r="E109" s="37"/>
      <c r="F109" s="37"/>
      <c r="G109" s="37"/>
      <c r="H109" s="38"/>
    </row>
    <row r="110" spans="1:8" s="16" customFormat="1"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0" s="36">
        <v>3540</v>
      </c>
      <c r="E110" s="37"/>
      <c r="F110" s="37"/>
      <c r="G110" s="37"/>
      <c r="H110" s="38"/>
    </row>
    <row r="111" spans="1:8" s="16" customFormat="1"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11" s="36">
        <v>4500</v>
      </c>
      <c r="E111" s="37"/>
      <c r="F111" s="37"/>
      <c r="G111" s="37"/>
      <c r="H111" s="38"/>
    </row>
    <row r="112" spans="1:8" s="16" customFormat="1" ht="50.1" customHeight="1" x14ac:dyDescent="0.2">
      <c r="A112" s="143" t="s">
        <v>87</v>
      </c>
      <c r="B112" s="144"/>
      <c r="C112" s="186" t="s">
        <v>88</v>
      </c>
      <c r="D112" s="36">
        <v>3600</v>
      </c>
      <c r="E112" s="37"/>
      <c r="F112" s="37"/>
      <c r="G112" s="37"/>
      <c r="H112" s="38"/>
    </row>
    <row r="113" spans="1:8" s="16" customFormat="1" ht="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3" s="36">
        <v>1200</v>
      </c>
      <c r="E113" s="37"/>
      <c r="F113" s="37"/>
      <c r="G113" s="37"/>
      <c r="H113" s="38"/>
    </row>
    <row r="114" spans="1:8" s="16" customFormat="1" ht="6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4" s="36">
        <v>960</v>
      </c>
      <c r="E114" s="37"/>
      <c r="F114" s="37"/>
      <c r="G114" s="37"/>
      <c r="H114" s="38"/>
    </row>
    <row r="115" spans="1:8" s="16" customFormat="1" ht="64.5" customHeight="1" x14ac:dyDescent="0.2">
      <c r="A115" s="143" t="s">
        <v>91</v>
      </c>
      <c r="B115" s="144"/>
      <c r="C115"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5" s="36">
        <v>720</v>
      </c>
      <c r="E115" s="37"/>
      <c r="F115" s="37"/>
      <c r="G115" s="37"/>
      <c r="H115" s="38"/>
    </row>
    <row r="116" spans="1:8" s="16" customFormat="1" ht="64.5" customHeight="1" x14ac:dyDescent="0.2">
      <c r="A116" s="143" t="s">
        <v>92</v>
      </c>
      <c r="B116" s="144"/>
      <c r="C116"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6" s="36">
        <v>480</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7" s="36">
        <v>11100</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8" s="36">
        <v>4002</v>
      </c>
      <c r="E118" s="37"/>
      <c r="F118" s="37"/>
      <c r="G118" s="37"/>
      <c r="H118" s="38"/>
    </row>
    <row r="119" spans="1:8" s="16" customFormat="1"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9" s="36">
        <v>1182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20" s="36">
        <v>1500</v>
      </c>
      <c r="E120" s="37"/>
      <c r="F120" s="37"/>
      <c r="G120" s="37"/>
      <c r="H120" s="38"/>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21" s="36">
        <v>100002</v>
      </c>
      <c r="E121" s="37"/>
      <c r="F121" s="37"/>
      <c r="G121" s="37"/>
      <c r="H121" s="38"/>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2" s="36">
        <v>5505</v>
      </c>
      <c r="E122" s="37"/>
      <c r="F122" s="37"/>
      <c r="G122" s="37"/>
      <c r="H122" s="38"/>
    </row>
    <row r="123" spans="1:8" s="16" customFormat="1" ht="12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3" s="36">
        <v>5010</v>
      </c>
      <c r="E123" s="37"/>
      <c r="F123" s="37"/>
      <c r="G123" s="37"/>
      <c r="H123" s="38"/>
    </row>
    <row r="124" spans="1:8" s="16" customFormat="1" ht="12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4" s="36">
        <v>6000</v>
      </c>
      <c r="E124" s="37"/>
      <c r="F124" s="37"/>
      <c r="G124" s="37"/>
      <c r="H124" s="38"/>
    </row>
    <row r="125" spans="1:8" s="16" customFormat="1"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"2ГИС.АБАКАН"</v>
      </c>
      <c r="D125" s="36">
        <v>13320</v>
      </c>
      <c r="E125" s="37"/>
      <c r="F125" s="37"/>
      <c r="G125" s="37"/>
      <c r="H125" s="38"/>
    </row>
    <row r="126" spans="1:8" s="16" customFormat="1" ht="50.1" customHeight="1" x14ac:dyDescent="0.2">
      <c r="A126" s="143" t="s">
        <v>101</v>
      </c>
      <c r="B126" s="144"/>
      <c r="C126" s="186"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6">
        <v>4080</v>
      </c>
      <c r="E126" s="37"/>
      <c r="F126" s="37"/>
      <c r="G126" s="37"/>
      <c r="H126" s="38"/>
    </row>
    <row r="127" spans="1:8" s="16" customFormat="1" ht="50.1" customHeight="1" x14ac:dyDescent="0.2">
      <c r="A127" s="143" t="s">
        <v>102</v>
      </c>
      <c r="B127" s="144"/>
      <c r="C127" s="186" t="str">
        <f t="shared" si="1"/>
        <v>Электронный справочник на основе Справочника организаций "2ГИС.АБАКАН" (версия для ПК)</v>
      </c>
      <c r="D127" s="36">
        <v>6360</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"2ГИС.АБАКАН"</v>
      </c>
      <c r="D128" s="36">
        <v>17160</v>
      </c>
      <c r="E128" s="37"/>
      <c r="F128" s="37"/>
      <c r="G128" s="37"/>
      <c r="H128" s="38"/>
    </row>
    <row r="129" spans="1:8" s="16" customFormat="1"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"2ГИС.АБАКАН"</v>
      </c>
      <c r="D129" s="36">
        <v>20592</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"2ГИС.АБАКАН" (версия для ПК)</v>
      </c>
      <c r="D130" s="36">
        <v>4080</v>
      </c>
      <c r="E130" s="37"/>
      <c r="F130" s="37"/>
      <c r="G130" s="37"/>
      <c r="H130" s="38"/>
    </row>
    <row r="131" spans="1:8" s="16" customFormat="1" ht="50.1" customHeight="1" x14ac:dyDescent="0.2">
      <c r="A131" s="143" t="s">
        <v>106</v>
      </c>
      <c r="B131" s="144"/>
      <c r="C131" s="186" t="str">
        <f t="shared" si="1"/>
        <v>Электронный справочник на основе Справочника организаций "2ГИС.АБАКАН" (версия для ПК)</v>
      </c>
      <c r="D131" s="36">
        <v>4080</v>
      </c>
      <c r="E131" s="37"/>
      <c r="F131" s="37"/>
      <c r="G131" s="37"/>
      <c r="H131" s="38"/>
    </row>
    <row r="132" spans="1:8" s="16" customFormat="1" ht="50.1" customHeight="1" x14ac:dyDescent="0.2">
      <c r="A132" s="143" t="s">
        <v>107</v>
      </c>
      <c r="B132" s="144"/>
      <c r="C132" s="186" t="str">
        <f t="shared" si="1"/>
        <v>Электронный справочник на основе Справочника организаций "2ГИС.АБАКАН" (версия для ПК)</v>
      </c>
      <c r="D132" s="36">
        <v>6840</v>
      </c>
      <c r="E132" s="37"/>
      <c r="F132" s="37"/>
      <c r="G132" s="37"/>
      <c r="H132" s="38"/>
    </row>
    <row r="133" spans="1:8" s="16" customFormat="1" ht="50.1" customHeight="1" x14ac:dyDescent="0.2">
      <c r="A133" s="143" t="s">
        <v>108</v>
      </c>
      <c r="B133" s="144"/>
      <c r="C133" s="186" t="s">
        <v>88</v>
      </c>
      <c r="D133" s="36">
        <v>6840</v>
      </c>
      <c r="E133" s="37"/>
      <c r="F133" s="37"/>
      <c r="G133" s="37"/>
      <c r="H133" s="38"/>
    </row>
    <row r="134" spans="1:8" s="16" customFormat="1" ht="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6">
        <v>21120</v>
      </c>
      <c r="E134" s="37"/>
      <c r="F134" s="37"/>
      <c r="G134" s="37"/>
      <c r="H134" s="38"/>
    </row>
    <row r="135" spans="1:8" s="16" customFormat="1" ht="50.1" customHeight="1" thickBot="1" x14ac:dyDescent="0.25">
      <c r="A135" s="143" t="s">
        <v>110</v>
      </c>
      <c r="B135" s="144"/>
      <c r="C135" s="186" t="str">
        <f t="shared" si="1"/>
        <v>Электронный справочник на основе Справочника организаций "2ГИС.АБАКАН" (версия для ПК)</v>
      </c>
      <c r="D135" s="44">
        <v>2280</v>
      </c>
      <c r="E135" s="45"/>
      <c r="F135" s="45"/>
      <c r="G135" s="45"/>
      <c r="H135" s="46"/>
    </row>
    <row r="136" spans="1:8" s="28" customFormat="1" ht="50.1" customHeight="1" thickBot="1" x14ac:dyDescent="0.25">
      <c r="A136" s="24" t="s">
        <v>111</v>
      </c>
      <c r="B136" s="25"/>
      <c r="C136" s="192"/>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7" s="56">
        <v>2004</v>
      </c>
      <c r="E137" s="37"/>
      <c r="F137" s="37"/>
      <c r="G137" s="37"/>
      <c r="H137" s="38"/>
    </row>
    <row r="138" spans="1:8" s="16" customFormat="1" ht="50.1" customHeight="1" x14ac:dyDescent="0.2">
      <c r="A138" s="194" t="s">
        <v>113</v>
      </c>
      <c r="B138" s="195"/>
      <c r="C138" s="196"/>
      <c r="D138" s="197">
        <v>2004</v>
      </c>
      <c r="E138" s="188"/>
      <c r="F138" s="188"/>
      <c r="G138" s="188"/>
      <c r="H138" s="189"/>
    </row>
    <row r="139" spans="1:8" s="16" customFormat="1" ht="50.1" customHeight="1" x14ac:dyDescent="0.2">
      <c r="A139" s="194" t="s">
        <v>114</v>
      </c>
      <c r="B139" s="195"/>
      <c r="C139" s="196"/>
      <c r="D139" s="56">
        <v>1500</v>
      </c>
      <c r="E139" s="37"/>
      <c r="F139" s="37"/>
      <c r="G139" s="37"/>
      <c r="H139" s="37"/>
    </row>
    <row r="140" spans="1:8" s="16" customFormat="1" ht="50.1" customHeight="1" x14ac:dyDescent="0.2">
      <c r="A140" s="194" t="s">
        <v>115</v>
      </c>
      <c r="B140" s="195"/>
      <c r="C140" s="196"/>
      <c r="D140" s="56">
        <v>150</v>
      </c>
      <c r="E140" s="37"/>
      <c r="F140" s="37"/>
      <c r="G140" s="37"/>
      <c r="H140" s="37"/>
    </row>
    <row r="141" spans="1:8" s="16" customFormat="1" ht="50.1" customHeight="1" thickBot="1" x14ac:dyDescent="0.25">
      <c r="A141" s="194" t="s">
        <v>116</v>
      </c>
      <c r="B141" s="195"/>
      <c r="C141" s="198"/>
      <c r="D141" s="56">
        <v>510</v>
      </c>
      <c r="E141" s="37"/>
      <c r="F141" s="37"/>
      <c r="G141" s="37"/>
      <c r="H141" s="37"/>
    </row>
    <row r="142" spans="1:8" s="16" customFormat="1" ht="50.1" customHeight="1" thickBot="1" x14ac:dyDescent="0.25">
      <c r="A142" s="24" t="s">
        <v>117</v>
      </c>
      <c r="B142" s="25"/>
      <c r="C142" s="199"/>
      <c r="D142" s="156"/>
      <c r="E142" s="156"/>
      <c r="F142" s="156"/>
      <c r="G142" s="156"/>
      <c r="H142" s="157"/>
    </row>
    <row r="143" spans="1:8" s="16" customFormat="1"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3" s="200">
        <f>F143*1.2</f>
        <v>6120</v>
      </c>
      <c r="E143" s="201">
        <f>F143*1.1</f>
        <v>5610</v>
      </c>
      <c r="F143" s="201">
        <v>5100</v>
      </c>
      <c r="G143" s="201">
        <f>F143*0.75</f>
        <v>3825</v>
      </c>
      <c r="H143" s="202">
        <f>F143*0.5</f>
        <v>2550</v>
      </c>
    </row>
    <row r="144" spans="1:8" s="16" customFormat="1"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"2ГИС.АБАКАН"</v>
      </c>
      <c r="D144" s="36">
        <v>3000</v>
      </c>
      <c r="E144" s="37"/>
      <c r="F144" s="37"/>
      <c r="G144" s="37"/>
      <c r="H144" s="38"/>
    </row>
    <row r="145" spans="1:8" s="16" customFormat="1"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5" s="36">
        <v>594</v>
      </c>
      <c r="E145" s="37"/>
      <c r="F145" s="37"/>
      <c r="G145" s="37"/>
      <c r="H145" s="38"/>
    </row>
    <row r="146" spans="1:8" s="16" customFormat="1"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6" s="200">
        <f>F146*1.2</f>
        <v>11664</v>
      </c>
      <c r="E146" s="201">
        <f>F146*1.1</f>
        <v>10692</v>
      </c>
      <c r="F146" s="201">
        <v>9720</v>
      </c>
      <c r="G146" s="201">
        <f>F146*0.75</f>
        <v>7290</v>
      </c>
      <c r="H146" s="202">
        <f>F146*0.5</f>
        <v>4860</v>
      </c>
    </row>
    <row r="147" spans="1:8" s="16" customFormat="1" ht="50.1" customHeight="1" x14ac:dyDescent="0.2">
      <c r="A147" s="143" t="s">
        <v>122</v>
      </c>
      <c r="B147" s="144"/>
      <c r="C147" s="186" t="str">
        <f>"Интернет-площадка 2gis.ru на основе Cправочника организаций "&amp;$C$2&amp;""</f>
        <v>Интернет-площадка 2gis.ru на основе Cправочника организаций "2ГИС.АБАКАН"</v>
      </c>
      <c r="D147" s="36">
        <v>5760</v>
      </c>
      <c r="E147" s="37"/>
      <c r="F147" s="37"/>
      <c r="G147" s="37"/>
      <c r="H147" s="38"/>
    </row>
    <row r="148" spans="1:8" s="16" customFormat="1"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8" s="36">
        <v>1200</v>
      </c>
      <c r="E148" s="37"/>
      <c r="F148" s="37"/>
      <c r="G148" s="37"/>
      <c r="H148" s="38"/>
    </row>
    <row r="149" spans="1:8" s="16" customFormat="1" ht="93" customHeight="1" x14ac:dyDescent="0.2">
      <c r="A149" s="143" t="s">
        <v>124</v>
      </c>
      <c r="B149" s="144"/>
      <c r="C149" s="203" t="str">
        <f>C144</f>
        <v>Интернет-площадка 2gis.ru на основе Cправочника организаций "2ГИС.АБАКАН"</v>
      </c>
      <c r="D149" s="200">
        <f>F149*1.2</f>
        <v>1699.2</v>
      </c>
      <c r="E149" s="201">
        <f>F149*1.1</f>
        <v>1557.6000000000001</v>
      </c>
      <c r="F149" s="201">
        <v>1416</v>
      </c>
      <c r="G149" s="201">
        <f>F149*0.75</f>
        <v>1062</v>
      </c>
      <c r="H149" s="202">
        <f>F149*0.5</f>
        <v>708</v>
      </c>
    </row>
    <row r="150" spans="1:8" s="16" customFormat="1" ht="93" customHeight="1" thickBot="1" x14ac:dyDescent="0.25">
      <c r="A150" s="143" t="s">
        <v>125</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0" s="36">
        <v>3822</v>
      </c>
      <c r="E150" s="37" t="s">
        <v>125</v>
      </c>
      <c r="F150" s="37">
        <v>3822</v>
      </c>
      <c r="G150" s="37">
        <v>2334</v>
      </c>
      <c r="H150" s="38">
        <v>1794</v>
      </c>
    </row>
    <row r="151" spans="1:8" s="16" customFormat="1" ht="21.75" thickBot="1" x14ac:dyDescent="0.25">
      <c r="A151" s="180"/>
      <c r="B151" s="181"/>
      <c r="C151" s="182"/>
      <c r="D151" s="183"/>
      <c r="E151" s="183"/>
      <c r="F151" s="183"/>
      <c r="G151" s="183"/>
      <c r="H151" s="184"/>
    </row>
    <row r="152" spans="1:8" ht="12.6" customHeight="1" x14ac:dyDescent="0.2"/>
    <row r="153" spans="1:8" s="211" customFormat="1" ht="24.95" customHeight="1" x14ac:dyDescent="0.2">
      <c r="A153" s="208"/>
      <c r="B153" s="209" t="s">
        <v>126</v>
      </c>
      <c r="C153" s="210" t="s">
        <v>127</v>
      </c>
      <c r="D153" s="210"/>
    </row>
    <row r="154" spans="1:8" s="211" customFormat="1" ht="24.95" customHeight="1" x14ac:dyDescent="0.2">
      <c r="A154" s="208"/>
      <c r="C154" s="212" t="s">
        <v>128</v>
      </c>
      <c r="D154" s="212"/>
    </row>
    <row r="155" spans="1:8" s="211" customFormat="1" ht="24.75" customHeight="1" x14ac:dyDescent="0.2">
      <c r="A155" s="208"/>
      <c r="C155" s="210" t="s">
        <v>129</v>
      </c>
      <c r="D155" s="212"/>
    </row>
    <row r="156" spans="1:8" s="214" customFormat="1" ht="8.25" customHeight="1" x14ac:dyDescent="0.2">
      <c r="A156" s="213"/>
      <c r="B156" s="213"/>
      <c r="C156" s="213"/>
      <c r="D156" s="213"/>
      <c r="E156" s="213"/>
      <c r="F156" s="213"/>
      <c r="G156" s="213"/>
      <c r="H156" s="213"/>
    </row>
    <row r="157" spans="1:8" s="205" customFormat="1" ht="12.6" customHeight="1" x14ac:dyDescent="0.2">
      <c r="A157" s="204"/>
      <c r="C157" s="212"/>
      <c r="D157" s="212"/>
      <c r="E157" s="211"/>
      <c r="F157" s="211"/>
      <c r="G157" s="211"/>
    </row>
    <row r="158" spans="1:8" s="219" customFormat="1" ht="24.95" customHeight="1" x14ac:dyDescent="0.2">
      <c r="A158" s="215" t="s">
        <v>130</v>
      </c>
      <c r="B158" s="215"/>
      <c r="C158" s="215"/>
      <c r="D158" s="216"/>
      <c r="E158" s="216"/>
      <c r="F158" s="217"/>
      <c r="G158" s="218"/>
      <c r="H158" s="218"/>
    </row>
    <row r="159" spans="1:8" s="219" customFormat="1" ht="24.95" customHeight="1" x14ac:dyDescent="0.2">
      <c r="A159" s="215" t="s">
        <v>131</v>
      </c>
      <c r="B159" s="215"/>
      <c r="C159" s="215"/>
      <c r="D159" s="216"/>
      <c r="E159" s="216"/>
      <c r="F159" s="217"/>
      <c r="G159" s="220"/>
      <c r="H159" s="220"/>
    </row>
    <row r="160" spans="1:8" s="219" customFormat="1" ht="24.95" customHeight="1" x14ac:dyDescent="0.2">
      <c r="A160" s="215" t="s">
        <v>132</v>
      </c>
      <c r="B160" s="215"/>
      <c r="C160" s="215"/>
      <c r="D160" s="216"/>
      <c r="E160" s="216"/>
      <c r="F160" s="217"/>
      <c r="G160" s="220"/>
      <c r="H160" s="220"/>
    </row>
    <row r="161" spans="1:8" s="219" customFormat="1" ht="24.95" customHeight="1" x14ac:dyDescent="0.2">
      <c r="A161" s="215" t="s">
        <v>133</v>
      </c>
      <c r="B161" s="215"/>
      <c r="C161" s="215"/>
      <c r="D161" s="216"/>
      <c r="E161" s="217"/>
      <c r="F161" s="217"/>
      <c r="G161" s="220"/>
      <c r="H161" s="220"/>
    </row>
    <row r="162" spans="1:8" s="219" customFormat="1" ht="24.95" customHeight="1" x14ac:dyDescent="0.2">
      <c r="A162" s="215" t="s">
        <v>134</v>
      </c>
      <c r="B162" s="215"/>
      <c r="C162" s="215"/>
      <c r="D162" s="216"/>
      <c r="E162" s="217"/>
      <c r="F162" s="217"/>
      <c r="G162" s="220"/>
      <c r="H162" s="220"/>
    </row>
    <row r="163" spans="1:8" s="219" customFormat="1" ht="24.95" customHeight="1" x14ac:dyDescent="0.2">
      <c r="A163" s="215" t="s">
        <v>135</v>
      </c>
      <c r="B163" s="215"/>
      <c r="C163" s="215"/>
      <c r="D163" s="216"/>
      <c r="E163" s="216"/>
      <c r="F163" s="217"/>
      <c r="G163" s="220"/>
      <c r="H163" s="220"/>
    </row>
    <row r="164" spans="1:8" s="219" customFormat="1" ht="24.95" customHeight="1" x14ac:dyDescent="0.2">
      <c r="A164" s="215" t="s">
        <v>136</v>
      </c>
      <c r="B164" s="215"/>
      <c r="C164" s="215"/>
      <c r="D164" s="216"/>
      <c r="E164" s="216"/>
      <c r="F164" s="217"/>
      <c r="G164" s="220"/>
      <c r="H164" s="220"/>
    </row>
    <row r="165" spans="1:8" s="226" customFormat="1" ht="12.6" customHeight="1" x14ac:dyDescent="0.2">
      <c r="A165" s="221"/>
      <c r="B165" s="221"/>
      <c r="C165" s="222"/>
      <c r="D165" s="223"/>
      <c r="E165" s="223"/>
      <c r="F165" s="224"/>
      <c r="G165" s="225"/>
      <c r="H165" s="225"/>
    </row>
    <row r="166" spans="1:8" ht="24.95" customHeight="1" x14ac:dyDescent="0.2">
      <c r="A166" s="227" t="s">
        <v>137</v>
      </c>
      <c r="B166" s="227"/>
      <c r="C166" s="227"/>
      <c r="D166" s="227"/>
      <c r="E166" s="227"/>
      <c r="F166" s="227"/>
      <c r="G166" s="227"/>
      <c r="H166" s="227"/>
    </row>
    <row r="167" spans="1:8" ht="24.95" customHeight="1" x14ac:dyDescent="0.2">
      <c r="A167" s="227" t="s">
        <v>138</v>
      </c>
      <c r="B167" s="227"/>
      <c r="C167" s="227"/>
      <c r="D167" s="227"/>
      <c r="E167" s="227"/>
      <c r="F167" s="227"/>
      <c r="G167" s="227"/>
      <c r="H167" s="227"/>
    </row>
    <row r="168" spans="1:8" s="226" customFormat="1" ht="12" customHeight="1" x14ac:dyDescent="0.2">
      <c r="A168" s="221"/>
      <c r="B168" s="221"/>
      <c r="C168" s="222"/>
      <c r="D168" s="223"/>
      <c r="E168" s="223"/>
      <c r="F168" s="224"/>
      <c r="G168" s="225"/>
      <c r="H168" s="225"/>
    </row>
    <row r="169" spans="1:8" s="230" customFormat="1" ht="50.1" customHeight="1" thickBot="1" x14ac:dyDescent="0.25">
      <c r="A169" s="228" t="s">
        <v>139</v>
      </c>
      <c r="B169" s="228"/>
      <c r="C169" s="228"/>
      <c r="D169" s="228"/>
      <c r="E169" s="228"/>
      <c r="F169" s="229"/>
      <c r="G169" s="219"/>
    </row>
    <row r="170" spans="1:8" s="235" customFormat="1" ht="50.1" customHeight="1" thickBot="1" x14ac:dyDescent="0.25">
      <c r="A170" s="231" t="s">
        <v>140</v>
      </c>
      <c r="B170" s="232"/>
      <c r="C170" s="232"/>
      <c r="D170" s="232"/>
      <c r="E170" s="233"/>
      <c r="F170" s="234"/>
      <c r="G170" s="205"/>
    </row>
    <row r="171" spans="1:8" ht="103.5" customHeight="1" thickBot="1" x14ac:dyDescent="0.25">
      <c r="A171" s="236" t="s">
        <v>141</v>
      </c>
      <c r="B171" s="237"/>
      <c r="C171" s="238" t="s">
        <v>142</v>
      </c>
      <c r="D171" s="237" t="s">
        <v>143</v>
      </c>
      <c r="E171" s="239"/>
      <c r="F171" s="240"/>
      <c r="G171" s="240"/>
      <c r="H171" s="240"/>
    </row>
    <row r="172" spans="1:8" ht="99.95" customHeight="1" x14ac:dyDescent="0.2">
      <c r="A172" s="241" t="s">
        <v>144</v>
      </c>
      <c r="B172" s="242"/>
      <c r="C172" s="243" t="s">
        <v>145</v>
      </c>
      <c r="D172" s="244" t="s">
        <v>146</v>
      </c>
      <c r="E172" s="245"/>
      <c r="F172" s="240"/>
      <c r="G172" s="240"/>
      <c r="H172" s="240"/>
    </row>
    <row r="173" spans="1:8" ht="75" customHeight="1" x14ac:dyDescent="0.2">
      <c r="A173" s="246" t="s">
        <v>147</v>
      </c>
      <c r="B173" s="247"/>
      <c r="C173" s="248" t="s">
        <v>148</v>
      </c>
      <c r="D173" s="249" t="s">
        <v>149</v>
      </c>
      <c r="E173" s="250"/>
      <c r="F173" s="240"/>
      <c r="G173" s="240"/>
      <c r="H173" s="240"/>
    </row>
    <row r="174" spans="1:8" ht="141.75" customHeight="1" x14ac:dyDescent="0.2">
      <c r="A174" s="251" t="s">
        <v>150</v>
      </c>
      <c r="B174" s="249"/>
      <c r="C174" s="248" t="s">
        <v>151</v>
      </c>
      <c r="D174" s="249" t="s">
        <v>149</v>
      </c>
      <c r="E174" s="250"/>
      <c r="F174" s="240"/>
      <c r="G174" s="240" t="s">
        <v>152</v>
      </c>
      <c r="H174" s="240"/>
    </row>
    <row r="175" spans="1:8" ht="125.25" customHeight="1" x14ac:dyDescent="0.2">
      <c r="A175" s="251" t="s">
        <v>153</v>
      </c>
      <c r="B175" s="249"/>
      <c r="C175" s="248" t="s">
        <v>154</v>
      </c>
      <c r="D175" s="249" t="s">
        <v>149</v>
      </c>
      <c r="E175" s="250"/>
      <c r="F175" s="240"/>
      <c r="G175" s="240"/>
      <c r="H175" s="240"/>
    </row>
    <row r="176" spans="1:8" s="226" customFormat="1" ht="250.5" customHeight="1" x14ac:dyDescent="0.2">
      <c r="A176" s="251" t="s">
        <v>155</v>
      </c>
      <c r="B176" s="249"/>
      <c r="C176" s="248" t="s">
        <v>156</v>
      </c>
      <c r="D176" s="249" t="s">
        <v>149</v>
      </c>
      <c r="E176" s="250"/>
      <c r="F176" s="224"/>
      <c r="G176" s="225"/>
      <c r="H176" s="225"/>
    </row>
    <row r="177" spans="1:8" ht="24.95" customHeight="1" x14ac:dyDescent="0.2">
      <c r="A177" s="252" t="s">
        <v>157</v>
      </c>
      <c r="B177" s="252"/>
      <c r="C177" s="252"/>
      <c r="D177" s="252"/>
      <c r="E177" s="252"/>
      <c r="F177" s="252"/>
      <c r="G177" s="252"/>
      <c r="H177" s="252"/>
    </row>
    <row r="178" spans="1:8" ht="24.95" customHeight="1" x14ac:dyDescent="0.2">
      <c r="A178" s="252" t="s">
        <v>158</v>
      </c>
      <c r="B178" s="252"/>
      <c r="C178" s="252"/>
      <c r="D178" s="252"/>
      <c r="E178" s="252"/>
      <c r="F178" s="252"/>
      <c r="G178" s="252"/>
      <c r="H178" s="252"/>
    </row>
    <row r="179" spans="1:8" s="16" customFormat="1" ht="177" customHeight="1" x14ac:dyDescent="0.2">
      <c r="A179" s="253" t="s">
        <v>159</v>
      </c>
      <c r="B179" s="253"/>
      <c r="C179" s="253"/>
      <c r="D179" s="253"/>
      <c r="E179" s="253"/>
      <c r="F179" s="253"/>
      <c r="G179" s="253"/>
      <c r="H179" s="253"/>
    </row>
    <row r="180" spans="1:8" s="16" customFormat="1" ht="65.25" customHeight="1" x14ac:dyDescent="0.2">
      <c r="A180" s="253" t="s">
        <v>160</v>
      </c>
      <c r="B180" s="253"/>
      <c r="C180" s="253"/>
      <c r="D180" s="253"/>
      <c r="E180" s="253"/>
      <c r="F180" s="253"/>
      <c r="G180" s="253"/>
      <c r="H180" s="253"/>
    </row>
    <row r="181" spans="1:8" ht="24.95" customHeight="1" x14ac:dyDescent="0.2">
      <c r="A181" s="252" t="s">
        <v>161</v>
      </c>
      <c r="B181" s="252"/>
      <c r="C181" s="252"/>
      <c r="D181" s="252"/>
      <c r="E181" s="252"/>
      <c r="F181" s="252"/>
      <c r="G181" s="252"/>
      <c r="H181" s="252"/>
    </row>
    <row r="182" spans="1:8" ht="2.25" customHeight="1" x14ac:dyDescent="0.2"/>
    <row r="183" spans="1:8" s="254" customFormat="1" ht="103.5" customHeight="1" x14ac:dyDescent="0.2">
      <c r="A183" s="252" t="s">
        <v>162</v>
      </c>
      <c r="B183" s="252"/>
      <c r="C183" s="252"/>
      <c r="D183" s="252"/>
      <c r="E183" s="252"/>
      <c r="F183" s="252"/>
      <c r="G183" s="252"/>
      <c r="H183" s="252"/>
    </row>
  </sheetData>
  <sheetProtection selectLockedCells="1" selectUnlockedCells="1"/>
  <mergeCells count="299">
    <mergeCell ref="A179:H179"/>
    <mergeCell ref="A180:H180"/>
    <mergeCell ref="A181:H181"/>
    <mergeCell ref="A183:H183"/>
    <mergeCell ref="A175:B175"/>
    <mergeCell ref="D175:E175"/>
    <mergeCell ref="A176:B176"/>
    <mergeCell ref="D176:E176"/>
    <mergeCell ref="A177:H177"/>
    <mergeCell ref="A178:H178"/>
    <mergeCell ref="A172:B172"/>
    <mergeCell ref="D172:E172"/>
    <mergeCell ref="A173:B173"/>
    <mergeCell ref="D173:E173"/>
    <mergeCell ref="A174:B174"/>
    <mergeCell ref="D174:E174"/>
    <mergeCell ref="A166:H166"/>
    <mergeCell ref="A167:H167"/>
    <mergeCell ref="A169:E169"/>
    <mergeCell ref="A170:E170"/>
    <mergeCell ref="A171:B171"/>
    <mergeCell ref="D171:E171"/>
    <mergeCell ref="A159:C159"/>
    <mergeCell ref="A160:C160"/>
    <mergeCell ref="A161:C161"/>
    <mergeCell ref="A162:C162"/>
    <mergeCell ref="A163:C163"/>
    <mergeCell ref="A164:C164"/>
    <mergeCell ref="C153:D153"/>
    <mergeCell ref="C154:D154"/>
    <mergeCell ref="C155:D155"/>
    <mergeCell ref="A156:H156"/>
    <mergeCell ref="C157:D157"/>
    <mergeCell ref="A158:C158"/>
    <mergeCell ref="G158:H158"/>
    <mergeCell ref="A148:B148"/>
    <mergeCell ref="D148:H148"/>
    <mergeCell ref="A149:B149"/>
    <mergeCell ref="A150:B150"/>
    <mergeCell ref="D150:H150"/>
    <mergeCell ref="A151:B151"/>
    <mergeCell ref="D151:H151"/>
    <mergeCell ref="A144:B144"/>
    <mergeCell ref="D144:H144"/>
    <mergeCell ref="A145:B145"/>
    <mergeCell ref="D145:H145"/>
    <mergeCell ref="A146:B146"/>
    <mergeCell ref="A147:B147"/>
    <mergeCell ref="D147:H147"/>
    <mergeCell ref="D140:H140"/>
    <mergeCell ref="A141:B141"/>
    <mergeCell ref="D141:H141"/>
    <mergeCell ref="A142:B142"/>
    <mergeCell ref="D142:H142"/>
    <mergeCell ref="A143:B143"/>
    <mergeCell ref="A136:B136"/>
    <mergeCell ref="D136:H136"/>
    <mergeCell ref="A137:B137"/>
    <mergeCell ref="C137:C141"/>
    <mergeCell ref="D137:H137"/>
    <mergeCell ref="A138:B138"/>
    <mergeCell ref="D138:H138"/>
    <mergeCell ref="A139:B139"/>
    <mergeCell ref="D139:H139"/>
    <mergeCell ref="A140:B14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A83:B83"/>
    <mergeCell ref="C83:C100"/>
    <mergeCell ref="D83:H83"/>
    <mergeCell ref="A84:B84"/>
    <mergeCell ref="D84:H84"/>
    <mergeCell ref="A85:B85"/>
    <mergeCell ref="D85:H85"/>
    <mergeCell ref="A86:B86"/>
    <mergeCell ref="D86:H86"/>
    <mergeCell ref="A87:B87"/>
    <mergeCell ref="A80:B80"/>
    <mergeCell ref="D80:H80"/>
    <mergeCell ref="A81:B81"/>
    <mergeCell ref="D81:H81"/>
    <mergeCell ref="A82:B82"/>
    <mergeCell ref="D82:H82"/>
    <mergeCell ref="A77:B77"/>
    <mergeCell ref="D77:H77"/>
    <mergeCell ref="A78:B78"/>
    <mergeCell ref="D78:H78"/>
    <mergeCell ref="A79:C79"/>
    <mergeCell ref="D79:H79"/>
    <mergeCell ref="A74:B74"/>
    <mergeCell ref="D74:H74"/>
    <mergeCell ref="A75:B75"/>
    <mergeCell ref="D75:H75"/>
    <mergeCell ref="A76:B76"/>
    <mergeCell ref="D76:H76"/>
    <mergeCell ref="D69:H69"/>
    <mergeCell ref="A70:B70"/>
    <mergeCell ref="C70:C78"/>
    <mergeCell ref="D70:H70"/>
    <mergeCell ref="A71:B71"/>
    <mergeCell ref="D71:H71"/>
    <mergeCell ref="A72:B72"/>
    <mergeCell ref="D72:H72"/>
    <mergeCell ref="A73:B73"/>
    <mergeCell ref="D73:H73"/>
    <mergeCell ref="A66:B66"/>
    <mergeCell ref="D66:H66"/>
    <mergeCell ref="A67:B67"/>
    <mergeCell ref="D67:H67"/>
    <mergeCell ref="A68:C68"/>
    <mergeCell ref="D68:H68"/>
    <mergeCell ref="A63:B63"/>
    <mergeCell ref="D63:H63"/>
    <mergeCell ref="A64:B64"/>
    <mergeCell ref="D64:H64"/>
    <mergeCell ref="A65:B65"/>
    <mergeCell ref="D65:H65"/>
    <mergeCell ref="A60:B60"/>
    <mergeCell ref="D60:H60"/>
    <mergeCell ref="A61:B61"/>
    <mergeCell ref="D61:H61"/>
    <mergeCell ref="A62:B62"/>
    <mergeCell ref="D62:H62"/>
    <mergeCell ref="A57:B57"/>
    <mergeCell ref="D57:H57"/>
    <mergeCell ref="A58:B58"/>
    <mergeCell ref="D58:H58"/>
    <mergeCell ref="A59:B59"/>
    <mergeCell ref="D59:H59"/>
    <mergeCell ref="A54:B54"/>
    <mergeCell ref="D54:H54"/>
    <mergeCell ref="A55:B55"/>
    <mergeCell ref="D55:H55"/>
    <mergeCell ref="A56:B56"/>
    <mergeCell ref="D56:H56"/>
    <mergeCell ref="A51:B51"/>
    <mergeCell ref="D51:H51"/>
    <mergeCell ref="A52:B52"/>
    <mergeCell ref="D52:H52"/>
    <mergeCell ref="A53:B53"/>
    <mergeCell ref="D53:H53"/>
    <mergeCell ref="D46:H46"/>
    <mergeCell ref="A47:C47"/>
    <mergeCell ref="D47:H47"/>
    <mergeCell ref="A48:B48"/>
    <mergeCell ref="C48:C67"/>
    <mergeCell ref="D48:H48"/>
    <mergeCell ref="A49:B49"/>
    <mergeCell ref="D49:H49"/>
    <mergeCell ref="A50:B50"/>
    <mergeCell ref="D50:H50"/>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2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361">
        <f>F48*1.2</f>
        <v>504</v>
      </c>
      <c r="E48" s="361">
        <f>F48*1.1</f>
        <v>462.00000000000006</v>
      </c>
      <c r="F48" s="361">
        <v>420</v>
      </c>
      <c r="G48" s="361">
        <f>F48*0.75</f>
        <v>315</v>
      </c>
      <c r="H48" s="361">
        <f>F48*0.5</f>
        <v>210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1260 до 25200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6" s="127">
        <v>1260</v>
      </c>
      <c r="E56" s="128"/>
      <c r="F56" s="128"/>
      <c r="G56" s="128"/>
      <c r="H56" s="129"/>
    </row>
    <row r="57" spans="1:8" ht="37.5" customHeight="1" outlineLevel="1" x14ac:dyDescent="0.2">
      <c r="A57" s="130" t="s">
        <v>33</v>
      </c>
      <c r="B57" s="131"/>
      <c r="C57" s="126"/>
      <c r="D57" s="36">
        <v>2520</v>
      </c>
      <c r="E57" s="37"/>
      <c r="F57" s="37"/>
      <c r="G57" s="37"/>
      <c r="H57" s="38"/>
    </row>
    <row r="58" spans="1:8" ht="37.5" customHeight="1" outlineLevel="1" x14ac:dyDescent="0.2">
      <c r="A58" s="130" t="s">
        <v>34</v>
      </c>
      <c r="B58" s="131"/>
      <c r="C58" s="126"/>
      <c r="D58" s="36">
        <v>3780</v>
      </c>
      <c r="E58" s="37"/>
      <c r="F58" s="37"/>
      <c r="G58" s="37"/>
      <c r="H58" s="38"/>
    </row>
    <row r="59" spans="1:8" ht="37.5" customHeight="1" outlineLevel="1" x14ac:dyDescent="0.2">
      <c r="A59" s="130" t="s">
        <v>35</v>
      </c>
      <c r="B59" s="131"/>
      <c r="C59" s="126"/>
      <c r="D59" s="36">
        <v>5040</v>
      </c>
      <c r="E59" s="37"/>
      <c r="F59" s="37"/>
      <c r="G59" s="37"/>
      <c r="H59" s="38"/>
    </row>
    <row r="60" spans="1:8" ht="37.5" customHeight="1" outlineLevel="1" x14ac:dyDescent="0.2">
      <c r="A60" s="130" t="s">
        <v>36</v>
      </c>
      <c r="B60" s="131"/>
      <c r="C60" s="126"/>
      <c r="D60" s="36">
        <v>6300</v>
      </c>
      <c r="E60" s="37"/>
      <c r="F60" s="37"/>
      <c r="G60" s="37"/>
      <c r="H60" s="38"/>
    </row>
    <row r="61" spans="1:8" ht="37.5" customHeight="1" outlineLevel="1" x14ac:dyDescent="0.2">
      <c r="A61" s="130" t="s">
        <v>37</v>
      </c>
      <c r="B61" s="131"/>
      <c r="C61" s="126"/>
      <c r="D61" s="36">
        <v>7560</v>
      </c>
      <c r="E61" s="37"/>
      <c r="F61" s="37"/>
      <c r="G61" s="37"/>
      <c r="H61" s="38"/>
    </row>
    <row r="62" spans="1:8" ht="37.5" customHeight="1" outlineLevel="1" x14ac:dyDescent="0.2">
      <c r="A62" s="130" t="s">
        <v>38</v>
      </c>
      <c r="B62" s="131"/>
      <c r="C62" s="126"/>
      <c r="D62" s="36">
        <v>8820</v>
      </c>
      <c r="E62" s="37"/>
      <c r="F62" s="37"/>
      <c r="G62" s="37"/>
      <c r="H62" s="38"/>
    </row>
    <row r="63" spans="1:8" ht="37.5" customHeight="1" outlineLevel="1" x14ac:dyDescent="0.2">
      <c r="A63" s="130" t="s">
        <v>39</v>
      </c>
      <c r="B63" s="131"/>
      <c r="C63" s="126"/>
      <c r="D63" s="36">
        <v>10080</v>
      </c>
      <c r="E63" s="37"/>
      <c r="F63" s="37"/>
      <c r="G63" s="37"/>
      <c r="H63" s="38"/>
    </row>
    <row r="64" spans="1:8" ht="37.5" customHeight="1" outlineLevel="1" x14ac:dyDescent="0.2">
      <c r="A64" s="130" t="s">
        <v>40</v>
      </c>
      <c r="B64" s="131"/>
      <c r="C64" s="126"/>
      <c r="D64" s="36">
        <v>11340</v>
      </c>
      <c r="E64" s="37"/>
      <c r="F64" s="37"/>
      <c r="G64" s="37"/>
      <c r="H64" s="38"/>
    </row>
    <row r="65" spans="1:8" ht="37.5" customHeight="1" outlineLevel="1" x14ac:dyDescent="0.2">
      <c r="A65" s="130" t="s">
        <v>41</v>
      </c>
      <c r="B65" s="131"/>
      <c r="C65" s="126"/>
      <c r="D65" s="36">
        <v>12600</v>
      </c>
      <c r="E65" s="37"/>
      <c r="F65" s="37"/>
      <c r="G65" s="37"/>
      <c r="H65" s="38"/>
    </row>
    <row r="66" spans="1:8" ht="37.5" customHeight="1" outlineLevel="1" x14ac:dyDescent="0.2">
      <c r="A66" s="130" t="s">
        <v>42</v>
      </c>
      <c r="B66" s="131"/>
      <c r="C66" s="126"/>
      <c r="D66" s="36">
        <v>13860</v>
      </c>
      <c r="E66" s="37"/>
      <c r="F66" s="37"/>
      <c r="G66" s="37"/>
      <c r="H66" s="38"/>
    </row>
    <row r="67" spans="1:8" ht="37.5" customHeight="1" outlineLevel="1" x14ac:dyDescent="0.2">
      <c r="A67" s="130" t="s">
        <v>43</v>
      </c>
      <c r="B67" s="131"/>
      <c r="C67" s="126"/>
      <c r="D67" s="36">
        <v>15120</v>
      </c>
      <c r="E67" s="37"/>
      <c r="F67" s="37"/>
      <c r="G67" s="37"/>
      <c r="H67" s="38"/>
    </row>
    <row r="68" spans="1:8" ht="37.5" customHeight="1" outlineLevel="1" x14ac:dyDescent="0.2">
      <c r="A68" s="130" t="s">
        <v>44</v>
      </c>
      <c r="B68" s="131"/>
      <c r="C68" s="126"/>
      <c r="D68" s="36">
        <v>16380</v>
      </c>
      <c r="E68" s="37"/>
      <c r="F68" s="37"/>
      <c r="G68" s="37"/>
      <c r="H68" s="38"/>
    </row>
    <row r="69" spans="1:8" ht="37.5" customHeight="1" outlineLevel="1" x14ac:dyDescent="0.2">
      <c r="A69" s="130" t="s">
        <v>45</v>
      </c>
      <c r="B69" s="131"/>
      <c r="C69" s="126"/>
      <c r="D69" s="36">
        <v>17640</v>
      </c>
      <c r="E69" s="37"/>
      <c r="F69" s="37"/>
      <c r="G69" s="37"/>
      <c r="H69" s="38"/>
    </row>
    <row r="70" spans="1:8" ht="37.5" customHeight="1" outlineLevel="1" x14ac:dyDescent="0.2">
      <c r="A70" s="130" t="s">
        <v>46</v>
      </c>
      <c r="B70" s="131"/>
      <c r="C70" s="126"/>
      <c r="D70" s="36">
        <v>18900</v>
      </c>
      <c r="E70" s="37"/>
      <c r="F70" s="37"/>
      <c r="G70" s="37"/>
      <c r="H70" s="38"/>
    </row>
    <row r="71" spans="1:8" ht="37.5" customHeight="1" outlineLevel="1" x14ac:dyDescent="0.2">
      <c r="A71" s="130" t="s">
        <v>47</v>
      </c>
      <c r="B71" s="131"/>
      <c r="C71" s="126"/>
      <c r="D71" s="36">
        <v>20160</v>
      </c>
      <c r="E71" s="37"/>
      <c r="F71" s="37"/>
      <c r="G71" s="37"/>
      <c r="H71" s="38"/>
    </row>
    <row r="72" spans="1:8" ht="37.5" customHeight="1" outlineLevel="1" x14ac:dyDescent="0.2">
      <c r="A72" s="130" t="s">
        <v>48</v>
      </c>
      <c r="B72" s="131"/>
      <c r="C72" s="126"/>
      <c r="D72" s="36">
        <v>21420</v>
      </c>
      <c r="E72" s="37"/>
      <c r="F72" s="37"/>
      <c r="G72" s="37"/>
      <c r="H72" s="38"/>
    </row>
    <row r="73" spans="1:8" ht="37.5" customHeight="1" outlineLevel="1" x14ac:dyDescent="0.2">
      <c r="A73" s="130" t="s">
        <v>49</v>
      </c>
      <c r="B73" s="131"/>
      <c r="C73" s="126"/>
      <c r="D73" s="36">
        <v>22680</v>
      </c>
      <c r="E73" s="37"/>
      <c r="F73" s="37"/>
      <c r="G73" s="37"/>
      <c r="H73" s="38"/>
    </row>
    <row r="74" spans="1:8" ht="37.5" customHeight="1" outlineLevel="1" x14ac:dyDescent="0.2">
      <c r="A74" s="130" t="s">
        <v>50</v>
      </c>
      <c r="B74" s="131"/>
      <c r="C74" s="126"/>
      <c r="D74" s="36">
        <v>23940</v>
      </c>
      <c r="E74" s="37"/>
      <c r="F74" s="37"/>
      <c r="G74" s="37"/>
      <c r="H74" s="38"/>
    </row>
    <row r="75" spans="1:8" ht="37.5" customHeight="1" outlineLevel="1" thickBot="1" x14ac:dyDescent="0.25">
      <c r="A75" s="130" t="s">
        <v>51</v>
      </c>
      <c r="B75" s="131"/>
      <c r="C75" s="126"/>
      <c r="D75" s="36">
        <v>25200</v>
      </c>
      <c r="E75" s="37"/>
      <c r="F75" s="37"/>
      <c r="G75" s="37"/>
      <c r="H75" s="38"/>
    </row>
    <row r="76" spans="1:8" ht="50.1" customHeight="1" thickBot="1" x14ac:dyDescent="0.25">
      <c r="A76" s="119" t="s">
        <v>52</v>
      </c>
      <c r="B76" s="120"/>
      <c r="C76" s="120"/>
      <c r="D76" s="121" t="str">
        <f>"от "&amp;MIN(D77:D86)&amp;" до "&amp;MAX(D77:D86)</f>
        <v>от 90 до 5400</v>
      </c>
      <c r="E76" s="122"/>
      <c r="F76" s="122"/>
      <c r="G76" s="122"/>
      <c r="H76" s="123"/>
    </row>
    <row r="77" spans="1:8" s="16" customFormat="1" ht="159" customHeight="1" x14ac:dyDescent="0.2">
      <c r="A77" s="132" t="s">
        <v>53</v>
      </c>
      <c r="B77" s="133" t="s">
        <v>13</v>
      </c>
      <c r="C77" s="385"/>
      <c r="D77" s="135">
        <v>768</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8" s="140">
        <v>90</v>
      </c>
      <c r="E78" s="140"/>
      <c r="F78" s="140"/>
      <c r="G78" s="140"/>
      <c r="H78" s="141"/>
    </row>
    <row r="79" spans="1:8" ht="37.5" customHeight="1" x14ac:dyDescent="0.2">
      <c r="A79" s="137" t="s">
        <v>55</v>
      </c>
      <c r="B79" s="138"/>
      <c r="C79" s="142"/>
      <c r="D79" s="140">
        <v>2400</v>
      </c>
      <c r="E79" s="140"/>
      <c r="F79" s="140"/>
      <c r="G79" s="140"/>
      <c r="H79" s="141"/>
    </row>
    <row r="80" spans="1:8" ht="37.5" customHeight="1" x14ac:dyDescent="0.2">
      <c r="A80" s="137" t="s">
        <v>56</v>
      </c>
      <c r="B80" s="138"/>
      <c r="C80" s="142"/>
      <c r="D80" s="140">
        <v>978</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420</v>
      </c>
      <c r="E82" s="140"/>
      <c r="F82" s="140"/>
      <c r="G82" s="140"/>
      <c r="H82" s="141"/>
    </row>
    <row r="83" spans="1:8" ht="37.5" customHeight="1" x14ac:dyDescent="0.2">
      <c r="A83" s="137" t="s">
        <v>59</v>
      </c>
      <c r="B83" s="138"/>
      <c r="C83" s="142"/>
      <c r="D83" s="140">
        <v>420</v>
      </c>
      <c r="E83" s="140"/>
      <c r="F83" s="140"/>
      <c r="G83" s="140"/>
      <c r="H83" s="141"/>
    </row>
    <row r="84" spans="1:8" ht="37.5" customHeight="1" x14ac:dyDescent="0.2">
      <c r="A84" s="137" t="s">
        <v>60</v>
      </c>
      <c r="B84" s="138"/>
      <c r="C84" s="142"/>
      <c r="D84" s="140">
        <v>840</v>
      </c>
      <c r="E84" s="140"/>
      <c r="F84" s="140"/>
      <c r="G84" s="140"/>
      <c r="H84" s="141"/>
    </row>
    <row r="85" spans="1:8" ht="37.5" customHeight="1" x14ac:dyDescent="0.2">
      <c r="A85" s="137" t="s">
        <v>61</v>
      </c>
      <c r="B85" s="138"/>
      <c r="C85" s="142"/>
      <c r="D85" s="140">
        <v>1260</v>
      </c>
      <c r="E85" s="140"/>
      <c r="F85" s="140"/>
      <c r="G85" s="140"/>
      <c r="H85" s="141"/>
    </row>
    <row r="86" spans="1:8" ht="37.5" customHeight="1" thickBot="1" x14ac:dyDescent="0.25">
      <c r="A86" s="145" t="s">
        <v>62</v>
      </c>
      <c r="B86" s="146"/>
      <c r="C86" s="147"/>
      <c r="D86" s="148">
        <v>5400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504 до 8880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90" s="165">
        <v>4500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1125</v>
      </c>
      <c r="E92" s="140"/>
      <c r="F92" s="140"/>
      <c r="G92" s="140"/>
      <c r="H92" s="141"/>
    </row>
    <row r="93" spans="1:8" ht="65.25" customHeight="1" x14ac:dyDescent="0.2">
      <c r="A93" s="173" t="s">
        <v>70</v>
      </c>
      <c r="B93" s="174"/>
      <c r="C93" s="169"/>
      <c r="D93" s="140">
        <f>D90/5</f>
        <v>900</v>
      </c>
      <c r="E93" s="140"/>
      <c r="F93" s="140"/>
      <c r="G93" s="140"/>
      <c r="H93" s="141"/>
    </row>
    <row r="94" spans="1:8" ht="65.25" customHeight="1" x14ac:dyDescent="0.2">
      <c r="A94" s="173" t="s">
        <v>71</v>
      </c>
      <c r="B94" s="174"/>
      <c r="C94" s="169"/>
      <c r="D94" s="140">
        <f>D90/6</f>
        <v>750</v>
      </c>
      <c r="E94" s="140"/>
      <c r="F94" s="140"/>
      <c r="G94" s="140"/>
      <c r="H94" s="141"/>
    </row>
    <row r="95" spans="1:8" ht="65.25" customHeight="1" x14ac:dyDescent="0.2">
      <c r="A95" s="173" t="s">
        <v>72</v>
      </c>
      <c r="B95" s="174"/>
      <c r="C95" s="169"/>
      <c r="D95" s="140">
        <f>D90/7</f>
        <v>642.85714285714289</v>
      </c>
      <c r="E95" s="140"/>
      <c r="F95" s="140"/>
      <c r="G95" s="140"/>
      <c r="H95" s="141"/>
    </row>
    <row r="96" spans="1:8" ht="65.25" customHeight="1" x14ac:dyDescent="0.2">
      <c r="A96" s="173" t="s">
        <v>73</v>
      </c>
      <c r="B96" s="174"/>
      <c r="C96" s="169"/>
      <c r="D96" s="140">
        <f>D90/8</f>
        <v>562.5</v>
      </c>
      <c r="E96" s="140"/>
      <c r="F96" s="140"/>
      <c r="G96" s="140"/>
      <c r="H96" s="141"/>
    </row>
    <row r="97" spans="1:8" ht="65.25" customHeight="1" x14ac:dyDescent="0.2">
      <c r="A97" s="173" t="s">
        <v>74</v>
      </c>
      <c r="B97" s="174"/>
      <c r="C97" s="169"/>
      <c r="D97" s="140">
        <f>D90/9</f>
        <v>500</v>
      </c>
      <c r="E97" s="140"/>
      <c r="F97" s="140"/>
      <c r="G97" s="140"/>
      <c r="H97" s="141"/>
    </row>
    <row r="98" spans="1:8" ht="65.25" customHeight="1" x14ac:dyDescent="0.2">
      <c r="A98" s="173" t="s">
        <v>75</v>
      </c>
      <c r="B98" s="174"/>
      <c r="C98" s="169"/>
      <c r="D98" s="140">
        <f>D90/10</f>
        <v>450</v>
      </c>
      <c r="E98" s="140"/>
      <c r="F98" s="140"/>
      <c r="G98" s="140"/>
      <c r="H98" s="141"/>
    </row>
    <row r="99" spans="1:8" ht="65.25" customHeight="1" thickBot="1" x14ac:dyDescent="0.25">
      <c r="A99" s="162" t="s">
        <v>76</v>
      </c>
      <c r="B99" s="163"/>
      <c r="C99" s="169"/>
      <c r="D99" s="165">
        <v>6768</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1692</v>
      </c>
      <c r="E101" s="140"/>
      <c r="F101" s="140"/>
      <c r="G101" s="140"/>
      <c r="H101" s="141"/>
    </row>
    <row r="102" spans="1:8" ht="65.25" customHeight="1" x14ac:dyDescent="0.2">
      <c r="A102" s="173" t="s">
        <v>70</v>
      </c>
      <c r="B102" s="174"/>
      <c r="C102" s="169"/>
      <c r="D102" s="140">
        <v>1353.6</v>
      </c>
      <c r="E102" s="140"/>
      <c r="F102" s="140"/>
      <c r="G102" s="140"/>
      <c r="H102" s="141"/>
    </row>
    <row r="103" spans="1:8" ht="65.25" customHeight="1" x14ac:dyDescent="0.2">
      <c r="A103" s="173" t="s">
        <v>71</v>
      </c>
      <c r="B103" s="174"/>
      <c r="C103" s="169"/>
      <c r="D103" s="140">
        <v>1128</v>
      </c>
      <c r="E103" s="140"/>
      <c r="F103" s="140"/>
      <c r="G103" s="140"/>
      <c r="H103" s="141"/>
    </row>
    <row r="104" spans="1:8" ht="65.25" customHeight="1" x14ac:dyDescent="0.2">
      <c r="A104" s="173" t="s">
        <v>72</v>
      </c>
      <c r="B104" s="174"/>
      <c r="C104" s="169"/>
      <c r="D104" s="140">
        <v>966.85714285714278</v>
      </c>
      <c r="E104" s="140"/>
      <c r="F104" s="140"/>
      <c r="G104" s="140"/>
      <c r="H104" s="141"/>
    </row>
    <row r="105" spans="1:8" ht="65.25" customHeight="1" x14ac:dyDescent="0.2">
      <c r="A105" s="173" t="s">
        <v>73</v>
      </c>
      <c r="B105" s="174"/>
      <c r="C105" s="169"/>
      <c r="D105" s="140">
        <v>846</v>
      </c>
      <c r="E105" s="140"/>
      <c r="F105" s="140"/>
      <c r="G105" s="140"/>
      <c r="H105" s="141"/>
    </row>
    <row r="106" spans="1:8" ht="65.25" customHeight="1" x14ac:dyDescent="0.2">
      <c r="A106" s="173" t="s">
        <v>74</v>
      </c>
      <c r="B106" s="174"/>
      <c r="C106" s="169"/>
      <c r="D106" s="140">
        <v>751.99999999999989</v>
      </c>
      <c r="E106" s="140"/>
      <c r="F106" s="140"/>
      <c r="G106" s="140"/>
      <c r="H106" s="141"/>
    </row>
    <row r="107" spans="1:8" ht="65.25" customHeight="1" thickBot="1" x14ac:dyDescent="0.25">
      <c r="A107" s="173" t="s">
        <v>75</v>
      </c>
      <c r="B107" s="174"/>
      <c r="C107" s="177"/>
      <c r="D107" s="140">
        <v>676.8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8" s="44">
        <v>8004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"2ГИС.БРАТСК"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1" s="187">
        <v>2526</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2" s="36">
        <v>6297</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"2ГИС.БРАТСК"</v>
      </c>
      <c r="D113" s="36">
        <v>5976</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"2ГИС.БРАТСК"</v>
      </c>
      <c r="D114" s="36">
        <v>7171.2</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5" s="36">
        <v>2922</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6" s="36">
        <v>3120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7" s="36">
        <v>7590.0000000000009</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18" s="36">
        <v>6402</v>
      </c>
      <c r="E118" s="37"/>
      <c r="F118" s="37"/>
      <c r="G118" s="37"/>
      <c r="H118" s="38"/>
    </row>
    <row r="119" spans="1:8" ht="50.1" customHeight="1" x14ac:dyDescent="0.2">
      <c r="A119" s="143" t="s">
        <v>87</v>
      </c>
      <c r="B119" s="144"/>
      <c r="C119" s="186" t="s">
        <v>88</v>
      </c>
      <c r="D119" s="36">
        <v>504</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0" s="36">
        <v>2280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1" s="36">
        <v>1824</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2" s="36">
        <v>1560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3" s="36">
        <v>912</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4" s="36">
        <v>8880</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6" s="36">
        <v>1320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7" s="36">
        <v>1008</v>
      </c>
      <c r="E127" s="37"/>
      <c r="F127" s="37"/>
      <c r="G127" s="37"/>
      <c r="H127" s="38"/>
    </row>
    <row r="128" spans="1:8" s="16" customFormat="1" ht="102" customHeight="1" x14ac:dyDescent="0.2">
      <c r="A128" s="143" t="s">
        <v>96</v>
      </c>
      <c r="B128" s="144"/>
      <c r="C128"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8" s="36">
        <v>100002</v>
      </c>
      <c r="E128" s="37"/>
      <c r="F128" s="37"/>
      <c r="G128" s="37"/>
      <c r="H128" s="38"/>
    </row>
    <row r="129" spans="1:8" s="16" customFormat="1" ht="126" customHeight="1" x14ac:dyDescent="0.2">
      <c r="A129" s="143" t="s">
        <v>97</v>
      </c>
      <c r="B129" s="144"/>
      <c r="C12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9" s="36">
        <v>6000</v>
      </c>
      <c r="E129" s="37"/>
      <c r="F129" s="37"/>
      <c r="G129" s="37"/>
      <c r="H129" s="38"/>
    </row>
    <row r="130" spans="1:8" s="16" customFormat="1" ht="96" customHeight="1" x14ac:dyDescent="0.2">
      <c r="A130" s="143" t="s">
        <v>98</v>
      </c>
      <c r="B130" s="144"/>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30" s="36">
        <v>4005</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1" s="36">
        <v>3000</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"2ГИС.БРАТСК"</v>
      </c>
      <c r="D132" s="36">
        <v>4200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6">
        <v>3600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"2ГИС.БРАТСК" (версия для ПК)</v>
      </c>
      <c r="D134" s="36">
        <v>8880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"2ГИС.БРАТСК"</v>
      </c>
      <c r="D135" s="36">
        <v>8400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"2ГИС.БРАТСК"</v>
      </c>
      <c r="D136" s="36">
        <v>10080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"2ГИС.БРАТСК" (версия для ПК)</v>
      </c>
      <c r="D137" s="36">
        <v>4200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"2ГИС.БРАТСК" (версия для ПК)</v>
      </c>
      <c r="D138" s="36">
        <v>4440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"2ГИС.БРАТСК" (версия для ПК)</v>
      </c>
      <c r="D139" s="36">
        <v>10680</v>
      </c>
      <c r="E139" s="37"/>
      <c r="F139" s="37"/>
      <c r="G139" s="37"/>
      <c r="H139" s="38"/>
    </row>
    <row r="140" spans="1:8" ht="50.1" customHeight="1" x14ac:dyDescent="0.2">
      <c r="A140" s="143" t="s">
        <v>108</v>
      </c>
      <c r="B140" s="144"/>
      <c r="C140" s="186" t="s">
        <v>88</v>
      </c>
      <c r="D140" s="36">
        <v>720</v>
      </c>
      <c r="E140" s="37"/>
      <c r="F140" s="37"/>
      <c r="G140" s="37"/>
      <c r="H140" s="38"/>
    </row>
    <row r="141" spans="1:8" ht="73.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6">
        <v>12480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"2ГИС.БРАТСК" (версия для ПК)</v>
      </c>
      <c r="D142" s="44">
        <v>1920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44" s="36">
        <v>2004</v>
      </c>
      <c r="E144" s="37"/>
      <c r="F144" s="37"/>
      <c r="G144" s="37"/>
      <c r="H144" s="38"/>
    </row>
    <row r="145" spans="1:8" s="16" customFormat="1" ht="50.1" customHeight="1" x14ac:dyDescent="0.2">
      <c r="A145" s="143" t="s">
        <v>113</v>
      </c>
      <c r="B145" s="144"/>
      <c r="C145" s="196"/>
      <c r="D145" s="36">
        <v>2004</v>
      </c>
      <c r="E145" s="37"/>
      <c r="F145" s="37"/>
      <c r="G145" s="37"/>
      <c r="H145" s="38"/>
    </row>
    <row r="146" spans="1:8" s="16" customFormat="1" ht="50.1" customHeight="1" x14ac:dyDescent="0.2">
      <c r="A146" s="194" t="s">
        <v>114</v>
      </c>
      <c r="B146" s="195"/>
      <c r="C146" s="196"/>
      <c r="D146" s="329">
        <v>3000</v>
      </c>
      <c r="E146" s="140"/>
      <c r="F146" s="140"/>
      <c r="G146" s="140"/>
      <c r="H146" s="140"/>
    </row>
    <row r="147" spans="1:8" s="16" customFormat="1" ht="50.1" customHeight="1" x14ac:dyDescent="0.2">
      <c r="A147" s="194" t="s">
        <v>115</v>
      </c>
      <c r="B147" s="195"/>
      <c r="C147" s="196"/>
      <c r="D147" s="329">
        <v>300</v>
      </c>
      <c r="E147" s="140"/>
      <c r="F147" s="140"/>
      <c r="G147" s="140"/>
      <c r="H147" s="140"/>
    </row>
    <row r="148" spans="1:8" s="16" customFormat="1" ht="50.1" customHeight="1" thickBot="1" x14ac:dyDescent="0.25">
      <c r="A148" s="194" t="s">
        <v>116</v>
      </c>
      <c r="B148" s="195"/>
      <c r="C148" s="198"/>
      <c r="D148" s="78">
        <v>1050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50" s="200">
        <f>F150*1.2</f>
        <v>4680</v>
      </c>
      <c r="E150" s="201">
        <f>F150*1.1</f>
        <v>4290</v>
      </c>
      <c r="F150" s="201">
        <v>3900</v>
      </c>
      <c r="G150" s="201">
        <f>F150*0.75</f>
        <v>2925</v>
      </c>
      <c r="H150" s="202">
        <f>F150*0.5</f>
        <v>1950</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"2ГИС.БРАТСК"</v>
      </c>
      <c r="D151" s="36">
        <v>660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2" s="36">
        <v>660</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53" s="200">
        <f>F153*1.2</f>
        <v>6624</v>
      </c>
      <c r="E153" s="201">
        <f>F153*1.1</f>
        <v>6072.0000000000009</v>
      </c>
      <c r="F153" s="201">
        <v>5520</v>
      </c>
      <c r="G153" s="201">
        <f>F153*0.75</f>
        <v>4140</v>
      </c>
      <c r="H153" s="202">
        <f>F153*0.5</f>
        <v>2760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"2ГИС.БРАТСК"</v>
      </c>
      <c r="D154" s="36">
        <v>960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5" s="36">
        <v>960</v>
      </c>
      <c r="E155" s="37"/>
      <c r="F155" s="37"/>
      <c r="G155" s="37"/>
      <c r="H155" s="38"/>
    </row>
    <row r="156" spans="1:8" s="16" customFormat="1" ht="126" customHeight="1" thickBot="1" x14ac:dyDescent="0.25">
      <c r="A156" s="143" t="s">
        <v>124</v>
      </c>
      <c r="B156" s="144"/>
      <c r="C156" s="203" t="str">
        <f>C151</f>
        <v>Интернет-площадка 2gis.ru на основе Cправочника организаций "2ГИС.БРАТСК"</v>
      </c>
      <c r="D156" s="200">
        <f>F156*1.2</f>
        <v>2412</v>
      </c>
      <c r="E156" s="201">
        <f>F156*1.1</f>
        <v>2211</v>
      </c>
      <c r="F156" s="201">
        <v>2010</v>
      </c>
      <c r="G156" s="201">
        <f>F156*0.75</f>
        <v>1507.5</v>
      </c>
      <c r="H156" s="202">
        <f>F156*0.5</f>
        <v>1005</v>
      </c>
    </row>
    <row r="157" spans="1:8" ht="50.1" customHeight="1" thickBot="1" x14ac:dyDescent="0.25">
      <c r="A157" s="24" t="s">
        <v>185</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9" s="31">
        <v>11520</v>
      </c>
      <c r="E159" s="32"/>
      <c r="F159" s="32"/>
      <c r="G159" s="32"/>
      <c r="H159" s="33"/>
    </row>
    <row r="160" spans="1:8" s="16" customFormat="1" ht="83.25" customHeight="1" thickBot="1" x14ac:dyDescent="0.25">
      <c r="A160" s="143" t="s">
        <v>187</v>
      </c>
      <c r="B160" s="144"/>
      <c r="C160" s="198"/>
      <c r="D160" s="36">
        <v>11520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126</v>
      </c>
      <c r="C163" s="210" t="s">
        <v>243</v>
      </c>
      <c r="D163" s="210"/>
      <c r="E163" s="211"/>
      <c r="F163" s="211"/>
      <c r="G163" s="211"/>
      <c r="H163" s="211"/>
    </row>
    <row r="164" spans="1:8" ht="21" x14ac:dyDescent="0.2">
      <c r="A164" s="208"/>
      <c r="B164" s="211"/>
      <c r="C164" s="212" t="s">
        <v>244</v>
      </c>
      <c r="D164" s="212"/>
      <c r="E164" s="211"/>
      <c r="F164" s="211"/>
      <c r="G164" s="211"/>
      <c r="H164" s="211"/>
    </row>
    <row r="165" spans="1:8" ht="21" x14ac:dyDescent="0.2">
      <c r="A165" s="208"/>
      <c r="B165" s="211"/>
      <c r="C165" s="212" t="s">
        <v>245</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ht="26.25" customHeight="1"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ht="26.25" customHeight="1"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ht="26.25" customHeight="1"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246</v>
      </c>
      <c r="B175" s="227"/>
      <c r="C175" s="227"/>
      <c r="D175" s="227"/>
      <c r="E175" s="227"/>
      <c r="F175" s="227"/>
      <c r="G175" s="227"/>
      <c r="H175" s="227"/>
    </row>
    <row r="176" spans="1:8" ht="21" x14ac:dyDescent="0.2">
      <c r="A176" s="227" t="s">
        <v>247</v>
      </c>
      <c r="B176" s="227"/>
      <c r="C176" s="227"/>
      <c r="D176" s="227"/>
      <c r="E176" s="227"/>
      <c r="F176" s="227"/>
      <c r="G176" s="227"/>
      <c r="H176" s="227"/>
    </row>
    <row r="177" spans="1:8" ht="26.25" x14ac:dyDescent="0.2">
      <c r="A177" s="221"/>
      <c r="B177" s="221"/>
      <c r="C177" s="222"/>
      <c r="D177" s="223"/>
      <c r="E177" s="223"/>
      <c r="F177" s="224"/>
      <c r="G177" s="225"/>
      <c r="H177" s="225"/>
    </row>
    <row r="178" spans="1:8" ht="55.5" customHeight="1" thickBot="1" x14ac:dyDescent="0.25">
      <c r="A178" s="228" t="s">
        <v>139</v>
      </c>
      <c r="B178" s="228"/>
      <c r="C178" s="228"/>
      <c r="D178" s="228"/>
      <c r="E178" s="228"/>
      <c r="F178" s="229"/>
      <c r="G178" s="219"/>
      <c r="H178" s="230"/>
    </row>
    <row r="179" spans="1:8" ht="50.1" customHeight="1" thickBot="1" x14ac:dyDescent="0.25">
      <c r="A179" s="231" t="s">
        <v>140</v>
      </c>
      <c r="B179" s="232"/>
      <c r="C179" s="232"/>
      <c r="D179" s="232"/>
      <c r="E179" s="233"/>
      <c r="F179" s="234"/>
      <c r="H179" s="235"/>
    </row>
    <row r="180" spans="1:8" ht="93.75" customHeight="1" thickBot="1" x14ac:dyDescent="0.25">
      <c r="A180" s="236" t="s">
        <v>141</v>
      </c>
      <c r="B180" s="237"/>
      <c r="C180" s="238" t="s">
        <v>142</v>
      </c>
      <c r="D180" s="237" t="s">
        <v>143</v>
      </c>
      <c r="E180" s="239"/>
      <c r="F180" s="240"/>
      <c r="G180" s="240"/>
      <c r="H180" s="240"/>
    </row>
    <row r="181" spans="1:8" ht="99" customHeight="1" x14ac:dyDescent="0.2">
      <c r="A181" s="241" t="s">
        <v>144</v>
      </c>
      <c r="B181" s="242"/>
      <c r="C181" s="243" t="s">
        <v>145</v>
      </c>
      <c r="D181" s="244" t="s">
        <v>146</v>
      </c>
      <c r="E181" s="245"/>
      <c r="F181" s="240"/>
      <c r="G181" s="240"/>
      <c r="H181" s="240"/>
    </row>
    <row r="182" spans="1:8" ht="81" customHeight="1" x14ac:dyDescent="0.2">
      <c r="A182" s="246" t="s">
        <v>147</v>
      </c>
      <c r="B182" s="247"/>
      <c r="C182" s="248" t="s">
        <v>148</v>
      </c>
      <c r="D182" s="249" t="s">
        <v>149</v>
      </c>
      <c r="E182" s="250"/>
      <c r="F182" s="240"/>
      <c r="G182" s="240"/>
      <c r="H182" s="240"/>
    </row>
    <row r="183" spans="1:8" ht="140.25" customHeight="1" x14ac:dyDescent="0.2">
      <c r="A183" s="246" t="s">
        <v>150</v>
      </c>
      <c r="B183" s="247"/>
      <c r="C183" s="248" t="s">
        <v>151</v>
      </c>
      <c r="D183" s="249" t="s">
        <v>149</v>
      </c>
      <c r="E183" s="250"/>
      <c r="F183" s="240"/>
      <c r="G183" s="240"/>
      <c r="H183" s="240"/>
    </row>
    <row r="184" spans="1:8" s="205" customFormat="1" ht="125.25" customHeight="1" x14ac:dyDescent="0.2">
      <c r="A184" s="246" t="s">
        <v>153</v>
      </c>
      <c r="B184" s="247"/>
      <c r="C184" s="337" t="s">
        <v>154</v>
      </c>
      <c r="D184" s="247" t="s">
        <v>149</v>
      </c>
      <c r="E184" s="338"/>
      <c r="F184" s="234"/>
      <c r="G184" s="234"/>
      <c r="H184" s="234"/>
    </row>
    <row r="185" spans="1:8" s="226" customFormat="1" ht="222.75" customHeight="1" x14ac:dyDescent="0.2">
      <c r="A185" s="378" t="s">
        <v>155</v>
      </c>
      <c r="B185" s="379"/>
      <c r="C185" s="248" t="s">
        <v>156</v>
      </c>
      <c r="D185" s="380" t="s">
        <v>149</v>
      </c>
      <c r="E185" s="381"/>
      <c r="F185" s="224"/>
      <c r="G185" s="225"/>
      <c r="H185" s="225"/>
    </row>
    <row r="186" spans="1:8" ht="24.95" customHeight="1" x14ac:dyDescent="0.2">
      <c r="A186" s="252" t="s">
        <v>248</v>
      </c>
      <c r="B186" s="252"/>
      <c r="C186" s="252"/>
      <c r="D186" s="252"/>
      <c r="E186" s="252"/>
      <c r="F186" s="252"/>
      <c r="G186" s="252"/>
      <c r="H186" s="252"/>
    </row>
    <row r="187" spans="1:8" ht="24.95" customHeight="1" x14ac:dyDescent="0.2">
      <c r="A187" s="252" t="s">
        <v>249</v>
      </c>
      <c r="B187" s="252"/>
      <c r="C187" s="252"/>
      <c r="D187" s="252"/>
      <c r="E187" s="252"/>
      <c r="F187" s="252"/>
      <c r="G187" s="252"/>
      <c r="H187" s="252"/>
    </row>
    <row r="188" spans="1:8" ht="188.25" customHeight="1" x14ac:dyDescent="0.2">
      <c r="A18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73.5" customHeight="1" x14ac:dyDescent="0.2">
      <c r="A189" s="227" t="s">
        <v>160</v>
      </c>
      <c r="B189" s="227"/>
      <c r="C189" s="227"/>
      <c r="D189" s="227"/>
      <c r="E189" s="227"/>
      <c r="F189" s="227"/>
      <c r="G189" s="227"/>
      <c r="H189" s="227"/>
    </row>
    <row r="190" spans="1:8" ht="24.95" customHeight="1" x14ac:dyDescent="0.2">
      <c r="A190" s="252" t="s">
        <v>161</v>
      </c>
      <c r="B190" s="252"/>
      <c r="C190" s="252"/>
      <c r="D190" s="252"/>
      <c r="E190" s="252"/>
      <c r="F190" s="252"/>
      <c r="G190" s="252"/>
      <c r="H190" s="252"/>
    </row>
    <row r="191" spans="1:8" s="254" customFormat="1" ht="114.75" customHeight="1" x14ac:dyDescent="0.2">
      <c r="A191" s="227" t="s">
        <v>162</v>
      </c>
      <c r="B191" s="227"/>
      <c r="C191" s="227"/>
      <c r="D191" s="227"/>
      <c r="E191" s="227"/>
      <c r="F191" s="227"/>
      <c r="G191" s="227"/>
      <c r="H191" s="22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2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4">
        <v>210</v>
      </c>
      <c r="E23" s="316"/>
      <c r="F23" s="316"/>
      <c r="G23" s="316"/>
      <c r="H23" s="317"/>
    </row>
    <row r="24" spans="1:8" s="16" customFormat="1" ht="62.2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1038 до 31140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49" s="127">
        <v>1038</v>
      </c>
      <c r="E49" s="128"/>
      <c r="F49" s="128"/>
      <c r="G49" s="128"/>
      <c r="H49" s="129"/>
    </row>
    <row r="50" spans="1:8" ht="37.5" customHeight="1" x14ac:dyDescent="0.2">
      <c r="A50" s="130" t="s">
        <v>33</v>
      </c>
      <c r="B50" s="131"/>
      <c r="C50" s="126"/>
      <c r="D50" s="36">
        <v>2076</v>
      </c>
      <c r="E50" s="37"/>
      <c r="F50" s="37"/>
      <c r="G50" s="37"/>
      <c r="H50" s="38"/>
    </row>
    <row r="51" spans="1:8" ht="37.5" customHeight="1" x14ac:dyDescent="0.2">
      <c r="A51" s="130" t="s">
        <v>34</v>
      </c>
      <c r="B51" s="131"/>
      <c r="C51" s="126"/>
      <c r="D51" s="36">
        <v>3114</v>
      </c>
      <c r="E51" s="37"/>
      <c r="F51" s="37"/>
      <c r="G51" s="37"/>
      <c r="H51" s="38"/>
    </row>
    <row r="52" spans="1:8" ht="37.5" customHeight="1" x14ac:dyDescent="0.2">
      <c r="A52" s="130" t="s">
        <v>35</v>
      </c>
      <c r="B52" s="131"/>
      <c r="C52" s="126"/>
      <c r="D52" s="36">
        <v>4152</v>
      </c>
      <c r="E52" s="37"/>
      <c r="F52" s="37"/>
      <c r="G52" s="37"/>
      <c r="H52" s="38"/>
    </row>
    <row r="53" spans="1:8" ht="37.5" customHeight="1" x14ac:dyDescent="0.2">
      <c r="A53" s="130" t="s">
        <v>36</v>
      </c>
      <c r="B53" s="131"/>
      <c r="C53" s="126"/>
      <c r="D53" s="36">
        <v>5190</v>
      </c>
      <c r="E53" s="37"/>
      <c r="F53" s="37"/>
      <c r="G53" s="37"/>
      <c r="H53" s="38"/>
    </row>
    <row r="54" spans="1:8" ht="37.5" customHeight="1" x14ac:dyDescent="0.2">
      <c r="A54" s="130" t="s">
        <v>37</v>
      </c>
      <c r="B54" s="131"/>
      <c r="C54" s="126"/>
      <c r="D54" s="36">
        <v>6228</v>
      </c>
      <c r="E54" s="37"/>
      <c r="F54" s="37"/>
      <c r="G54" s="37"/>
      <c r="H54" s="38"/>
    </row>
    <row r="55" spans="1:8" ht="37.5" customHeight="1" x14ac:dyDescent="0.2">
      <c r="A55" s="130" t="s">
        <v>38</v>
      </c>
      <c r="B55" s="131"/>
      <c r="C55" s="126"/>
      <c r="D55" s="36">
        <v>7266</v>
      </c>
      <c r="E55" s="37"/>
      <c r="F55" s="37"/>
      <c r="G55" s="37"/>
      <c r="H55" s="38"/>
    </row>
    <row r="56" spans="1:8" ht="37.5" customHeight="1" x14ac:dyDescent="0.2">
      <c r="A56" s="130" t="s">
        <v>39</v>
      </c>
      <c r="B56" s="131"/>
      <c r="C56" s="126"/>
      <c r="D56" s="36">
        <v>8304</v>
      </c>
      <c r="E56" s="37"/>
      <c r="F56" s="37"/>
      <c r="G56" s="37"/>
      <c r="H56" s="38"/>
    </row>
    <row r="57" spans="1:8" ht="37.5" customHeight="1" x14ac:dyDescent="0.2">
      <c r="A57" s="130" t="s">
        <v>40</v>
      </c>
      <c r="B57" s="131"/>
      <c r="C57" s="126"/>
      <c r="D57" s="36">
        <v>9342</v>
      </c>
      <c r="E57" s="37"/>
      <c r="F57" s="37"/>
      <c r="G57" s="37"/>
      <c r="H57" s="38"/>
    </row>
    <row r="58" spans="1:8" ht="37.5" customHeight="1" x14ac:dyDescent="0.2">
      <c r="A58" s="130" t="s">
        <v>41</v>
      </c>
      <c r="B58" s="131"/>
      <c r="C58" s="126"/>
      <c r="D58" s="36">
        <v>10380</v>
      </c>
      <c r="E58" s="37"/>
      <c r="F58" s="37"/>
      <c r="G58" s="37"/>
      <c r="H58" s="38"/>
    </row>
    <row r="59" spans="1:8" ht="37.5" customHeight="1" x14ac:dyDescent="0.2">
      <c r="A59" s="130" t="s">
        <v>42</v>
      </c>
      <c r="B59" s="131"/>
      <c r="C59" s="126"/>
      <c r="D59" s="36">
        <v>11418</v>
      </c>
      <c r="E59" s="37"/>
      <c r="F59" s="37"/>
      <c r="G59" s="37"/>
      <c r="H59" s="38"/>
    </row>
    <row r="60" spans="1:8" ht="37.5" customHeight="1" x14ac:dyDescent="0.2">
      <c r="A60" s="130" t="s">
        <v>43</v>
      </c>
      <c r="B60" s="131"/>
      <c r="C60" s="126"/>
      <c r="D60" s="36">
        <v>12456</v>
      </c>
      <c r="E60" s="37"/>
      <c r="F60" s="37"/>
      <c r="G60" s="37"/>
      <c r="H60" s="38"/>
    </row>
    <row r="61" spans="1:8" ht="37.5" customHeight="1" x14ac:dyDescent="0.2">
      <c r="A61" s="130" t="s">
        <v>44</v>
      </c>
      <c r="B61" s="131"/>
      <c r="C61" s="126"/>
      <c r="D61" s="36">
        <v>13494</v>
      </c>
      <c r="E61" s="37"/>
      <c r="F61" s="37"/>
      <c r="G61" s="37"/>
      <c r="H61" s="38"/>
    </row>
    <row r="62" spans="1:8" ht="37.5" customHeight="1" x14ac:dyDescent="0.2">
      <c r="A62" s="130" t="s">
        <v>45</v>
      </c>
      <c r="B62" s="131"/>
      <c r="C62" s="126"/>
      <c r="D62" s="36">
        <v>14532</v>
      </c>
      <c r="E62" s="37"/>
      <c r="F62" s="37"/>
      <c r="G62" s="37"/>
      <c r="H62" s="38"/>
    </row>
    <row r="63" spans="1:8" ht="37.5" customHeight="1" x14ac:dyDescent="0.2">
      <c r="A63" s="130" t="s">
        <v>46</v>
      </c>
      <c r="B63" s="131"/>
      <c r="C63" s="126"/>
      <c r="D63" s="36">
        <v>15570</v>
      </c>
      <c r="E63" s="37"/>
      <c r="F63" s="37"/>
      <c r="G63" s="37"/>
      <c r="H63" s="38"/>
    </row>
    <row r="64" spans="1:8" ht="37.5" customHeight="1" x14ac:dyDescent="0.2">
      <c r="A64" s="130" t="s">
        <v>47</v>
      </c>
      <c r="B64" s="131"/>
      <c r="C64" s="126"/>
      <c r="D64" s="36">
        <v>16608</v>
      </c>
      <c r="E64" s="37"/>
      <c r="F64" s="37"/>
      <c r="G64" s="37"/>
      <c r="H64" s="38"/>
    </row>
    <row r="65" spans="1:8" ht="37.5" customHeight="1" x14ac:dyDescent="0.2">
      <c r="A65" s="130" t="s">
        <v>48</v>
      </c>
      <c r="B65" s="131"/>
      <c r="C65" s="126"/>
      <c r="D65" s="36">
        <v>17646</v>
      </c>
      <c r="E65" s="37"/>
      <c r="F65" s="37"/>
      <c r="G65" s="37"/>
      <c r="H65" s="38"/>
    </row>
    <row r="66" spans="1:8" ht="37.5" customHeight="1" x14ac:dyDescent="0.2">
      <c r="A66" s="130" t="s">
        <v>49</v>
      </c>
      <c r="B66" s="131"/>
      <c r="C66" s="126"/>
      <c r="D66" s="36">
        <v>18684</v>
      </c>
      <c r="E66" s="37"/>
      <c r="F66" s="37"/>
      <c r="G66" s="37"/>
      <c r="H66" s="38"/>
    </row>
    <row r="67" spans="1:8" ht="37.5" customHeight="1" x14ac:dyDescent="0.2">
      <c r="A67" s="130" t="s">
        <v>50</v>
      </c>
      <c r="B67" s="131"/>
      <c r="C67" s="126"/>
      <c r="D67" s="36">
        <v>19722</v>
      </c>
      <c r="E67" s="37"/>
      <c r="F67" s="37"/>
      <c r="G67" s="37"/>
      <c r="H67" s="38"/>
    </row>
    <row r="68" spans="1:8" ht="37.5" customHeight="1" x14ac:dyDescent="0.2">
      <c r="A68" s="130" t="s">
        <v>51</v>
      </c>
      <c r="B68" s="131"/>
      <c r="C68" s="126"/>
      <c r="D68" s="36">
        <v>20760</v>
      </c>
      <c r="E68" s="37"/>
      <c r="F68" s="37"/>
      <c r="G68" s="37"/>
      <c r="H68" s="38"/>
    </row>
    <row r="69" spans="1:8" ht="37.5" customHeight="1" x14ac:dyDescent="0.2">
      <c r="A69" s="130" t="s">
        <v>197</v>
      </c>
      <c r="B69" s="131"/>
      <c r="C69" s="126"/>
      <c r="D69" s="36">
        <v>21798</v>
      </c>
      <c r="E69" s="37"/>
      <c r="F69" s="37"/>
      <c r="G69" s="37"/>
      <c r="H69" s="38"/>
    </row>
    <row r="70" spans="1:8" ht="37.5" customHeight="1" x14ac:dyDescent="0.2">
      <c r="A70" s="130" t="s">
        <v>198</v>
      </c>
      <c r="B70" s="131"/>
      <c r="C70" s="126"/>
      <c r="D70" s="36">
        <v>22836</v>
      </c>
      <c r="E70" s="37"/>
      <c r="F70" s="37"/>
      <c r="G70" s="37"/>
      <c r="H70" s="38"/>
    </row>
    <row r="71" spans="1:8" ht="37.5" customHeight="1" x14ac:dyDescent="0.2">
      <c r="A71" s="130" t="s">
        <v>199</v>
      </c>
      <c r="B71" s="131"/>
      <c r="C71" s="126"/>
      <c r="D71" s="36">
        <v>23874</v>
      </c>
      <c r="E71" s="37"/>
      <c r="F71" s="37"/>
      <c r="G71" s="37"/>
      <c r="H71" s="38"/>
    </row>
    <row r="72" spans="1:8" ht="37.5" customHeight="1" x14ac:dyDescent="0.2">
      <c r="A72" s="130" t="s">
        <v>200</v>
      </c>
      <c r="B72" s="131"/>
      <c r="C72" s="126"/>
      <c r="D72" s="36">
        <v>24912</v>
      </c>
      <c r="E72" s="37"/>
      <c r="F72" s="37"/>
      <c r="G72" s="37"/>
      <c r="H72" s="38"/>
    </row>
    <row r="73" spans="1:8" ht="37.5" customHeight="1" x14ac:dyDescent="0.2">
      <c r="A73" s="130" t="s">
        <v>201</v>
      </c>
      <c r="B73" s="131"/>
      <c r="C73" s="126"/>
      <c r="D73" s="36">
        <v>25950</v>
      </c>
      <c r="E73" s="37"/>
      <c r="F73" s="37"/>
      <c r="G73" s="37"/>
      <c r="H73" s="38"/>
    </row>
    <row r="74" spans="1:8" ht="37.5" customHeight="1" x14ac:dyDescent="0.2">
      <c r="A74" s="130" t="s">
        <v>202</v>
      </c>
      <c r="B74" s="131"/>
      <c r="C74" s="126"/>
      <c r="D74" s="36">
        <v>26988</v>
      </c>
      <c r="E74" s="37"/>
      <c r="F74" s="37"/>
      <c r="G74" s="37"/>
      <c r="H74" s="38"/>
    </row>
    <row r="75" spans="1:8" ht="37.5" customHeight="1" x14ac:dyDescent="0.2">
      <c r="A75" s="130" t="s">
        <v>203</v>
      </c>
      <c r="B75" s="131"/>
      <c r="C75" s="126"/>
      <c r="D75" s="36">
        <v>28026</v>
      </c>
      <c r="E75" s="37"/>
      <c r="F75" s="37"/>
      <c r="G75" s="37"/>
      <c r="H75" s="38"/>
    </row>
    <row r="76" spans="1:8" ht="37.5" customHeight="1" x14ac:dyDescent="0.2">
      <c r="A76" s="130" t="s">
        <v>204</v>
      </c>
      <c r="B76" s="131"/>
      <c r="C76" s="126"/>
      <c r="D76" s="36">
        <v>29064</v>
      </c>
      <c r="E76" s="37"/>
      <c r="F76" s="37"/>
      <c r="G76" s="37"/>
      <c r="H76" s="38"/>
    </row>
    <row r="77" spans="1:8" ht="37.5" customHeight="1" x14ac:dyDescent="0.2">
      <c r="A77" s="130" t="s">
        <v>205</v>
      </c>
      <c r="B77" s="131"/>
      <c r="C77" s="126"/>
      <c r="D77" s="36">
        <v>30102</v>
      </c>
      <c r="E77" s="37"/>
      <c r="F77" s="37"/>
      <c r="G77" s="37"/>
      <c r="H77" s="38"/>
    </row>
    <row r="78" spans="1:8" ht="37.5" customHeight="1" thickBot="1" x14ac:dyDescent="0.25">
      <c r="A78" s="130" t="s">
        <v>206</v>
      </c>
      <c r="B78" s="131"/>
      <c r="C78" s="126"/>
      <c r="D78" s="36">
        <v>31140</v>
      </c>
      <c r="E78" s="37"/>
      <c r="F78" s="37"/>
      <c r="G78" s="37"/>
      <c r="H78" s="38"/>
    </row>
    <row r="79" spans="1:8" ht="50.1" customHeight="1" thickBot="1" x14ac:dyDescent="0.25">
      <c r="A79" s="119" t="s">
        <v>52</v>
      </c>
      <c r="B79" s="120"/>
      <c r="C79" s="120"/>
      <c r="D79" s="121" t="str">
        <f>"от "&amp;MIN(D80:D89)&amp;" до "&amp;MAX(D80:D89)</f>
        <v>от 348 до 3576</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80" s="127">
        <v>1530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81" s="56">
        <v>348</v>
      </c>
      <c r="E81" s="37"/>
      <c r="F81" s="37"/>
      <c r="G81" s="37"/>
      <c r="H81" s="38"/>
    </row>
    <row r="82" spans="1:8" ht="37.5" customHeight="1" x14ac:dyDescent="0.2">
      <c r="A82" s="143" t="s">
        <v>55</v>
      </c>
      <c r="B82" s="458"/>
      <c r="C82" s="142"/>
      <c r="D82" s="56">
        <v>3570</v>
      </c>
      <c r="E82" s="37"/>
      <c r="F82" s="37"/>
      <c r="G82" s="37"/>
      <c r="H82" s="38"/>
    </row>
    <row r="83" spans="1:8" ht="37.5" customHeight="1" x14ac:dyDescent="0.2">
      <c r="A83" s="143" t="s">
        <v>56</v>
      </c>
      <c r="B83" s="458"/>
      <c r="C83" s="142"/>
      <c r="D83" s="56">
        <v>1104</v>
      </c>
      <c r="E83" s="37"/>
      <c r="F83" s="37"/>
      <c r="G83" s="37"/>
      <c r="H83" s="38"/>
    </row>
    <row r="84" spans="1:8" ht="37.5" customHeight="1" x14ac:dyDescent="0.2">
      <c r="A84" s="137" t="s">
        <v>57</v>
      </c>
      <c r="B84" s="191"/>
      <c r="C84" s="142"/>
      <c r="D84" s="56">
        <v>2208</v>
      </c>
      <c r="E84" s="37"/>
      <c r="F84" s="37"/>
      <c r="G84" s="37"/>
      <c r="H84" s="38"/>
    </row>
    <row r="85" spans="1:8" ht="37.5" customHeight="1" x14ac:dyDescent="0.2">
      <c r="A85" s="143" t="s">
        <v>58</v>
      </c>
      <c r="B85" s="458"/>
      <c r="C85" s="142"/>
      <c r="D85" s="36">
        <v>432</v>
      </c>
      <c r="E85" s="37"/>
      <c r="F85" s="37"/>
      <c r="G85" s="37"/>
      <c r="H85" s="38"/>
    </row>
    <row r="86" spans="1:8" ht="37.5" customHeight="1" x14ac:dyDescent="0.2">
      <c r="A86" s="143" t="s">
        <v>59</v>
      </c>
      <c r="B86" s="458"/>
      <c r="C86" s="142"/>
      <c r="D86" s="36">
        <v>432</v>
      </c>
      <c r="E86" s="37"/>
      <c r="F86" s="37"/>
      <c r="G86" s="37"/>
      <c r="H86" s="38"/>
    </row>
    <row r="87" spans="1:8" ht="37.5" customHeight="1" x14ac:dyDescent="0.2">
      <c r="A87" s="143" t="s">
        <v>60</v>
      </c>
      <c r="B87" s="458"/>
      <c r="C87" s="142"/>
      <c r="D87" s="36">
        <v>864</v>
      </c>
      <c r="E87" s="37"/>
      <c r="F87" s="37"/>
      <c r="G87" s="37"/>
      <c r="H87" s="38"/>
    </row>
    <row r="88" spans="1:8" ht="37.5" customHeight="1" x14ac:dyDescent="0.2">
      <c r="A88" s="143" t="s">
        <v>61</v>
      </c>
      <c r="B88" s="458"/>
      <c r="C88" s="142"/>
      <c r="D88" s="36">
        <v>1296</v>
      </c>
      <c r="E88" s="37"/>
      <c r="F88" s="37"/>
      <c r="G88" s="37"/>
      <c r="H88" s="38"/>
    </row>
    <row r="89" spans="1:8" ht="37.5" customHeight="1" thickBot="1" x14ac:dyDescent="0.25">
      <c r="A89" s="194" t="s">
        <v>62</v>
      </c>
      <c r="B89" s="459"/>
      <c r="C89" s="147"/>
      <c r="D89" s="36">
        <v>3576</v>
      </c>
      <c r="E89" s="37"/>
      <c r="F89" s="37"/>
      <c r="G89" s="37"/>
      <c r="H89" s="38"/>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0" s="45">
        <v>30</v>
      </c>
      <c r="E90" s="45"/>
      <c r="F90" s="45"/>
      <c r="G90" s="45"/>
      <c r="H90" s="46"/>
    </row>
    <row r="91" spans="1:8" ht="50.1" customHeight="1" thickBot="1" x14ac:dyDescent="0.25">
      <c r="A91" s="24" t="s">
        <v>65</v>
      </c>
      <c r="B91" s="25"/>
      <c r="C91" s="26"/>
      <c r="D91" s="156" t="str">
        <f>"от "&amp;MIN(D93,D113:H114,F153,D115:H129)&amp;" до "&amp;MAX(D93,D113:H114,F153,D115:H129)</f>
        <v>от 858 до 14574</v>
      </c>
      <c r="E91" s="156"/>
      <c r="F91" s="156"/>
      <c r="G91" s="156"/>
      <c r="H91" s="157"/>
    </row>
    <row r="92" spans="1:8" ht="21.75" thickBot="1" x14ac:dyDescent="0.25">
      <c r="A92" s="301"/>
      <c r="B92" s="302"/>
      <c r="C92" s="118"/>
      <c r="D92" s="325"/>
      <c r="E92" s="325"/>
      <c r="F92" s="325"/>
      <c r="G92" s="325"/>
      <c r="H92" s="326"/>
    </row>
    <row r="93" spans="1:8" ht="57.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93" s="165">
        <v>5184</v>
      </c>
      <c r="E93" s="165"/>
      <c r="F93" s="165"/>
      <c r="G93" s="165"/>
      <c r="H93" s="166"/>
    </row>
    <row r="94" spans="1:8" ht="57.75" customHeight="1" thickBot="1" x14ac:dyDescent="0.25">
      <c r="A94" s="167" t="s">
        <v>67</v>
      </c>
      <c r="B94" s="168"/>
      <c r="C94" s="169"/>
      <c r="D94" s="170" t="s">
        <v>68</v>
      </c>
      <c r="E94" s="171"/>
      <c r="F94" s="171"/>
      <c r="G94" s="171"/>
      <c r="H94" s="172"/>
    </row>
    <row r="95" spans="1:8" ht="57.75" customHeight="1" x14ac:dyDescent="0.2">
      <c r="A95" s="173" t="s">
        <v>69</v>
      </c>
      <c r="B95" s="174"/>
      <c r="C95" s="169"/>
      <c r="D95" s="140">
        <f>D93/4</f>
        <v>1296</v>
      </c>
      <c r="E95" s="140"/>
      <c r="F95" s="140"/>
      <c r="G95" s="140"/>
      <c r="H95" s="141"/>
    </row>
    <row r="96" spans="1:8" ht="57.75" customHeight="1" x14ac:dyDescent="0.2">
      <c r="A96" s="173" t="s">
        <v>70</v>
      </c>
      <c r="B96" s="174"/>
      <c r="C96" s="169"/>
      <c r="D96" s="140">
        <f>D93/5</f>
        <v>1036.8</v>
      </c>
      <c r="E96" s="140"/>
      <c r="F96" s="140"/>
      <c r="G96" s="140"/>
      <c r="H96" s="141"/>
    </row>
    <row r="97" spans="1:8" ht="57.75" customHeight="1" x14ac:dyDescent="0.2">
      <c r="A97" s="173" t="s">
        <v>71</v>
      </c>
      <c r="B97" s="174"/>
      <c r="C97" s="169"/>
      <c r="D97" s="140">
        <f>D93/6</f>
        <v>864</v>
      </c>
      <c r="E97" s="140"/>
      <c r="F97" s="140"/>
      <c r="G97" s="140"/>
      <c r="H97" s="141"/>
    </row>
    <row r="98" spans="1:8" ht="57.75" customHeight="1" x14ac:dyDescent="0.2">
      <c r="A98" s="173" t="s">
        <v>72</v>
      </c>
      <c r="B98" s="174"/>
      <c r="C98" s="169"/>
      <c r="D98" s="140">
        <f>D93/7</f>
        <v>740.57142857142856</v>
      </c>
      <c r="E98" s="140"/>
      <c r="F98" s="140"/>
      <c r="G98" s="140"/>
      <c r="H98" s="141"/>
    </row>
    <row r="99" spans="1:8" ht="57.75" customHeight="1" x14ac:dyDescent="0.2">
      <c r="A99" s="173" t="s">
        <v>73</v>
      </c>
      <c r="B99" s="174"/>
      <c r="C99" s="169"/>
      <c r="D99" s="140">
        <f>D93/8</f>
        <v>648</v>
      </c>
      <c r="E99" s="140"/>
      <c r="F99" s="140"/>
      <c r="G99" s="140"/>
      <c r="H99" s="141"/>
    </row>
    <row r="100" spans="1:8" ht="57.75" customHeight="1" x14ac:dyDescent="0.2">
      <c r="A100" s="173" t="s">
        <v>74</v>
      </c>
      <c r="B100" s="174"/>
      <c r="C100" s="169"/>
      <c r="D100" s="140">
        <f>D93/9</f>
        <v>576</v>
      </c>
      <c r="E100" s="140"/>
      <c r="F100" s="140"/>
      <c r="G100" s="140"/>
      <c r="H100" s="141"/>
    </row>
    <row r="101" spans="1:8" ht="57.75" customHeight="1" x14ac:dyDescent="0.2">
      <c r="A101" s="173" t="s">
        <v>75</v>
      </c>
      <c r="B101" s="174"/>
      <c r="C101" s="169"/>
      <c r="D101" s="140">
        <f>D93/10</f>
        <v>518.4</v>
      </c>
      <c r="E101" s="140"/>
      <c r="F101" s="140"/>
      <c r="G101" s="140"/>
      <c r="H101" s="141"/>
    </row>
    <row r="102" spans="1:8" ht="57.75" customHeight="1" thickBot="1" x14ac:dyDescent="0.25">
      <c r="A102" s="162" t="s">
        <v>76</v>
      </c>
      <c r="B102" s="163"/>
      <c r="C102" s="169"/>
      <c r="D102" s="165">
        <v>7776</v>
      </c>
      <c r="E102" s="165"/>
      <c r="F102" s="165"/>
      <c r="G102" s="165"/>
      <c r="H102" s="166"/>
    </row>
    <row r="103" spans="1:8" ht="57.75" customHeight="1" thickBot="1" x14ac:dyDescent="0.25">
      <c r="A103" s="167" t="s">
        <v>67</v>
      </c>
      <c r="B103" s="168"/>
      <c r="C103" s="169"/>
      <c r="D103" s="170" t="s">
        <v>68</v>
      </c>
      <c r="E103" s="171"/>
      <c r="F103" s="171"/>
      <c r="G103" s="171"/>
      <c r="H103" s="172"/>
    </row>
    <row r="104" spans="1:8" ht="57.75" customHeight="1" x14ac:dyDescent="0.2">
      <c r="A104" s="173" t="s">
        <v>69</v>
      </c>
      <c r="B104" s="174"/>
      <c r="C104" s="169"/>
      <c r="D104" s="140">
        <v>1944</v>
      </c>
      <c r="E104" s="140"/>
      <c r="F104" s="140"/>
      <c r="G104" s="140"/>
      <c r="H104" s="141"/>
    </row>
    <row r="105" spans="1:8" ht="57.75" customHeight="1" x14ac:dyDescent="0.2">
      <c r="A105" s="173" t="s">
        <v>70</v>
      </c>
      <c r="B105" s="174"/>
      <c r="C105" s="169"/>
      <c r="D105" s="140">
        <v>1555.2</v>
      </c>
      <c r="E105" s="140"/>
      <c r="F105" s="140"/>
      <c r="G105" s="140"/>
      <c r="H105" s="141"/>
    </row>
    <row r="106" spans="1:8" ht="57.75" customHeight="1" x14ac:dyDescent="0.2">
      <c r="A106" s="173" t="s">
        <v>71</v>
      </c>
      <c r="B106" s="174"/>
      <c r="C106" s="169"/>
      <c r="D106" s="140">
        <v>1296</v>
      </c>
      <c r="E106" s="140"/>
      <c r="F106" s="140"/>
      <c r="G106" s="140"/>
      <c r="H106" s="141"/>
    </row>
    <row r="107" spans="1:8" ht="57.75" customHeight="1" x14ac:dyDescent="0.2">
      <c r="A107" s="173" t="s">
        <v>72</v>
      </c>
      <c r="B107" s="174"/>
      <c r="C107" s="169"/>
      <c r="D107" s="140">
        <v>1110.8571428571427</v>
      </c>
      <c r="E107" s="140"/>
      <c r="F107" s="140"/>
      <c r="G107" s="140"/>
      <c r="H107" s="141"/>
    </row>
    <row r="108" spans="1:8" ht="57.75" customHeight="1" x14ac:dyDescent="0.2">
      <c r="A108" s="173" t="s">
        <v>73</v>
      </c>
      <c r="B108" s="174"/>
      <c r="C108" s="169"/>
      <c r="D108" s="140">
        <v>972</v>
      </c>
      <c r="E108" s="140"/>
      <c r="F108" s="140"/>
      <c r="G108" s="140"/>
      <c r="H108" s="141"/>
    </row>
    <row r="109" spans="1:8" ht="57.75" customHeight="1" x14ac:dyDescent="0.2">
      <c r="A109" s="173" t="s">
        <v>74</v>
      </c>
      <c r="B109" s="174"/>
      <c r="C109" s="169"/>
      <c r="D109" s="140">
        <v>864</v>
      </c>
      <c r="E109" s="140"/>
      <c r="F109" s="140"/>
      <c r="G109" s="140"/>
      <c r="H109" s="141"/>
    </row>
    <row r="110" spans="1:8" ht="57.75" customHeight="1" thickBot="1" x14ac:dyDescent="0.25">
      <c r="A110" s="173" t="s">
        <v>75</v>
      </c>
      <c r="B110" s="174"/>
      <c r="C110" s="177"/>
      <c r="D110" s="140">
        <v>777.6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11" s="44">
        <v>12012</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"2ГИС.ЯРОСЛАВЛЬ"</v>
      </c>
      <c r="D113" s="56">
        <v>6540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4" s="56">
        <v>5748</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5" s="56">
        <v>4758</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"2ГИС.ЯРОСЛАВЛЬ"</v>
      </c>
      <c r="D116" s="56">
        <v>12144</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"2ГИС.ЯРОСЛАВЛЬ"</v>
      </c>
      <c r="D117" s="56">
        <v>14574</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8" s="56">
        <v>2898</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9" s="56">
        <v>2898</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0" s="56">
        <v>4320</v>
      </c>
      <c r="E120" s="37"/>
      <c r="F120" s="37"/>
      <c r="G120" s="37"/>
      <c r="H120" s="38"/>
    </row>
    <row r="121" spans="1:8" ht="50.1" customHeight="1" x14ac:dyDescent="0.2">
      <c r="A121" s="143" t="s">
        <v>86</v>
      </c>
      <c r="B121" s="144"/>
      <c r="C121" s="190" t="str">
        <f>C114</f>
        <v>Электронный справочник на основе Справочника организаций"2ГИС.ЯРОСЛАВЛЬ" (версия для ПК)</v>
      </c>
      <c r="D121" s="56">
        <v>5184</v>
      </c>
      <c r="E121" s="37"/>
      <c r="F121" s="37"/>
      <c r="G121" s="37"/>
      <c r="H121" s="38"/>
    </row>
    <row r="122" spans="1:8" ht="50.1" customHeight="1" x14ac:dyDescent="0.2">
      <c r="A122" s="143" t="s">
        <v>87</v>
      </c>
      <c r="B122" s="144"/>
      <c r="C122" s="190" t="s">
        <v>88</v>
      </c>
      <c r="D122" s="56">
        <v>858</v>
      </c>
      <c r="E122" s="37"/>
      <c r="F122" s="37"/>
      <c r="G122" s="37"/>
      <c r="H122" s="38"/>
    </row>
    <row r="123" spans="1:8"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3" s="56">
        <v>3054</v>
      </c>
      <c r="E123" s="37"/>
      <c r="F123" s="37"/>
      <c r="G123" s="37"/>
      <c r="H123" s="38"/>
    </row>
    <row r="124" spans="1:8"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4" s="56">
        <v>2034</v>
      </c>
      <c r="E124" s="37"/>
      <c r="F124" s="37"/>
      <c r="G124" s="37"/>
      <c r="H124" s="38"/>
    </row>
    <row r="125" spans="1:8" ht="75" customHeight="1" x14ac:dyDescent="0.2">
      <c r="A125" s="143" t="s">
        <v>91</v>
      </c>
      <c r="B125" s="144"/>
      <c r="C125"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5" s="56">
        <v>2208</v>
      </c>
      <c r="E125" s="37"/>
      <c r="F125" s="37"/>
      <c r="G125" s="37"/>
      <c r="H125" s="38"/>
    </row>
    <row r="126" spans="1:8" ht="75" customHeight="1" x14ac:dyDescent="0.2">
      <c r="A126" s="143" t="s">
        <v>92</v>
      </c>
      <c r="B126" s="144"/>
      <c r="C126"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6" s="56">
        <v>1020</v>
      </c>
      <c r="E126" s="37"/>
      <c r="F126" s="37"/>
      <c r="G126" s="37"/>
      <c r="H126" s="38"/>
    </row>
    <row r="127" spans="1:8"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7" s="56">
        <v>13248</v>
      </c>
      <c r="E127" s="37"/>
      <c r="F127" s="37"/>
      <c r="G127" s="37"/>
      <c r="H127" s="38"/>
    </row>
    <row r="128" spans="1:8"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8" s="56">
        <v>3504</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9" s="56">
        <v>2898</v>
      </c>
      <c r="E129" s="37"/>
      <c r="F129" s="37"/>
      <c r="G129" s="37"/>
      <c r="H129" s="38"/>
    </row>
    <row r="130" spans="1:8" s="16" customFormat="1" ht="91.5"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30" s="56">
        <v>1530</v>
      </c>
      <c r="E130" s="37"/>
      <c r="F130" s="37"/>
      <c r="G130" s="37"/>
      <c r="H130" s="38"/>
    </row>
    <row r="131" spans="1:8" s="16" customFormat="1" ht="91.5" customHeight="1" thickBot="1" x14ac:dyDescent="0.25">
      <c r="A131" s="143" t="s">
        <v>96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31" s="56">
        <v>100002</v>
      </c>
      <c r="E131" s="37"/>
      <c r="F131" s="37"/>
      <c r="G131" s="37"/>
      <c r="H131" s="38"/>
    </row>
    <row r="132" spans="1:8" s="16" customFormat="1" ht="126" customHeight="1" x14ac:dyDescent="0.2">
      <c r="A132" s="143" t="s">
        <v>97</v>
      </c>
      <c r="B132" s="144"/>
      <c r="C13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2" s="56">
        <v>6504</v>
      </c>
      <c r="E132" s="37"/>
      <c r="F132" s="37"/>
      <c r="G132" s="37"/>
      <c r="H132" s="38"/>
    </row>
    <row r="133" spans="1:8" s="16" customFormat="1" ht="96" customHeight="1" x14ac:dyDescent="0.2">
      <c r="A133" s="137" t="s">
        <v>98</v>
      </c>
      <c r="B133" s="191"/>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3" s="56">
        <v>7926</v>
      </c>
      <c r="E133" s="37"/>
      <c r="F133" s="37"/>
      <c r="G133" s="37"/>
      <c r="H133" s="38"/>
    </row>
    <row r="134" spans="1:8" s="16" customFormat="1" ht="9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34" s="56">
        <v>6012</v>
      </c>
      <c r="E134" s="37"/>
      <c r="F134" s="37"/>
      <c r="G134" s="37"/>
      <c r="H134" s="38"/>
    </row>
    <row r="135" spans="1:8" ht="50.1" customHeight="1" x14ac:dyDescent="0.2">
      <c r="A135" s="143" t="s">
        <v>100</v>
      </c>
      <c r="B135" s="144"/>
      <c r="C135" s="190" t="str">
        <f>"Интернет-площадка 2gis.ru на основе Cправочника организаций "&amp;$C$2&amp;""</f>
        <v>Интернет-площадка 2gis.ru на основе Cправочника организаций "2ГИС.ЯРОСЛАВЛЬ"</v>
      </c>
      <c r="D135" s="56">
        <v>9240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8160</v>
      </c>
      <c r="E136" s="37"/>
      <c r="F136" s="37"/>
      <c r="G136" s="37"/>
      <c r="H136" s="38"/>
    </row>
    <row r="137" spans="1:8" ht="50.1" customHeight="1" x14ac:dyDescent="0.2">
      <c r="A137" s="143" t="s">
        <v>102</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7" s="56">
        <v>6720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"2ГИС.ЯРОСЛАВЛЬ"</v>
      </c>
      <c r="D138" s="56">
        <v>17040</v>
      </c>
      <c r="E138" s="37"/>
      <c r="F138" s="37"/>
      <c r="G138" s="37"/>
      <c r="H138" s="38"/>
    </row>
    <row r="139" spans="1:8" ht="50.1" customHeight="1" x14ac:dyDescent="0.2">
      <c r="A139" s="143" t="s">
        <v>104</v>
      </c>
      <c r="B139" s="144"/>
      <c r="C139" s="190" t="str">
        <f>"Интернет-площадка 2gis.ru на основе Cправочника организаций "&amp;$C$2&amp;""</f>
        <v>Интернет-площадка 2gis.ru на основе Cправочника организаций "2ГИС.ЯРОСЛАВЛЬ"</v>
      </c>
      <c r="D139" s="56">
        <v>20448</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0" s="56">
        <v>4080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1" s="56">
        <v>4080</v>
      </c>
      <c r="E141" s="37"/>
      <c r="F141" s="37"/>
      <c r="G141" s="37"/>
      <c r="H141" s="38"/>
    </row>
    <row r="142" spans="1:8" ht="50.1" customHeight="1" x14ac:dyDescent="0.2">
      <c r="A142" s="143" t="s">
        <v>107</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2" s="56">
        <v>6120</v>
      </c>
      <c r="E142" s="37"/>
      <c r="F142" s="37"/>
      <c r="G142" s="37"/>
      <c r="H142" s="38"/>
    </row>
    <row r="143" spans="1:8" ht="50.1" customHeight="1" x14ac:dyDescent="0.2">
      <c r="A143" s="143" t="s">
        <v>108</v>
      </c>
      <c r="B143" s="144"/>
      <c r="C143" s="190" t="s">
        <v>88</v>
      </c>
      <c r="D143" s="56">
        <v>1320</v>
      </c>
      <c r="E143" s="37"/>
      <c r="F143" s="37"/>
      <c r="G143" s="37"/>
      <c r="H143" s="38"/>
    </row>
    <row r="144" spans="1:8" ht="75" customHeight="1" x14ac:dyDescent="0.2">
      <c r="A144" s="143" t="s">
        <v>109</v>
      </c>
      <c r="B144" s="144"/>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56">
        <v>18600</v>
      </c>
      <c r="E144" s="37"/>
      <c r="F144" s="37"/>
      <c r="G144" s="37"/>
      <c r="H144" s="38"/>
    </row>
    <row r="145" spans="1:8" ht="50.1" customHeight="1" thickBot="1" x14ac:dyDescent="0.25">
      <c r="A145" s="143" t="s">
        <v>110</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4080</v>
      </c>
      <c r="E145" s="37"/>
      <c r="F145" s="37"/>
      <c r="G145" s="37"/>
      <c r="H145" s="38"/>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47" s="36">
        <v>3600</v>
      </c>
      <c r="E147" s="37"/>
      <c r="F147" s="37"/>
      <c r="G147" s="37"/>
      <c r="H147" s="38"/>
    </row>
    <row r="148" spans="1:8" s="16" customFormat="1" ht="50.1" customHeight="1" x14ac:dyDescent="0.2">
      <c r="A148" s="143" t="s">
        <v>113</v>
      </c>
      <c r="B148" s="144"/>
      <c r="C148" s="196"/>
      <c r="D148" s="36">
        <v>3600</v>
      </c>
      <c r="E148" s="37"/>
      <c r="F148" s="37"/>
      <c r="G148" s="37"/>
      <c r="H148" s="38"/>
    </row>
    <row r="149" spans="1:8" s="16" customFormat="1" ht="50.1" customHeight="1" x14ac:dyDescent="0.2">
      <c r="A149" s="194" t="s">
        <v>114</v>
      </c>
      <c r="B149" s="195"/>
      <c r="C149" s="196"/>
      <c r="D149" s="329">
        <v>1800</v>
      </c>
      <c r="E149" s="140"/>
      <c r="F149" s="140"/>
      <c r="G149" s="140"/>
      <c r="H149" s="140"/>
    </row>
    <row r="150" spans="1:8" s="16" customFormat="1" ht="50.1" customHeight="1" x14ac:dyDescent="0.2">
      <c r="A150" s="194" t="s">
        <v>115</v>
      </c>
      <c r="B150" s="195"/>
      <c r="C150" s="196"/>
      <c r="D150" s="329">
        <v>180</v>
      </c>
      <c r="E150" s="140"/>
      <c r="F150" s="140"/>
      <c r="G150" s="140"/>
      <c r="H150" s="140"/>
    </row>
    <row r="151" spans="1:8" s="16" customFormat="1" ht="50.1" customHeight="1" thickBot="1" x14ac:dyDescent="0.25">
      <c r="A151" s="194" t="s">
        <v>116</v>
      </c>
      <c r="B151" s="195"/>
      <c r="C151" s="198"/>
      <c r="D151" s="78">
        <v>612</v>
      </c>
      <c r="E151" s="79"/>
      <c r="F151" s="79"/>
      <c r="G151" s="79"/>
      <c r="H151" s="79"/>
    </row>
    <row r="152" spans="1:8" s="16" customFormat="1" ht="50.1" customHeight="1" thickBot="1" x14ac:dyDescent="0.25">
      <c r="A152" s="24" t="s">
        <v>117</v>
      </c>
      <c r="B152" s="25"/>
      <c r="C152" s="26"/>
      <c r="D152" s="156"/>
      <c r="E152" s="156"/>
      <c r="F152" s="156"/>
      <c r="G152" s="156"/>
      <c r="H152" s="157"/>
    </row>
    <row r="153" spans="1:8" ht="50.1" customHeight="1" x14ac:dyDescent="0.2">
      <c r="A153" s="143" t="s">
        <v>118</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3" s="200">
        <f>F153*1.2</f>
        <v>3722.3999999999996</v>
      </c>
      <c r="E153" s="201">
        <f>F153*1.1</f>
        <v>3412.2000000000003</v>
      </c>
      <c r="F153" s="201">
        <v>3102</v>
      </c>
      <c r="G153" s="201">
        <f>F153*0.75</f>
        <v>2326.5</v>
      </c>
      <c r="H153" s="202">
        <f>F153*0.5</f>
        <v>1551</v>
      </c>
    </row>
    <row r="154" spans="1:8" ht="50.1" customHeight="1" x14ac:dyDescent="0.2">
      <c r="A154" s="143" t="s">
        <v>119</v>
      </c>
      <c r="B154" s="144"/>
      <c r="C154" s="190" t="str">
        <f>"Интернет-площадка 2gis.ru на основе Cправочника организаций "&amp;$C$2&amp;""</f>
        <v>Интернет-площадка 2gis.ru на основе Cправочника организаций "2ГИС.ЯРОСЛАВЛЬ"</v>
      </c>
      <c r="D154" s="36">
        <v>1698</v>
      </c>
      <c r="E154" s="37"/>
      <c r="F154" s="37"/>
      <c r="G154" s="37"/>
      <c r="H154" s="38"/>
    </row>
    <row r="155" spans="1:8" ht="50.1" customHeight="1" x14ac:dyDescent="0.2">
      <c r="A155" s="143" t="s">
        <v>120</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5" s="56">
        <v>1666.8</v>
      </c>
      <c r="E155" s="37"/>
      <c r="F155" s="37"/>
      <c r="G155" s="37"/>
      <c r="H155" s="38"/>
    </row>
    <row r="156" spans="1:8" ht="50.1" customHeight="1" x14ac:dyDescent="0.2">
      <c r="A156" s="137" t="s">
        <v>287</v>
      </c>
      <c r="B156" s="191"/>
      <c r="C15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6" s="200">
        <f>F156*1.2</f>
        <v>5328</v>
      </c>
      <c r="E156" s="201">
        <f>F156*1.1</f>
        <v>4884</v>
      </c>
      <c r="F156" s="201">
        <v>4440</v>
      </c>
      <c r="G156" s="201">
        <f>F156*0.75</f>
        <v>3330</v>
      </c>
      <c r="H156" s="202">
        <f>F156*0.5</f>
        <v>2220</v>
      </c>
    </row>
    <row r="157" spans="1:8" ht="50.1" customHeight="1" x14ac:dyDescent="0.2">
      <c r="A157" s="143" t="s">
        <v>166</v>
      </c>
      <c r="B157" s="144"/>
      <c r="C157" s="190" t="str">
        <f>"Интернет-площадка 2gis.ru на основе Cправочника организаций "&amp;$C$2&amp;""</f>
        <v>Интернет-площадка 2gis.ru на основе Cправочника организаций "2ГИС.ЯРОСЛАВЛЬ"</v>
      </c>
      <c r="D157" s="36">
        <v>2400</v>
      </c>
      <c r="E157" s="37"/>
      <c r="F157" s="37"/>
      <c r="G157" s="37"/>
      <c r="H157" s="38"/>
    </row>
    <row r="158" spans="1:8" ht="50.1" customHeight="1" x14ac:dyDescent="0.2">
      <c r="A158" s="143" t="s">
        <v>123</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6">
        <v>2400</v>
      </c>
      <c r="E158" s="37"/>
      <c r="F158" s="37"/>
      <c r="G158" s="37"/>
      <c r="H158" s="38"/>
    </row>
    <row r="159" spans="1:8" s="16" customFormat="1" ht="126" customHeight="1" thickBot="1" x14ac:dyDescent="0.25">
      <c r="A159" s="143" t="s">
        <v>124</v>
      </c>
      <c r="B159" s="144"/>
      <c r="C159" s="300" t="str">
        <f>C154</f>
        <v>Интернет-площадка 2gis.ru на основе Cправочника организаций "2ГИС.ЯРОСЛАВЛЬ"</v>
      </c>
      <c r="D159" s="56">
        <v>3102</v>
      </c>
      <c r="E159" s="37"/>
      <c r="F159" s="37"/>
      <c r="G159" s="37"/>
      <c r="H159" s="38"/>
    </row>
    <row r="160" spans="1:8" ht="50.1" customHeight="1" thickBot="1" x14ac:dyDescent="0.25">
      <c r="A160" s="24" t="s">
        <v>185</v>
      </c>
      <c r="B160" s="25"/>
      <c r="C160" s="26"/>
      <c r="D160" s="156"/>
      <c r="E160" s="156"/>
      <c r="F160" s="156"/>
      <c r="G160" s="156"/>
      <c r="H160" s="157"/>
    </row>
    <row r="161" spans="1:8" s="23" customFormat="1" ht="30" customHeight="1" thickBot="1" x14ac:dyDescent="0.25">
      <c r="A161" s="534"/>
      <c r="B161" s="357"/>
      <c r="C161" s="358"/>
      <c r="D161" s="357"/>
      <c r="E161" s="357"/>
      <c r="F161" s="357"/>
      <c r="G161" s="357"/>
      <c r="H161" s="359"/>
    </row>
    <row r="162" spans="1:8" s="16" customFormat="1" ht="185.25" customHeight="1" x14ac:dyDescent="0.2">
      <c r="A162" s="143" t="s">
        <v>186</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2" s="31">
        <v>8100</v>
      </c>
      <c r="E162" s="32"/>
      <c r="F162" s="32"/>
      <c r="G162" s="32"/>
      <c r="H162" s="33"/>
    </row>
    <row r="163" spans="1:8" s="16" customFormat="1" ht="83.25" customHeight="1" thickBot="1" x14ac:dyDescent="0.25">
      <c r="A163" s="143" t="s">
        <v>187</v>
      </c>
      <c r="B163" s="144"/>
      <c r="C163" s="196"/>
      <c r="D163" s="36">
        <v>8100</v>
      </c>
      <c r="E163" s="37"/>
      <c r="F163" s="37"/>
      <c r="G163" s="37"/>
      <c r="H163" s="38"/>
    </row>
    <row r="164" spans="1:8" ht="21.75" thickBot="1" x14ac:dyDescent="0.25">
      <c r="A164" s="301"/>
      <c r="B164" s="302"/>
      <c r="C164" s="182"/>
      <c r="D164" s="325"/>
      <c r="E164" s="325"/>
      <c r="F164" s="325"/>
      <c r="G164" s="325"/>
      <c r="H164" s="326"/>
    </row>
    <row r="166" spans="1:8" ht="21" x14ac:dyDescent="0.2">
      <c r="A166" s="208"/>
      <c r="B166" s="209" t="s">
        <v>126</v>
      </c>
      <c r="C166" s="210" t="s">
        <v>251</v>
      </c>
      <c r="D166" s="210"/>
      <c r="E166" s="211"/>
      <c r="F166" s="211"/>
      <c r="G166" s="211"/>
      <c r="H166" s="211"/>
    </row>
    <row r="167" spans="1:8" ht="21" x14ac:dyDescent="0.2">
      <c r="A167" s="208"/>
      <c r="B167" s="211"/>
      <c r="C167" s="212" t="s">
        <v>252</v>
      </c>
      <c r="D167" s="212"/>
      <c r="E167" s="211"/>
      <c r="F167" s="211"/>
      <c r="G167" s="211"/>
      <c r="H167" s="211"/>
    </row>
    <row r="168" spans="1:8" ht="21" x14ac:dyDescent="0.2">
      <c r="A168" s="208"/>
      <c r="B168" s="211"/>
      <c r="C168" s="212" t="s">
        <v>253</v>
      </c>
      <c r="D168" s="212"/>
      <c r="E168" s="211"/>
      <c r="F168" s="211"/>
      <c r="G168" s="211"/>
      <c r="H168" s="211"/>
    </row>
    <row r="169" spans="1:8" ht="21" x14ac:dyDescent="0.2">
      <c r="C169" s="212"/>
      <c r="D169" s="212"/>
      <c r="E169" s="211"/>
      <c r="F169" s="211"/>
      <c r="G169" s="211"/>
      <c r="H169" s="205"/>
    </row>
    <row r="170" spans="1:8" ht="26.25" x14ac:dyDescent="0.2">
      <c r="A170" s="215" t="str">
        <f>Абакан_юр!A158</f>
        <v>По соглашению сторон в качестве валюты платежа могут выступать украинские гривны, в этом случае курс следующий: 1 руб. = 0,4427 гривен</v>
      </c>
      <c r="B170" s="215"/>
      <c r="C170" s="215"/>
      <c r="D170" s="216"/>
      <c r="E170" s="216"/>
      <c r="F170" s="217"/>
      <c r="G170" s="218"/>
      <c r="H170" s="218"/>
    </row>
    <row r="171" spans="1:8" ht="26.25" x14ac:dyDescent="0.2">
      <c r="A171" s="215" t="str">
        <f>Абакан_юр!A159</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ht="26.25" x14ac:dyDescent="0.2">
      <c r="A173" s="215" t="str">
        <f>Абакан_юр!A161</f>
        <v>По соглашению сторон в качестве валюты платежа могут выступать евро, в этом случае курс следующий: 1 руб. = 0,0108 евро</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чешские кроны, в этом случае курс следующий: 1 руб. = 0,2672 крона</v>
      </c>
      <c r="B174" s="215"/>
      <c r="C174" s="215"/>
      <c r="D174" s="216"/>
      <c r="E174" s="217"/>
      <c r="F174" s="217"/>
      <c r="G174" s="220"/>
      <c r="H174" s="220"/>
    </row>
    <row r="175" spans="1:8" ht="26.25" x14ac:dyDescent="0.2">
      <c r="A175" s="215" t="str">
        <f>Абакан_юр!A163</f>
        <v>По соглашению сторон в качестве валюты платежа могут выступать киргизские сомы, в этом случае курс следующий: 1 руб. = 1,0485 сом</v>
      </c>
      <c r="B175" s="215"/>
      <c r="C175" s="215"/>
      <c r="D175" s="216"/>
      <c r="E175" s="216"/>
      <c r="F175" s="217"/>
      <c r="G175" s="220"/>
      <c r="H175" s="220"/>
    </row>
    <row r="176" spans="1:8" ht="26.25" x14ac:dyDescent="0.2">
      <c r="A17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6" s="215"/>
      <c r="C176" s="215"/>
      <c r="D176" s="216"/>
      <c r="E176" s="216"/>
      <c r="F176" s="217"/>
      <c r="G176" s="220"/>
      <c r="H176" s="220"/>
    </row>
    <row r="177" spans="1:8" ht="26.25" x14ac:dyDescent="0.2">
      <c r="A177" s="221"/>
      <c r="B177" s="221"/>
      <c r="C177" s="222"/>
      <c r="D177" s="223"/>
      <c r="E177" s="223"/>
      <c r="F177" s="224"/>
      <c r="G177" s="225"/>
      <c r="H177" s="225"/>
    </row>
    <row r="178" spans="1:8" ht="21" x14ac:dyDescent="0.2">
      <c r="A178" s="227" t="s">
        <v>137</v>
      </c>
      <c r="B178" s="227"/>
      <c r="C178" s="227"/>
      <c r="D178" s="227"/>
      <c r="E178" s="227"/>
      <c r="F178" s="227"/>
      <c r="G178" s="227"/>
      <c r="H178" s="227"/>
    </row>
    <row r="179" spans="1:8" ht="21" x14ac:dyDescent="0.2">
      <c r="A179" s="227" t="s">
        <v>138</v>
      </c>
      <c r="B179" s="227"/>
      <c r="C179" s="227"/>
      <c r="D179" s="227"/>
      <c r="E179" s="227"/>
      <c r="F179" s="227"/>
      <c r="G179" s="227"/>
      <c r="H179" s="227"/>
    </row>
    <row r="180" spans="1:8" ht="26.25" x14ac:dyDescent="0.2">
      <c r="A180" s="221"/>
      <c r="B180" s="221"/>
      <c r="C180" s="222"/>
      <c r="D180" s="223"/>
      <c r="E180" s="223"/>
      <c r="F180" s="224"/>
      <c r="G180" s="225"/>
      <c r="H180" s="225"/>
    </row>
    <row r="181" spans="1:8" ht="50.1" customHeight="1" thickBot="1" x14ac:dyDescent="0.25">
      <c r="A181" s="228" t="s">
        <v>139</v>
      </c>
      <c r="B181" s="228"/>
      <c r="C181" s="228"/>
      <c r="D181" s="228"/>
      <c r="E181" s="228"/>
      <c r="F181" s="229"/>
      <c r="G181" s="219"/>
      <c r="H181" s="230"/>
    </row>
    <row r="182" spans="1:8" ht="50.1" customHeight="1" thickBot="1" x14ac:dyDescent="0.25">
      <c r="A182" s="540" t="s">
        <v>140</v>
      </c>
      <c r="B182" s="541"/>
      <c r="C182" s="541"/>
      <c r="D182" s="541"/>
      <c r="E182" s="542"/>
      <c r="F182" s="234"/>
      <c r="H182" s="235"/>
    </row>
    <row r="183" spans="1:8" ht="84" customHeight="1" thickBot="1" x14ac:dyDescent="0.25">
      <c r="A183" s="305" t="s">
        <v>141</v>
      </c>
      <c r="B183" s="306"/>
      <c r="C183" s="238" t="s">
        <v>142</v>
      </c>
      <c r="D183" s="330" t="s">
        <v>143</v>
      </c>
      <c r="E183" s="331"/>
      <c r="F183" s="240"/>
      <c r="G183" s="240"/>
      <c r="H183" s="240"/>
    </row>
    <row r="184" spans="1:8" ht="151.5" customHeight="1" x14ac:dyDescent="0.2">
      <c r="A184" s="246" t="s">
        <v>144</v>
      </c>
      <c r="B184" s="247"/>
      <c r="C184" s="248" t="s">
        <v>145</v>
      </c>
      <c r="D184" s="249" t="s">
        <v>146</v>
      </c>
      <c r="E184" s="250"/>
      <c r="F184" s="240"/>
      <c r="G184" s="240"/>
      <c r="H184" s="240"/>
    </row>
    <row r="185" spans="1:8" ht="121.5" customHeight="1" x14ac:dyDescent="0.2">
      <c r="A185" s="246" t="s">
        <v>147</v>
      </c>
      <c r="B185" s="247"/>
      <c r="C185" s="248" t="s">
        <v>148</v>
      </c>
      <c r="D185" s="249" t="s">
        <v>149</v>
      </c>
      <c r="E185" s="250"/>
      <c r="F185" s="240"/>
      <c r="G185" s="240"/>
      <c r="H185" s="240"/>
    </row>
    <row r="186" spans="1:8" ht="126.75" customHeight="1" thickBot="1" x14ac:dyDescent="0.25">
      <c r="A186" s="332" t="s">
        <v>150</v>
      </c>
      <c r="B186" s="333"/>
      <c r="C186" s="334" t="s">
        <v>151</v>
      </c>
      <c r="D186" s="335" t="s">
        <v>149</v>
      </c>
      <c r="E186" s="336"/>
      <c r="F186" s="240"/>
      <c r="G186" s="240"/>
      <c r="H186" s="240"/>
    </row>
    <row r="187" spans="1:8" s="205" customFormat="1" ht="102.75" customHeight="1" thickBot="1" x14ac:dyDescent="0.25">
      <c r="A187" s="332" t="s">
        <v>153</v>
      </c>
      <c r="B187" s="333"/>
      <c r="C187" s="546" t="s">
        <v>154</v>
      </c>
      <c r="D187" s="335" t="s">
        <v>149</v>
      </c>
      <c r="E187" s="336"/>
      <c r="F187" s="234"/>
      <c r="G187" s="234"/>
      <c r="H187" s="234"/>
    </row>
    <row r="188" spans="1:8" s="226" customFormat="1" ht="222.75" customHeight="1" thickBot="1" x14ac:dyDescent="0.25">
      <c r="A188" s="332" t="s">
        <v>155</v>
      </c>
      <c r="B188" s="333"/>
      <c r="C188" s="334" t="s">
        <v>156</v>
      </c>
      <c r="D188" s="335" t="s">
        <v>149</v>
      </c>
      <c r="E188" s="336"/>
      <c r="F188" s="224"/>
      <c r="G188" s="225"/>
      <c r="H188" s="225"/>
    </row>
    <row r="189" spans="1:8" ht="23.25" x14ac:dyDescent="0.2">
      <c r="A189" s="252" t="s">
        <v>157</v>
      </c>
      <c r="B189" s="252"/>
      <c r="C189" s="252"/>
      <c r="D189" s="252"/>
      <c r="E189" s="252"/>
      <c r="F189" s="252"/>
      <c r="G189" s="252"/>
      <c r="H189" s="252"/>
    </row>
    <row r="190" spans="1:8" ht="23.25" x14ac:dyDescent="0.2">
      <c r="A190" s="252" t="s">
        <v>158</v>
      </c>
      <c r="B190" s="252"/>
      <c r="C190" s="252"/>
      <c r="D190" s="252"/>
      <c r="E190" s="252"/>
      <c r="F190" s="252"/>
      <c r="G190" s="252"/>
      <c r="H190" s="252"/>
    </row>
    <row r="191" spans="1:8" ht="192" customHeight="1" x14ac:dyDescent="0.2">
      <c r="A19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c r="E191" s="311"/>
      <c r="F191" s="311"/>
      <c r="G191" s="311"/>
      <c r="H191" s="311"/>
    </row>
    <row r="192" spans="1:8" ht="75.75" customHeight="1" x14ac:dyDescent="0.2">
      <c r="A192" s="227" t="s">
        <v>160</v>
      </c>
      <c r="B192" s="227"/>
      <c r="C192" s="227"/>
      <c r="D192" s="227"/>
      <c r="E192" s="227"/>
      <c r="F192" s="227"/>
      <c r="G192" s="227"/>
      <c r="H192" s="227"/>
    </row>
    <row r="193" spans="1:8" ht="23.25" x14ac:dyDescent="0.2">
      <c r="A193" s="252" t="s">
        <v>161</v>
      </c>
      <c r="B193" s="252"/>
      <c r="C193" s="252"/>
      <c r="D193" s="252"/>
      <c r="E193" s="252"/>
      <c r="F193" s="252"/>
      <c r="G193" s="252"/>
      <c r="H193" s="252"/>
    </row>
    <row r="195" spans="1:8" s="254" customFormat="1" ht="114.75" customHeight="1" x14ac:dyDescent="0.2">
      <c r="A195" s="227" t="s">
        <v>162</v>
      </c>
      <c r="B195" s="227"/>
      <c r="C195" s="227"/>
      <c r="D195" s="227"/>
      <c r="E195" s="227"/>
      <c r="F195" s="227"/>
      <c r="G195" s="227"/>
      <c r="H195" s="227"/>
    </row>
  </sheetData>
  <sheetProtection selectLockedCells="1" selectUnlockedCells="1"/>
  <mergeCells count="325">
    <mergeCell ref="A189:H189"/>
    <mergeCell ref="A190:H190"/>
    <mergeCell ref="A191:H191"/>
    <mergeCell ref="A192:H192"/>
    <mergeCell ref="A193:H193"/>
    <mergeCell ref="A195:E195"/>
    <mergeCell ref="F195:H195"/>
    <mergeCell ref="A186:B186"/>
    <mergeCell ref="D186:E186"/>
    <mergeCell ref="A187:B187"/>
    <mergeCell ref="D187:E187"/>
    <mergeCell ref="A188:B188"/>
    <mergeCell ref="D188:E188"/>
    <mergeCell ref="A183:B183"/>
    <mergeCell ref="D183:E183"/>
    <mergeCell ref="A184:B184"/>
    <mergeCell ref="D184:E184"/>
    <mergeCell ref="A185:B185"/>
    <mergeCell ref="D185:E185"/>
    <mergeCell ref="A175:C175"/>
    <mergeCell ref="A176:C176"/>
    <mergeCell ref="A178:H178"/>
    <mergeCell ref="A179:H179"/>
    <mergeCell ref="A181:E181"/>
    <mergeCell ref="A182:E182"/>
    <mergeCell ref="A170:C170"/>
    <mergeCell ref="G170:H170"/>
    <mergeCell ref="A171:C171"/>
    <mergeCell ref="A172:C172"/>
    <mergeCell ref="A173:C173"/>
    <mergeCell ref="A174:C174"/>
    <mergeCell ref="A164:B164"/>
    <mergeCell ref="D164:H164"/>
    <mergeCell ref="C166:D166"/>
    <mergeCell ref="C167:D167"/>
    <mergeCell ref="C168:D168"/>
    <mergeCell ref="C169:D169"/>
    <mergeCell ref="A161:C161"/>
    <mergeCell ref="D161:H161"/>
    <mergeCell ref="A162:B162"/>
    <mergeCell ref="C162:C163"/>
    <mergeCell ref="D162:H162"/>
    <mergeCell ref="A163:B163"/>
    <mergeCell ref="D163:H163"/>
    <mergeCell ref="A158:B158"/>
    <mergeCell ref="D158:H158"/>
    <mergeCell ref="A159:B159"/>
    <mergeCell ref="D159:H159"/>
    <mergeCell ref="A160:B160"/>
    <mergeCell ref="D160:H160"/>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396"/>
  <sheetViews>
    <sheetView view="pageBreakPreview" zoomScale="40" zoomScaleSheetLayoutView="40" workbookViewId="0">
      <pane ySplit="3" topLeftCell="A301" activePane="bottomLeft" state="frozen"/>
      <selection activeCell="O122" sqref="O122"/>
      <selection pane="bottomLeft" activeCell="O122" sqref="O122"/>
    </sheetView>
  </sheetViews>
  <sheetFormatPr defaultColWidth="9.140625" defaultRowHeight="12.75" outlineLevelRow="1" x14ac:dyDescent="0.2"/>
  <cols>
    <col min="1" max="1" width="45.7109375" style="771" customWidth="1"/>
    <col min="2" max="2" width="80.7109375" style="207" customWidth="1"/>
    <col min="3" max="3" width="120.7109375" style="206" customWidth="1"/>
    <col min="4"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738</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17"/>
      <c r="B6" s="418"/>
      <c r="C6" s="418"/>
      <c r="D6" s="302" t="s">
        <v>291</v>
      </c>
      <c r="E6" s="302"/>
      <c r="F6" s="302"/>
      <c r="G6" s="302"/>
      <c r="H6" s="429"/>
    </row>
    <row r="7" spans="1:8" s="769" customFormat="1" ht="24.95" customHeight="1" thickBot="1" x14ac:dyDescent="0.25">
      <c r="A7" s="767"/>
      <c r="B7" s="768"/>
      <c r="C7" s="259"/>
      <c r="D7" s="313" t="s">
        <v>176</v>
      </c>
      <c r="E7" s="314" t="s">
        <v>177</v>
      </c>
      <c r="F7" s="313" t="s">
        <v>178</v>
      </c>
      <c r="G7" s="314" t="s">
        <v>179</v>
      </c>
      <c r="H7" s="315"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302" t="s">
        <v>291</v>
      </c>
      <c r="E18" s="302"/>
      <c r="F18" s="302"/>
      <c r="G18" s="302"/>
      <c r="H18" s="429"/>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64">
        <v>270</v>
      </c>
      <c r="E19" s="316"/>
      <c r="F19" s="316"/>
      <c r="G19" s="316"/>
      <c r="H19" s="317"/>
    </row>
    <row r="20" spans="1:8" s="16" customFormat="1" ht="94.5" customHeight="1" x14ac:dyDescent="0.2">
      <c r="A20" s="71"/>
      <c r="B20" s="92"/>
      <c r="C20" s="93"/>
      <c r="D20" s="94"/>
      <c r="E20" s="95"/>
      <c r="F20" s="95"/>
      <c r="G20" s="95"/>
      <c r="H20" s="318"/>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65"/>
      <c r="E21" s="319"/>
      <c r="F21" s="319"/>
      <c r="G21" s="319"/>
      <c r="H21" s="320"/>
    </row>
    <row r="22" spans="1:8" s="16" customFormat="1" ht="24.95" customHeight="1" thickBot="1" x14ac:dyDescent="0.25">
      <c r="A22" s="81"/>
      <c r="B22" s="48"/>
      <c r="C22" s="49"/>
      <c r="D22" s="302" t="s">
        <v>291</v>
      </c>
      <c r="E22" s="302"/>
      <c r="F22" s="302"/>
      <c r="G22" s="302"/>
      <c r="H22" s="429"/>
    </row>
    <row r="23" spans="1:8" s="16" customFormat="1" ht="50.1" customHeight="1" x14ac:dyDescent="0.2">
      <c r="A23" s="65" t="s">
        <v>739</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740</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302" t="s">
        <v>291</v>
      </c>
      <c r="E33" s="302"/>
      <c r="F33" s="302"/>
      <c r="G33" s="302"/>
      <c r="H33" s="429"/>
    </row>
    <row r="34" spans="1:8" s="16" customFormat="1" ht="50.1" customHeight="1" x14ac:dyDescent="0.2">
      <c r="A34" s="65" t="s">
        <v>622</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498"/>
      <c r="B38" s="468"/>
      <c r="C38" s="118"/>
      <c r="D38" s="302" t="s">
        <v>291</v>
      </c>
      <c r="E38" s="302"/>
      <c r="F38" s="302"/>
      <c r="G38" s="302"/>
      <c r="H38" s="429"/>
    </row>
    <row r="39" spans="1:8" s="16" customFormat="1" ht="50.1" customHeight="1" thickBot="1" x14ac:dyDescent="0.25">
      <c r="A39" s="119" t="s">
        <v>657</v>
      </c>
      <c r="B39" s="601"/>
      <c r="C39" s="601"/>
      <c r="D39" s="528" t="str">
        <f>"от "&amp;MIN(D40:D119)&amp;" до "&amp;MAX(D40:D119)</f>
        <v>от 1914 до 153120</v>
      </c>
      <c r="E39" s="528"/>
      <c r="F39" s="528"/>
      <c r="G39" s="528"/>
      <c r="H39" s="529"/>
    </row>
    <row r="40" spans="1:8" s="16" customFormat="1" ht="37.5" customHeight="1" outlineLevel="1" x14ac:dyDescent="0.2">
      <c r="A40" s="530" t="s">
        <v>32</v>
      </c>
      <c r="B40" s="600"/>
      <c r="C40" s="455"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40" s="564">
        <v>1914</v>
      </c>
      <c r="E40" s="509"/>
      <c r="F40" s="509"/>
      <c r="G40" s="509"/>
      <c r="H40" s="416"/>
    </row>
    <row r="41" spans="1:8" s="16" customFormat="1" ht="37.5" customHeight="1" outlineLevel="1" x14ac:dyDescent="0.2">
      <c r="A41" s="500" t="s">
        <v>33</v>
      </c>
      <c r="B41" s="501"/>
      <c r="C41" s="456"/>
      <c r="D41" s="329">
        <v>3828</v>
      </c>
      <c r="E41" s="140"/>
      <c r="F41" s="140"/>
      <c r="G41" s="140"/>
      <c r="H41" s="141"/>
    </row>
    <row r="42" spans="1:8" s="16" customFormat="1" ht="37.5" customHeight="1" outlineLevel="1" thickBot="1" x14ac:dyDescent="0.25">
      <c r="A42" s="500" t="s">
        <v>34</v>
      </c>
      <c r="B42" s="501"/>
      <c r="C42" s="456"/>
      <c r="D42" s="329">
        <v>5742</v>
      </c>
      <c r="E42" s="140"/>
      <c r="F42" s="140"/>
      <c r="G42" s="140"/>
      <c r="H42" s="141"/>
    </row>
    <row r="43" spans="1:8" s="16" customFormat="1" ht="37.5" customHeight="1" outlineLevel="1" thickBot="1" x14ac:dyDescent="0.25">
      <c r="A43" s="500" t="s">
        <v>35</v>
      </c>
      <c r="B43" s="501"/>
      <c r="C43" s="456"/>
      <c r="D43" s="302" t="s">
        <v>291</v>
      </c>
      <c r="E43" s="302"/>
      <c r="F43" s="302"/>
      <c r="G43" s="302"/>
      <c r="H43" s="429"/>
    </row>
    <row r="44" spans="1:8" s="16" customFormat="1" ht="37.5" customHeight="1" outlineLevel="1" thickBot="1" x14ac:dyDescent="0.25">
      <c r="A44" s="500" t="s">
        <v>36</v>
      </c>
      <c r="B44" s="501"/>
      <c r="C44" s="456"/>
      <c r="D44" s="528" t="str">
        <f>"от "&amp;MIN(D45:D124)&amp;" до "&amp;MAX(D45:D124)</f>
        <v>от 11484 до 162690</v>
      </c>
      <c r="E44" s="528"/>
      <c r="F44" s="528"/>
      <c r="G44" s="528"/>
      <c r="H44" s="529"/>
    </row>
    <row r="45" spans="1:8" s="16" customFormat="1" ht="37.5" customHeight="1" outlineLevel="1" x14ac:dyDescent="0.2">
      <c r="A45" s="500" t="s">
        <v>37</v>
      </c>
      <c r="B45" s="501"/>
      <c r="C45" s="456"/>
      <c r="D45" s="564">
        <v>11484</v>
      </c>
      <c r="E45" s="509"/>
      <c r="F45" s="509"/>
      <c r="G45" s="509"/>
      <c r="H45" s="416"/>
    </row>
    <row r="46" spans="1:8" s="16" customFormat="1" ht="37.5" customHeight="1" outlineLevel="1" x14ac:dyDescent="0.2">
      <c r="A46" s="500" t="s">
        <v>38</v>
      </c>
      <c r="B46" s="501"/>
      <c r="C46" s="456"/>
      <c r="D46" s="329">
        <v>13398</v>
      </c>
      <c r="E46" s="140"/>
      <c r="F46" s="140"/>
      <c r="G46" s="140"/>
      <c r="H46" s="141"/>
    </row>
    <row r="47" spans="1:8" s="16" customFormat="1" ht="37.5" customHeight="1" outlineLevel="1" x14ac:dyDescent="0.2">
      <c r="A47" s="130" t="s">
        <v>39</v>
      </c>
      <c r="B47" s="131"/>
      <c r="C47" s="456"/>
      <c r="D47" s="36">
        <v>15312</v>
      </c>
      <c r="E47" s="37"/>
      <c r="F47" s="37"/>
      <c r="G47" s="37"/>
      <c r="H47" s="38"/>
    </row>
    <row r="48" spans="1:8" s="16" customFormat="1" ht="37.5" customHeight="1" outlineLevel="1" x14ac:dyDescent="0.2">
      <c r="A48" s="130" t="s">
        <v>40</v>
      </c>
      <c r="B48" s="131"/>
      <c r="C48" s="456"/>
      <c r="D48" s="36">
        <v>17226</v>
      </c>
      <c r="E48" s="37"/>
      <c r="F48" s="37"/>
      <c r="G48" s="37"/>
      <c r="H48" s="38"/>
    </row>
    <row r="49" spans="1:8" s="16" customFormat="1" ht="37.5" customHeight="1" outlineLevel="1" x14ac:dyDescent="0.2">
      <c r="A49" s="130" t="s">
        <v>41</v>
      </c>
      <c r="B49" s="131"/>
      <c r="C49" s="456"/>
      <c r="D49" s="36">
        <v>19140</v>
      </c>
      <c r="E49" s="37"/>
      <c r="F49" s="37"/>
      <c r="G49" s="37"/>
      <c r="H49" s="38"/>
    </row>
    <row r="50" spans="1:8" s="16" customFormat="1" ht="37.5" customHeight="1" outlineLevel="1" x14ac:dyDescent="0.2">
      <c r="A50" s="130" t="s">
        <v>42</v>
      </c>
      <c r="B50" s="131"/>
      <c r="C50" s="456"/>
      <c r="D50" s="36">
        <v>21054</v>
      </c>
      <c r="E50" s="37"/>
      <c r="F50" s="37"/>
      <c r="G50" s="37"/>
      <c r="H50" s="38"/>
    </row>
    <row r="51" spans="1:8" s="16" customFormat="1" ht="37.5" customHeight="1" outlineLevel="1" x14ac:dyDescent="0.2">
      <c r="A51" s="130" t="s">
        <v>43</v>
      </c>
      <c r="B51" s="131"/>
      <c r="C51" s="456"/>
      <c r="D51" s="36">
        <v>22968</v>
      </c>
      <c r="E51" s="37"/>
      <c r="F51" s="37"/>
      <c r="G51" s="37"/>
      <c r="H51" s="38"/>
    </row>
    <row r="52" spans="1:8" s="16" customFormat="1" ht="37.5" customHeight="1" outlineLevel="1" x14ac:dyDescent="0.2">
      <c r="A52" s="130" t="s">
        <v>44</v>
      </c>
      <c r="B52" s="131"/>
      <c r="C52" s="456"/>
      <c r="D52" s="36">
        <v>24882</v>
      </c>
      <c r="E52" s="37"/>
      <c r="F52" s="37"/>
      <c r="G52" s="37"/>
      <c r="H52" s="38"/>
    </row>
    <row r="53" spans="1:8" s="16" customFormat="1" ht="37.5" customHeight="1" outlineLevel="1" x14ac:dyDescent="0.2">
      <c r="A53" s="130" t="s">
        <v>45</v>
      </c>
      <c r="B53" s="131"/>
      <c r="C53" s="456"/>
      <c r="D53" s="36">
        <v>26796</v>
      </c>
      <c r="E53" s="37"/>
      <c r="F53" s="37"/>
      <c r="G53" s="37"/>
      <c r="H53" s="38"/>
    </row>
    <row r="54" spans="1:8" s="16" customFormat="1" ht="37.5" customHeight="1" outlineLevel="1" x14ac:dyDescent="0.2">
      <c r="A54" s="130" t="s">
        <v>46</v>
      </c>
      <c r="B54" s="131"/>
      <c r="C54" s="456"/>
      <c r="D54" s="36">
        <v>28710</v>
      </c>
      <c r="E54" s="37"/>
      <c r="F54" s="37"/>
      <c r="G54" s="37"/>
      <c r="H54" s="38"/>
    </row>
    <row r="55" spans="1:8" s="16" customFormat="1" ht="37.5" customHeight="1" outlineLevel="1" x14ac:dyDescent="0.2">
      <c r="A55" s="130" t="s">
        <v>47</v>
      </c>
      <c r="B55" s="131"/>
      <c r="C55" s="456"/>
      <c r="D55" s="36">
        <v>30624</v>
      </c>
      <c r="E55" s="37"/>
      <c r="F55" s="37"/>
      <c r="G55" s="37"/>
      <c r="H55" s="38"/>
    </row>
    <row r="56" spans="1:8" s="16" customFormat="1" ht="37.5" customHeight="1" outlineLevel="1" x14ac:dyDescent="0.2">
      <c r="A56" s="130" t="s">
        <v>48</v>
      </c>
      <c r="B56" s="131"/>
      <c r="C56" s="456"/>
      <c r="D56" s="36">
        <v>32538</v>
      </c>
      <c r="E56" s="37"/>
      <c r="F56" s="37"/>
      <c r="G56" s="37"/>
      <c r="H56" s="38"/>
    </row>
    <row r="57" spans="1:8" s="16" customFormat="1" ht="37.5" customHeight="1" outlineLevel="1" x14ac:dyDescent="0.2">
      <c r="A57" s="130" t="s">
        <v>49</v>
      </c>
      <c r="B57" s="131"/>
      <c r="C57" s="456"/>
      <c r="D57" s="36">
        <v>34452</v>
      </c>
      <c r="E57" s="37"/>
      <c r="F57" s="37"/>
      <c r="G57" s="37"/>
      <c r="H57" s="38"/>
    </row>
    <row r="58" spans="1:8" s="16" customFormat="1" ht="37.5" customHeight="1" outlineLevel="1" x14ac:dyDescent="0.2">
      <c r="A58" s="130" t="s">
        <v>50</v>
      </c>
      <c r="B58" s="131"/>
      <c r="C58" s="456"/>
      <c r="D58" s="36">
        <v>36366</v>
      </c>
      <c r="E58" s="37"/>
      <c r="F58" s="37"/>
      <c r="G58" s="37"/>
      <c r="H58" s="38"/>
    </row>
    <row r="59" spans="1:8" s="16" customFormat="1" ht="37.5" customHeight="1" outlineLevel="1" x14ac:dyDescent="0.2">
      <c r="A59" s="399" t="s">
        <v>51</v>
      </c>
      <c r="B59" s="770"/>
      <c r="C59" s="456"/>
      <c r="D59" s="187">
        <v>38280</v>
      </c>
      <c r="E59" s="188"/>
      <c r="F59" s="188"/>
      <c r="G59" s="188"/>
      <c r="H59" s="189"/>
    </row>
    <row r="60" spans="1:8" s="16" customFormat="1" ht="37.5" customHeight="1" outlineLevel="1" x14ac:dyDescent="0.2">
      <c r="A60" s="399" t="s">
        <v>197</v>
      </c>
      <c r="B60" s="770"/>
      <c r="C60" s="456"/>
      <c r="D60" s="187">
        <v>40194</v>
      </c>
      <c r="E60" s="188"/>
      <c r="F60" s="188"/>
      <c r="G60" s="188"/>
      <c r="H60" s="189"/>
    </row>
    <row r="61" spans="1:8" s="16" customFormat="1" ht="37.5" customHeight="1" outlineLevel="1" x14ac:dyDescent="0.2">
      <c r="A61" s="399" t="s">
        <v>198</v>
      </c>
      <c r="B61" s="770"/>
      <c r="C61" s="456"/>
      <c r="D61" s="187">
        <v>42108</v>
      </c>
      <c r="E61" s="188"/>
      <c r="F61" s="188"/>
      <c r="G61" s="188"/>
      <c r="H61" s="189"/>
    </row>
    <row r="62" spans="1:8" s="16" customFormat="1" ht="37.5" customHeight="1" outlineLevel="1" x14ac:dyDescent="0.2">
      <c r="A62" s="399" t="s">
        <v>199</v>
      </c>
      <c r="B62" s="770"/>
      <c r="C62" s="456"/>
      <c r="D62" s="187">
        <v>44022</v>
      </c>
      <c r="E62" s="188"/>
      <c r="F62" s="188"/>
      <c r="G62" s="188"/>
      <c r="H62" s="189"/>
    </row>
    <row r="63" spans="1:8" s="16" customFormat="1" ht="37.5" customHeight="1" outlineLevel="1" x14ac:dyDescent="0.2">
      <c r="A63" s="399" t="s">
        <v>200</v>
      </c>
      <c r="B63" s="770"/>
      <c r="C63" s="456"/>
      <c r="D63" s="187">
        <v>45936</v>
      </c>
      <c r="E63" s="188"/>
      <c r="F63" s="188"/>
      <c r="G63" s="188"/>
      <c r="H63" s="189"/>
    </row>
    <row r="64" spans="1:8" s="16" customFormat="1" ht="37.5" customHeight="1" outlineLevel="1" x14ac:dyDescent="0.2">
      <c r="A64" s="399" t="s">
        <v>201</v>
      </c>
      <c r="B64" s="770"/>
      <c r="C64" s="456"/>
      <c r="D64" s="187">
        <v>47850</v>
      </c>
      <c r="E64" s="188"/>
      <c r="F64" s="188"/>
      <c r="G64" s="188"/>
      <c r="H64" s="189"/>
    </row>
    <row r="65" spans="1:8" s="16" customFormat="1" ht="37.5" customHeight="1" outlineLevel="1" x14ac:dyDescent="0.2">
      <c r="A65" s="399" t="s">
        <v>202</v>
      </c>
      <c r="B65" s="770"/>
      <c r="C65" s="456"/>
      <c r="D65" s="187">
        <v>49764</v>
      </c>
      <c r="E65" s="188"/>
      <c r="F65" s="188"/>
      <c r="G65" s="188"/>
      <c r="H65" s="189"/>
    </row>
    <row r="66" spans="1:8" s="16" customFormat="1" ht="37.5" customHeight="1" outlineLevel="1" x14ac:dyDescent="0.2">
      <c r="A66" s="399" t="s">
        <v>203</v>
      </c>
      <c r="B66" s="770"/>
      <c r="C66" s="456"/>
      <c r="D66" s="187">
        <v>51678</v>
      </c>
      <c r="E66" s="188"/>
      <c r="F66" s="188"/>
      <c r="G66" s="188"/>
      <c r="H66" s="189"/>
    </row>
    <row r="67" spans="1:8" s="16" customFormat="1" ht="37.5" customHeight="1" outlineLevel="1" x14ac:dyDescent="0.2">
      <c r="A67" s="399" t="s">
        <v>204</v>
      </c>
      <c r="B67" s="770"/>
      <c r="C67" s="456"/>
      <c r="D67" s="187">
        <v>53592</v>
      </c>
      <c r="E67" s="188"/>
      <c r="F67" s="188"/>
      <c r="G67" s="188"/>
      <c r="H67" s="189"/>
    </row>
    <row r="68" spans="1:8" s="16" customFormat="1" ht="37.5" customHeight="1" outlineLevel="1" x14ac:dyDescent="0.2">
      <c r="A68" s="399" t="s">
        <v>205</v>
      </c>
      <c r="B68" s="770"/>
      <c r="C68" s="456"/>
      <c r="D68" s="187">
        <v>55506</v>
      </c>
      <c r="E68" s="188"/>
      <c r="F68" s="188"/>
      <c r="G68" s="188"/>
      <c r="H68" s="189"/>
    </row>
    <row r="69" spans="1:8" s="16" customFormat="1" ht="37.5" customHeight="1" outlineLevel="1" x14ac:dyDescent="0.2">
      <c r="A69" s="399" t="s">
        <v>206</v>
      </c>
      <c r="B69" s="770"/>
      <c r="C69" s="456"/>
      <c r="D69" s="187">
        <v>57420</v>
      </c>
      <c r="E69" s="188"/>
      <c r="F69" s="188"/>
      <c r="G69" s="188"/>
      <c r="H69" s="189"/>
    </row>
    <row r="70" spans="1:8" s="16" customFormat="1" ht="37.5" customHeight="1" outlineLevel="1" x14ac:dyDescent="0.2">
      <c r="A70" s="399" t="s">
        <v>216</v>
      </c>
      <c r="B70" s="770"/>
      <c r="C70" s="456"/>
      <c r="D70" s="187">
        <v>59334</v>
      </c>
      <c r="E70" s="188"/>
      <c r="F70" s="188"/>
      <c r="G70" s="188"/>
      <c r="H70" s="189"/>
    </row>
    <row r="71" spans="1:8" s="16" customFormat="1" ht="37.5" customHeight="1" outlineLevel="1" x14ac:dyDescent="0.2">
      <c r="A71" s="399" t="s">
        <v>217</v>
      </c>
      <c r="B71" s="770"/>
      <c r="C71" s="456"/>
      <c r="D71" s="187">
        <v>61248</v>
      </c>
      <c r="E71" s="188"/>
      <c r="F71" s="188"/>
      <c r="G71" s="188"/>
      <c r="H71" s="189"/>
    </row>
    <row r="72" spans="1:8" s="16" customFormat="1" ht="37.5" customHeight="1" outlineLevel="1" x14ac:dyDescent="0.2">
      <c r="A72" s="399" t="s">
        <v>218</v>
      </c>
      <c r="B72" s="770"/>
      <c r="C72" s="456"/>
      <c r="D72" s="187">
        <v>63162</v>
      </c>
      <c r="E72" s="188"/>
      <c r="F72" s="188"/>
      <c r="G72" s="188"/>
      <c r="H72" s="189"/>
    </row>
    <row r="73" spans="1:8" s="16" customFormat="1" ht="37.5" customHeight="1" outlineLevel="1" x14ac:dyDescent="0.2">
      <c r="A73" s="399" t="s">
        <v>219</v>
      </c>
      <c r="B73" s="770"/>
      <c r="C73" s="456"/>
      <c r="D73" s="187">
        <v>65076</v>
      </c>
      <c r="E73" s="188"/>
      <c r="F73" s="188"/>
      <c r="G73" s="188"/>
      <c r="H73" s="189"/>
    </row>
    <row r="74" spans="1:8" s="16" customFormat="1" ht="37.5" customHeight="1" outlineLevel="1" x14ac:dyDescent="0.2">
      <c r="A74" s="399" t="s">
        <v>220</v>
      </c>
      <c r="B74" s="770"/>
      <c r="C74" s="456"/>
      <c r="D74" s="187">
        <v>66990</v>
      </c>
      <c r="E74" s="188"/>
      <c r="F74" s="188"/>
      <c r="G74" s="188"/>
      <c r="H74" s="189"/>
    </row>
    <row r="75" spans="1:8" s="16" customFormat="1" ht="37.5" customHeight="1" outlineLevel="1" x14ac:dyDescent="0.2">
      <c r="A75" s="399" t="s">
        <v>221</v>
      </c>
      <c r="B75" s="770"/>
      <c r="C75" s="456"/>
      <c r="D75" s="187">
        <v>68904</v>
      </c>
      <c r="E75" s="188"/>
      <c r="F75" s="188"/>
      <c r="G75" s="188"/>
      <c r="H75" s="189"/>
    </row>
    <row r="76" spans="1:8" s="16" customFormat="1" ht="37.5" customHeight="1" outlineLevel="1" x14ac:dyDescent="0.2">
      <c r="A76" s="399" t="s">
        <v>222</v>
      </c>
      <c r="B76" s="770"/>
      <c r="C76" s="456"/>
      <c r="D76" s="187">
        <v>70818</v>
      </c>
      <c r="E76" s="188"/>
      <c r="F76" s="188"/>
      <c r="G76" s="188"/>
      <c r="H76" s="189"/>
    </row>
    <row r="77" spans="1:8" s="16" customFormat="1" ht="37.5" customHeight="1" outlineLevel="1" x14ac:dyDescent="0.2">
      <c r="A77" s="399" t="s">
        <v>223</v>
      </c>
      <c r="B77" s="770"/>
      <c r="C77" s="456"/>
      <c r="D77" s="187">
        <v>72732</v>
      </c>
      <c r="E77" s="188"/>
      <c r="F77" s="188"/>
      <c r="G77" s="188"/>
      <c r="H77" s="189"/>
    </row>
    <row r="78" spans="1:8" s="16" customFormat="1" ht="37.5" customHeight="1" outlineLevel="1" x14ac:dyDescent="0.2">
      <c r="A78" s="399" t="s">
        <v>224</v>
      </c>
      <c r="B78" s="770"/>
      <c r="C78" s="456"/>
      <c r="D78" s="187">
        <v>74646</v>
      </c>
      <c r="E78" s="188"/>
      <c r="F78" s="188"/>
      <c r="G78" s="188"/>
      <c r="H78" s="189"/>
    </row>
    <row r="79" spans="1:8" s="16" customFormat="1" ht="37.5" customHeight="1" outlineLevel="1" x14ac:dyDescent="0.2">
      <c r="A79" s="399" t="s">
        <v>225</v>
      </c>
      <c r="B79" s="770"/>
      <c r="C79" s="456"/>
      <c r="D79" s="187">
        <v>76560</v>
      </c>
      <c r="E79" s="188"/>
      <c r="F79" s="188"/>
      <c r="G79" s="188"/>
      <c r="H79" s="189"/>
    </row>
    <row r="80" spans="1:8" s="16" customFormat="1" ht="37.5" customHeight="1" outlineLevel="1" x14ac:dyDescent="0.2">
      <c r="A80" s="399" t="s">
        <v>292</v>
      </c>
      <c r="B80" s="770"/>
      <c r="C80" s="456"/>
      <c r="D80" s="187">
        <v>78474</v>
      </c>
      <c r="E80" s="188"/>
      <c r="F80" s="188"/>
      <c r="G80" s="188"/>
      <c r="H80" s="189"/>
    </row>
    <row r="81" spans="1:8" s="16" customFormat="1" ht="37.5" customHeight="1" outlineLevel="1" x14ac:dyDescent="0.2">
      <c r="A81" s="399" t="s">
        <v>293</v>
      </c>
      <c r="B81" s="770"/>
      <c r="C81" s="456"/>
      <c r="D81" s="187">
        <v>80388</v>
      </c>
      <c r="E81" s="188"/>
      <c r="F81" s="188"/>
      <c r="G81" s="188"/>
      <c r="H81" s="189"/>
    </row>
    <row r="82" spans="1:8" s="16" customFormat="1" ht="37.5" customHeight="1" outlineLevel="1" x14ac:dyDescent="0.2">
      <c r="A82" s="399" t="s">
        <v>294</v>
      </c>
      <c r="B82" s="770"/>
      <c r="C82" s="456"/>
      <c r="D82" s="187">
        <v>82302</v>
      </c>
      <c r="E82" s="188"/>
      <c r="F82" s="188"/>
      <c r="G82" s="188"/>
      <c r="H82" s="189"/>
    </row>
    <row r="83" spans="1:8" s="16" customFormat="1" ht="37.5" customHeight="1" outlineLevel="1" x14ac:dyDescent="0.2">
      <c r="A83" s="399" t="s">
        <v>295</v>
      </c>
      <c r="B83" s="770"/>
      <c r="C83" s="456"/>
      <c r="D83" s="187">
        <v>84216</v>
      </c>
      <c r="E83" s="188"/>
      <c r="F83" s="188"/>
      <c r="G83" s="188"/>
      <c r="H83" s="189"/>
    </row>
    <row r="84" spans="1:8" s="16" customFormat="1" ht="37.5" customHeight="1" outlineLevel="1" x14ac:dyDescent="0.2">
      <c r="A84" s="399" t="s">
        <v>296</v>
      </c>
      <c r="B84" s="770"/>
      <c r="C84" s="456"/>
      <c r="D84" s="187">
        <v>86130</v>
      </c>
      <c r="E84" s="188"/>
      <c r="F84" s="188"/>
      <c r="G84" s="188"/>
      <c r="H84" s="189"/>
    </row>
    <row r="85" spans="1:8" s="16" customFormat="1" ht="37.5" customHeight="1" outlineLevel="1" x14ac:dyDescent="0.2">
      <c r="A85" s="399" t="s">
        <v>297</v>
      </c>
      <c r="B85" s="770"/>
      <c r="C85" s="456"/>
      <c r="D85" s="187">
        <v>88044</v>
      </c>
      <c r="E85" s="188"/>
      <c r="F85" s="188"/>
      <c r="G85" s="188"/>
      <c r="H85" s="189"/>
    </row>
    <row r="86" spans="1:8" s="16" customFormat="1" ht="37.5" customHeight="1" outlineLevel="1" x14ac:dyDescent="0.2">
      <c r="A86" s="399" t="s">
        <v>298</v>
      </c>
      <c r="B86" s="770"/>
      <c r="C86" s="456"/>
      <c r="D86" s="187">
        <v>89958</v>
      </c>
      <c r="E86" s="188"/>
      <c r="F86" s="188"/>
      <c r="G86" s="188"/>
      <c r="H86" s="189"/>
    </row>
    <row r="87" spans="1:8" s="16" customFormat="1" ht="37.5" customHeight="1" outlineLevel="1" x14ac:dyDescent="0.2">
      <c r="A87" s="399" t="s">
        <v>299</v>
      </c>
      <c r="B87" s="770"/>
      <c r="C87" s="456"/>
      <c r="D87" s="187">
        <v>91872</v>
      </c>
      <c r="E87" s="188"/>
      <c r="F87" s="188"/>
      <c r="G87" s="188"/>
      <c r="H87" s="189"/>
    </row>
    <row r="88" spans="1:8" s="16" customFormat="1" ht="37.5" customHeight="1" outlineLevel="1" x14ac:dyDescent="0.2">
      <c r="A88" s="399" t="s">
        <v>300</v>
      </c>
      <c r="B88" s="770"/>
      <c r="C88" s="456"/>
      <c r="D88" s="187">
        <v>93786</v>
      </c>
      <c r="E88" s="188"/>
      <c r="F88" s="188"/>
      <c r="G88" s="188"/>
      <c r="H88" s="189"/>
    </row>
    <row r="89" spans="1:8" s="16" customFormat="1" ht="37.5" customHeight="1" outlineLevel="1" x14ac:dyDescent="0.2">
      <c r="A89" s="399" t="s">
        <v>301</v>
      </c>
      <c r="B89" s="770"/>
      <c r="C89" s="456"/>
      <c r="D89" s="187">
        <v>95700</v>
      </c>
      <c r="E89" s="188"/>
      <c r="F89" s="188"/>
      <c r="G89" s="188"/>
      <c r="H89" s="189"/>
    </row>
    <row r="90" spans="1:8" s="16" customFormat="1" ht="37.5" customHeight="1" outlineLevel="1" x14ac:dyDescent="0.2">
      <c r="A90" s="399" t="s">
        <v>302</v>
      </c>
      <c r="B90" s="770"/>
      <c r="C90" s="456"/>
      <c r="D90" s="187">
        <v>97614</v>
      </c>
      <c r="E90" s="188"/>
      <c r="F90" s="188"/>
      <c r="G90" s="188"/>
      <c r="H90" s="189"/>
    </row>
    <row r="91" spans="1:8" s="16" customFormat="1" ht="37.5" customHeight="1" outlineLevel="1" x14ac:dyDescent="0.2">
      <c r="A91" s="399" t="s">
        <v>303</v>
      </c>
      <c r="B91" s="770"/>
      <c r="C91" s="456"/>
      <c r="D91" s="187">
        <v>99528</v>
      </c>
      <c r="E91" s="188"/>
      <c r="F91" s="188"/>
      <c r="G91" s="188"/>
      <c r="H91" s="189"/>
    </row>
    <row r="92" spans="1:8" s="16" customFormat="1" ht="37.5" customHeight="1" outlineLevel="1" x14ac:dyDescent="0.2">
      <c r="A92" s="399" t="s">
        <v>304</v>
      </c>
      <c r="B92" s="770"/>
      <c r="C92" s="456"/>
      <c r="D92" s="187">
        <v>101442</v>
      </c>
      <c r="E92" s="188"/>
      <c r="F92" s="188"/>
      <c r="G92" s="188"/>
      <c r="H92" s="189"/>
    </row>
    <row r="93" spans="1:8" s="16" customFormat="1" ht="37.5" customHeight="1" outlineLevel="1" x14ac:dyDescent="0.2">
      <c r="A93" s="399" t="s">
        <v>305</v>
      </c>
      <c r="B93" s="770"/>
      <c r="C93" s="456"/>
      <c r="D93" s="187">
        <v>103356</v>
      </c>
      <c r="E93" s="188"/>
      <c r="F93" s="188"/>
      <c r="G93" s="188"/>
      <c r="H93" s="189"/>
    </row>
    <row r="94" spans="1:8" s="16" customFormat="1" ht="37.5" customHeight="1" outlineLevel="1" x14ac:dyDescent="0.2">
      <c r="A94" s="399" t="s">
        <v>306</v>
      </c>
      <c r="B94" s="770"/>
      <c r="C94" s="456"/>
      <c r="D94" s="187">
        <v>105270</v>
      </c>
      <c r="E94" s="188"/>
      <c r="F94" s="188"/>
      <c r="G94" s="188"/>
      <c r="H94" s="189"/>
    </row>
    <row r="95" spans="1:8" s="16" customFormat="1" ht="37.5" customHeight="1" outlineLevel="1" x14ac:dyDescent="0.2">
      <c r="A95" s="399" t="s">
        <v>307</v>
      </c>
      <c r="B95" s="770"/>
      <c r="C95" s="456"/>
      <c r="D95" s="187">
        <v>107184</v>
      </c>
      <c r="E95" s="188"/>
      <c r="F95" s="188"/>
      <c r="G95" s="188"/>
      <c r="H95" s="189"/>
    </row>
    <row r="96" spans="1:8" s="16" customFormat="1" ht="37.5" customHeight="1" outlineLevel="1" x14ac:dyDescent="0.2">
      <c r="A96" s="399" t="s">
        <v>308</v>
      </c>
      <c r="B96" s="770"/>
      <c r="C96" s="456"/>
      <c r="D96" s="187">
        <v>109098</v>
      </c>
      <c r="E96" s="188"/>
      <c r="F96" s="188"/>
      <c r="G96" s="188"/>
      <c r="H96" s="189"/>
    </row>
    <row r="97" spans="1:8" s="16" customFormat="1" ht="37.5" customHeight="1" outlineLevel="1" x14ac:dyDescent="0.2">
      <c r="A97" s="399" t="s">
        <v>309</v>
      </c>
      <c r="B97" s="770"/>
      <c r="C97" s="456"/>
      <c r="D97" s="187">
        <v>111012</v>
      </c>
      <c r="E97" s="188"/>
      <c r="F97" s="188"/>
      <c r="G97" s="188"/>
      <c r="H97" s="189"/>
    </row>
    <row r="98" spans="1:8" s="16" customFormat="1" ht="37.5" customHeight="1" outlineLevel="1" x14ac:dyDescent="0.2">
      <c r="A98" s="399" t="s">
        <v>310</v>
      </c>
      <c r="B98" s="770"/>
      <c r="C98" s="456"/>
      <c r="D98" s="187">
        <v>112926</v>
      </c>
      <c r="E98" s="188"/>
      <c r="F98" s="188"/>
      <c r="G98" s="188"/>
      <c r="H98" s="189"/>
    </row>
    <row r="99" spans="1:8" s="16" customFormat="1" ht="37.5" customHeight="1" outlineLevel="1" x14ac:dyDescent="0.2">
      <c r="A99" s="399" t="s">
        <v>311</v>
      </c>
      <c r="B99" s="770"/>
      <c r="C99" s="456"/>
      <c r="D99" s="187">
        <v>114840</v>
      </c>
      <c r="E99" s="188"/>
      <c r="F99" s="188"/>
      <c r="G99" s="188"/>
      <c r="H99" s="189"/>
    </row>
    <row r="100" spans="1:8" s="16" customFormat="1" ht="37.5" customHeight="1" outlineLevel="1" x14ac:dyDescent="0.2">
      <c r="A100" s="399" t="s">
        <v>312</v>
      </c>
      <c r="B100" s="770"/>
      <c r="C100" s="456"/>
      <c r="D100" s="187">
        <v>116754</v>
      </c>
      <c r="E100" s="188"/>
      <c r="F100" s="188"/>
      <c r="G100" s="188"/>
      <c r="H100" s="189"/>
    </row>
    <row r="101" spans="1:8" s="16" customFormat="1" ht="37.5" customHeight="1" outlineLevel="1" x14ac:dyDescent="0.2">
      <c r="A101" s="399" t="s">
        <v>313</v>
      </c>
      <c r="B101" s="770"/>
      <c r="C101" s="456"/>
      <c r="D101" s="187">
        <v>118668</v>
      </c>
      <c r="E101" s="188"/>
      <c r="F101" s="188"/>
      <c r="G101" s="188"/>
      <c r="H101" s="189"/>
    </row>
    <row r="102" spans="1:8" s="16" customFormat="1" ht="37.5" customHeight="1" outlineLevel="1" x14ac:dyDescent="0.2">
      <c r="A102" s="399" t="s">
        <v>314</v>
      </c>
      <c r="B102" s="770"/>
      <c r="C102" s="456"/>
      <c r="D102" s="187">
        <v>120582</v>
      </c>
      <c r="E102" s="188"/>
      <c r="F102" s="188"/>
      <c r="G102" s="188"/>
      <c r="H102" s="189"/>
    </row>
    <row r="103" spans="1:8" s="16" customFormat="1" ht="37.5" customHeight="1" outlineLevel="1" x14ac:dyDescent="0.2">
      <c r="A103" s="399" t="s">
        <v>315</v>
      </c>
      <c r="B103" s="770"/>
      <c r="C103" s="456"/>
      <c r="D103" s="187">
        <v>122496</v>
      </c>
      <c r="E103" s="188"/>
      <c r="F103" s="188"/>
      <c r="G103" s="188"/>
      <c r="H103" s="189"/>
    </row>
    <row r="104" spans="1:8" s="16" customFormat="1" ht="37.5" customHeight="1" outlineLevel="1" x14ac:dyDescent="0.2">
      <c r="A104" s="399" t="s">
        <v>316</v>
      </c>
      <c r="B104" s="770"/>
      <c r="C104" s="456"/>
      <c r="D104" s="187">
        <v>124410</v>
      </c>
      <c r="E104" s="188"/>
      <c r="F104" s="188"/>
      <c r="G104" s="188"/>
      <c r="H104" s="189"/>
    </row>
    <row r="105" spans="1:8" s="16" customFormat="1" ht="37.5" customHeight="1" outlineLevel="1" x14ac:dyDescent="0.2">
      <c r="A105" s="399" t="s">
        <v>317</v>
      </c>
      <c r="B105" s="770"/>
      <c r="C105" s="456"/>
      <c r="D105" s="187">
        <v>126324</v>
      </c>
      <c r="E105" s="188"/>
      <c r="F105" s="188"/>
      <c r="G105" s="188"/>
      <c r="H105" s="189"/>
    </row>
    <row r="106" spans="1:8" s="16" customFormat="1" ht="37.5" customHeight="1" outlineLevel="1" x14ac:dyDescent="0.2">
      <c r="A106" s="399" t="s">
        <v>318</v>
      </c>
      <c r="B106" s="770"/>
      <c r="C106" s="456"/>
      <c r="D106" s="187">
        <v>128238</v>
      </c>
      <c r="E106" s="188"/>
      <c r="F106" s="188"/>
      <c r="G106" s="188"/>
      <c r="H106" s="189"/>
    </row>
    <row r="107" spans="1:8" s="16" customFormat="1" ht="37.5" customHeight="1" outlineLevel="1" x14ac:dyDescent="0.2">
      <c r="A107" s="399" t="s">
        <v>319</v>
      </c>
      <c r="B107" s="770"/>
      <c r="C107" s="456"/>
      <c r="D107" s="187">
        <v>130152</v>
      </c>
      <c r="E107" s="188"/>
      <c r="F107" s="188"/>
      <c r="G107" s="188"/>
      <c r="H107" s="189"/>
    </row>
    <row r="108" spans="1:8" s="16" customFormat="1" ht="37.5" customHeight="1" outlineLevel="1" x14ac:dyDescent="0.2">
      <c r="A108" s="399" t="s">
        <v>320</v>
      </c>
      <c r="B108" s="770"/>
      <c r="C108" s="456"/>
      <c r="D108" s="187">
        <v>132066</v>
      </c>
      <c r="E108" s="188"/>
      <c r="F108" s="188"/>
      <c r="G108" s="188"/>
      <c r="H108" s="189"/>
    </row>
    <row r="109" spans="1:8" s="16" customFormat="1" ht="37.5" customHeight="1" outlineLevel="1" x14ac:dyDescent="0.2">
      <c r="A109" s="399" t="s">
        <v>321</v>
      </c>
      <c r="B109" s="770"/>
      <c r="C109" s="456"/>
      <c r="D109" s="187">
        <v>133980</v>
      </c>
      <c r="E109" s="188"/>
      <c r="F109" s="188"/>
      <c r="G109" s="188"/>
      <c r="H109" s="189"/>
    </row>
    <row r="110" spans="1:8" s="16" customFormat="1" ht="37.5" customHeight="1" outlineLevel="1" x14ac:dyDescent="0.2">
      <c r="A110" s="399" t="s">
        <v>322</v>
      </c>
      <c r="B110" s="770"/>
      <c r="C110" s="456"/>
      <c r="D110" s="187">
        <v>135894</v>
      </c>
      <c r="E110" s="188"/>
      <c r="F110" s="188"/>
      <c r="G110" s="188"/>
      <c r="H110" s="189"/>
    </row>
    <row r="111" spans="1:8" s="16" customFormat="1" ht="37.5" customHeight="1" outlineLevel="1" x14ac:dyDescent="0.2">
      <c r="A111" s="399" t="s">
        <v>323</v>
      </c>
      <c r="B111" s="770"/>
      <c r="C111" s="456"/>
      <c r="D111" s="187">
        <v>137808</v>
      </c>
      <c r="E111" s="188"/>
      <c r="F111" s="188"/>
      <c r="G111" s="188"/>
      <c r="H111" s="189"/>
    </row>
    <row r="112" spans="1:8" s="16" customFormat="1" ht="37.5" customHeight="1" outlineLevel="1" x14ac:dyDescent="0.2">
      <c r="A112" s="399" t="s">
        <v>324</v>
      </c>
      <c r="B112" s="770"/>
      <c r="C112" s="456"/>
      <c r="D112" s="187">
        <v>139722</v>
      </c>
      <c r="E112" s="188"/>
      <c r="F112" s="188"/>
      <c r="G112" s="188"/>
      <c r="H112" s="189"/>
    </row>
    <row r="113" spans="1:8" s="16" customFormat="1" ht="37.5" customHeight="1" outlineLevel="1" x14ac:dyDescent="0.2">
      <c r="A113" s="399" t="s">
        <v>325</v>
      </c>
      <c r="B113" s="770"/>
      <c r="C113" s="456"/>
      <c r="D113" s="187">
        <v>141636</v>
      </c>
      <c r="E113" s="188"/>
      <c r="F113" s="188"/>
      <c r="G113" s="188"/>
      <c r="H113" s="189"/>
    </row>
    <row r="114" spans="1:8" s="16" customFormat="1" ht="37.5" customHeight="1" outlineLevel="1" x14ac:dyDescent="0.2">
      <c r="A114" s="399" t="s">
        <v>326</v>
      </c>
      <c r="B114" s="770"/>
      <c r="C114" s="456"/>
      <c r="D114" s="187">
        <v>143550</v>
      </c>
      <c r="E114" s="188"/>
      <c r="F114" s="188"/>
      <c r="G114" s="188"/>
      <c r="H114" s="189"/>
    </row>
    <row r="115" spans="1:8" s="16" customFormat="1" ht="37.5" customHeight="1" outlineLevel="1" x14ac:dyDescent="0.2">
      <c r="A115" s="399" t="s">
        <v>327</v>
      </c>
      <c r="B115" s="770"/>
      <c r="C115" s="456"/>
      <c r="D115" s="187">
        <v>145464</v>
      </c>
      <c r="E115" s="188"/>
      <c r="F115" s="188"/>
      <c r="G115" s="188"/>
      <c r="H115" s="189"/>
    </row>
    <row r="116" spans="1:8" s="16" customFormat="1" ht="37.5" customHeight="1" outlineLevel="1" x14ac:dyDescent="0.2">
      <c r="A116" s="399" t="s">
        <v>328</v>
      </c>
      <c r="B116" s="770"/>
      <c r="C116" s="456"/>
      <c r="D116" s="187">
        <v>147378</v>
      </c>
      <c r="E116" s="188"/>
      <c r="F116" s="188"/>
      <c r="G116" s="188"/>
      <c r="H116" s="189"/>
    </row>
    <row r="117" spans="1:8" s="16" customFormat="1" ht="37.5" customHeight="1" outlineLevel="1" x14ac:dyDescent="0.2">
      <c r="A117" s="399" t="s">
        <v>329</v>
      </c>
      <c r="B117" s="770"/>
      <c r="C117" s="456"/>
      <c r="D117" s="187">
        <v>149292</v>
      </c>
      <c r="E117" s="188"/>
      <c r="F117" s="188"/>
      <c r="G117" s="188"/>
      <c r="H117" s="189"/>
    </row>
    <row r="118" spans="1:8" s="16" customFormat="1" ht="37.5" customHeight="1" outlineLevel="1" x14ac:dyDescent="0.2">
      <c r="A118" s="399" t="s">
        <v>330</v>
      </c>
      <c r="B118" s="770"/>
      <c r="C118" s="456"/>
      <c r="D118" s="187">
        <v>151206</v>
      </c>
      <c r="E118" s="188"/>
      <c r="F118" s="188"/>
      <c r="G118" s="188"/>
      <c r="H118" s="189"/>
    </row>
    <row r="119" spans="1:8" s="16" customFormat="1" ht="37.5" customHeight="1" outlineLevel="1" x14ac:dyDescent="0.2">
      <c r="A119" s="399" t="s">
        <v>331</v>
      </c>
      <c r="B119" s="770"/>
      <c r="C119" s="456"/>
      <c r="D119" s="187">
        <v>153120</v>
      </c>
      <c r="E119" s="188"/>
      <c r="F119" s="188"/>
      <c r="G119" s="188"/>
      <c r="H119" s="189"/>
    </row>
    <row r="120" spans="1:8" s="16" customFormat="1" ht="37.5" customHeight="1" outlineLevel="1" x14ac:dyDescent="0.2">
      <c r="A120" s="399" t="s">
        <v>332</v>
      </c>
      <c r="B120" s="770"/>
      <c r="C120" s="456"/>
      <c r="D120" s="187">
        <v>155034</v>
      </c>
      <c r="E120" s="188"/>
      <c r="F120" s="188"/>
      <c r="G120" s="188"/>
      <c r="H120" s="189"/>
    </row>
    <row r="121" spans="1:8" s="16" customFormat="1" ht="37.5" customHeight="1" outlineLevel="1" x14ac:dyDescent="0.2">
      <c r="A121" s="399" t="s">
        <v>333</v>
      </c>
      <c r="B121" s="770"/>
      <c r="C121" s="456"/>
      <c r="D121" s="187">
        <v>156948</v>
      </c>
      <c r="E121" s="188"/>
      <c r="F121" s="188"/>
      <c r="G121" s="188"/>
      <c r="H121" s="189"/>
    </row>
    <row r="122" spans="1:8" s="16" customFormat="1" ht="37.5" customHeight="1" outlineLevel="1" x14ac:dyDescent="0.2">
      <c r="A122" s="399" t="s">
        <v>334</v>
      </c>
      <c r="B122" s="770"/>
      <c r="C122" s="456"/>
      <c r="D122" s="187">
        <v>158862</v>
      </c>
      <c r="E122" s="188"/>
      <c r="F122" s="188"/>
      <c r="G122" s="188"/>
      <c r="H122" s="189"/>
    </row>
    <row r="123" spans="1:8" s="16" customFormat="1" ht="37.5" customHeight="1" outlineLevel="1" x14ac:dyDescent="0.2">
      <c r="A123" s="399" t="s">
        <v>335</v>
      </c>
      <c r="B123" s="770"/>
      <c r="C123" s="456"/>
      <c r="D123" s="187">
        <v>160776</v>
      </c>
      <c r="E123" s="188"/>
      <c r="F123" s="188"/>
      <c r="G123" s="188"/>
      <c r="H123" s="189"/>
    </row>
    <row r="124" spans="1:8" s="16" customFormat="1" ht="37.5" customHeight="1" outlineLevel="1" x14ac:dyDescent="0.2">
      <c r="A124" s="399" t="s">
        <v>336</v>
      </c>
      <c r="B124" s="770"/>
      <c r="C124" s="456"/>
      <c r="D124" s="187">
        <v>162690</v>
      </c>
      <c r="E124" s="188"/>
      <c r="F124" s="188"/>
      <c r="G124" s="188"/>
      <c r="H124" s="189"/>
    </row>
    <row r="125" spans="1:8" s="16" customFormat="1" ht="37.5" customHeight="1" outlineLevel="1" x14ac:dyDescent="0.2">
      <c r="A125" s="399" t="s">
        <v>337</v>
      </c>
      <c r="B125" s="770"/>
      <c r="C125" s="456"/>
      <c r="D125" s="187">
        <v>164604</v>
      </c>
      <c r="E125" s="188"/>
      <c r="F125" s="188"/>
      <c r="G125" s="188"/>
      <c r="H125" s="189"/>
    </row>
    <row r="126" spans="1:8" s="16" customFormat="1" ht="37.5" customHeight="1" outlineLevel="1" x14ac:dyDescent="0.2">
      <c r="A126" s="399" t="s">
        <v>338</v>
      </c>
      <c r="B126" s="770"/>
      <c r="C126" s="456"/>
      <c r="D126" s="187">
        <v>166518</v>
      </c>
      <c r="E126" s="188"/>
      <c r="F126" s="188"/>
      <c r="G126" s="188"/>
      <c r="H126" s="189"/>
    </row>
    <row r="127" spans="1:8" s="16" customFormat="1" ht="37.5" customHeight="1" outlineLevel="1" x14ac:dyDescent="0.2">
      <c r="A127" s="399" t="s">
        <v>339</v>
      </c>
      <c r="B127" s="770"/>
      <c r="C127" s="456"/>
      <c r="D127" s="187">
        <v>168432</v>
      </c>
      <c r="E127" s="188"/>
      <c r="F127" s="188"/>
      <c r="G127" s="188"/>
      <c r="H127" s="189"/>
    </row>
    <row r="128" spans="1:8" s="16" customFormat="1" ht="37.5" customHeight="1" outlineLevel="1" x14ac:dyDescent="0.2">
      <c r="A128" s="399" t="s">
        <v>340</v>
      </c>
      <c r="B128" s="770"/>
      <c r="C128" s="456"/>
      <c r="D128" s="187">
        <v>170346</v>
      </c>
      <c r="E128" s="188"/>
      <c r="F128" s="188"/>
      <c r="G128" s="188"/>
      <c r="H128" s="189"/>
    </row>
    <row r="129" spans="1:8" s="16" customFormat="1" ht="37.5" customHeight="1" outlineLevel="1" x14ac:dyDescent="0.2">
      <c r="A129" s="399" t="s">
        <v>341</v>
      </c>
      <c r="B129" s="770"/>
      <c r="C129" s="456"/>
      <c r="D129" s="187">
        <v>172260</v>
      </c>
      <c r="E129" s="188"/>
      <c r="F129" s="188"/>
      <c r="G129" s="188"/>
      <c r="H129" s="189"/>
    </row>
    <row r="130" spans="1:8" s="16" customFormat="1" ht="37.5" customHeight="1" outlineLevel="1" x14ac:dyDescent="0.2">
      <c r="A130" s="399" t="s">
        <v>342</v>
      </c>
      <c r="B130" s="770"/>
      <c r="C130" s="456"/>
      <c r="D130" s="187">
        <v>174174</v>
      </c>
      <c r="E130" s="188"/>
      <c r="F130" s="188"/>
      <c r="G130" s="188"/>
      <c r="H130" s="189"/>
    </row>
    <row r="131" spans="1:8" s="16" customFormat="1" ht="37.5" customHeight="1" outlineLevel="1" x14ac:dyDescent="0.2">
      <c r="A131" s="399" t="s">
        <v>343</v>
      </c>
      <c r="B131" s="770"/>
      <c r="C131" s="456"/>
      <c r="D131" s="187">
        <v>176088</v>
      </c>
      <c r="E131" s="188"/>
      <c r="F131" s="188"/>
      <c r="G131" s="188"/>
      <c r="H131" s="189"/>
    </row>
    <row r="132" spans="1:8" s="16" customFormat="1" ht="37.5" customHeight="1" outlineLevel="1" x14ac:dyDescent="0.2">
      <c r="A132" s="399" t="s">
        <v>344</v>
      </c>
      <c r="B132" s="770"/>
      <c r="C132" s="456"/>
      <c r="D132" s="187">
        <v>178002</v>
      </c>
      <c r="E132" s="188"/>
      <c r="F132" s="188"/>
      <c r="G132" s="188"/>
      <c r="H132" s="189"/>
    </row>
    <row r="133" spans="1:8" s="16" customFormat="1" ht="37.5" customHeight="1" outlineLevel="1" x14ac:dyDescent="0.2">
      <c r="A133" s="399" t="s">
        <v>345</v>
      </c>
      <c r="B133" s="770"/>
      <c r="C133" s="456"/>
      <c r="D133" s="187">
        <v>179916</v>
      </c>
      <c r="E133" s="188"/>
      <c r="F133" s="188"/>
      <c r="G133" s="188"/>
      <c r="H133" s="189"/>
    </row>
    <row r="134" spans="1:8" s="16" customFormat="1" ht="37.5" customHeight="1" outlineLevel="1" x14ac:dyDescent="0.2">
      <c r="A134" s="399" t="s">
        <v>346</v>
      </c>
      <c r="B134" s="770"/>
      <c r="C134" s="456"/>
      <c r="D134" s="187">
        <v>181830</v>
      </c>
      <c r="E134" s="188"/>
      <c r="F134" s="188"/>
      <c r="G134" s="188"/>
      <c r="H134" s="189"/>
    </row>
    <row r="135" spans="1:8" s="16" customFormat="1" ht="37.5" customHeight="1" outlineLevel="1" x14ac:dyDescent="0.2">
      <c r="A135" s="399" t="s">
        <v>347</v>
      </c>
      <c r="B135" s="770"/>
      <c r="C135" s="456"/>
      <c r="D135" s="187">
        <v>183744</v>
      </c>
      <c r="E135" s="188"/>
      <c r="F135" s="188"/>
      <c r="G135" s="188"/>
      <c r="H135" s="189"/>
    </row>
    <row r="136" spans="1:8" s="16" customFormat="1" ht="37.5" customHeight="1" outlineLevel="1" x14ac:dyDescent="0.2">
      <c r="A136" s="399" t="s">
        <v>348</v>
      </c>
      <c r="B136" s="770"/>
      <c r="C136" s="456"/>
      <c r="D136" s="187">
        <v>185658</v>
      </c>
      <c r="E136" s="188"/>
      <c r="F136" s="188"/>
      <c r="G136" s="188"/>
      <c r="H136" s="189"/>
    </row>
    <row r="137" spans="1:8" s="16" customFormat="1" ht="37.5" customHeight="1" outlineLevel="1" x14ac:dyDescent="0.2">
      <c r="A137" s="399" t="s">
        <v>349</v>
      </c>
      <c r="B137" s="770"/>
      <c r="C137" s="456"/>
      <c r="D137" s="187">
        <v>187572</v>
      </c>
      <c r="E137" s="188"/>
      <c r="F137" s="188"/>
      <c r="G137" s="188"/>
      <c r="H137" s="189"/>
    </row>
    <row r="138" spans="1:8" s="16" customFormat="1" ht="37.5" customHeight="1" outlineLevel="1" x14ac:dyDescent="0.2">
      <c r="A138" s="399" t="s">
        <v>350</v>
      </c>
      <c r="B138" s="770"/>
      <c r="C138" s="456"/>
      <c r="D138" s="187">
        <v>189486</v>
      </c>
      <c r="E138" s="188"/>
      <c r="F138" s="188"/>
      <c r="G138" s="188"/>
      <c r="H138" s="189"/>
    </row>
    <row r="139" spans="1:8" s="16" customFormat="1" ht="37.5" customHeight="1" outlineLevel="1" thickBot="1" x14ac:dyDescent="0.25">
      <c r="A139" s="399" t="s">
        <v>351</v>
      </c>
      <c r="B139" s="770"/>
      <c r="C139" s="457"/>
      <c r="D139" s="187">
        <v>191400</v>
      </c>
      <c r="E139" s="188"/>
      <c r="F139" s="188"/>
      <c r="G139" s="188"/>
      <c r="H139" s="189"/>
    </row>
    <row r="140" spans="1:8" s="16" customFormat="1" ht="24.95" customHeight="1" thickBot="1" x14ac:dyDescent="0.25">
      <c r="A140" s="81"/>
      <c r="B140" s="467"/>
      <c r="C140" s="118"/>
      <c r="D140" s="468" t="s">
        <v>352</v>
      </c>
      <c r="E140" s="468"/>
      <c r="F140" s="468"/>
      <c r="G140" s="468"/>
      <c r="H140" s="469"/>
    </row>
    <row r="141" spans="1:8" s="16" customFormat="1" ht="24.95" customHeight="1" thickBot="1" x14ac:dyDescent="0.25">
      <c r="A141" s="470"/>
      <c r="B141" s="471"/>
      <c r="C141" s="182"/>
      <c r="D141" s="472" t="s">
        <v>176</v>
      </c>
      <c r="E141" s="473" t="s">
        <v>177</v>
      </c>
      <c r="F141" s="474" t="s">
        <v>178</v>
      </c>
      <c r="G141" s="473" t="s">
        <v>179</v>
      </c>
      <c r="H141" s="475" t="s">
        <v>180</v>
      </c>
    </row>
    <row r="142" spans="1:8" s="16" customFormat="1" ht="48" customHeight="1" x14ac:dyDescent="0.2">
      <c r="A142" s="29" t="s">
        <v>353</v>
      </c>
      <c r="B142" s="30" t="s">
        <v>27</v>
      </c>
      <c r="C14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2" s="31">
        <f>F142*1.2</f>
        <v>22291.200000000001</v>
      </c>
      <c r="E142" s="32">
        <f>F142*1.1</f>
        <v>20433.600000000002</v>
      </c>
      <c r="F142" s="32">
        <v>18576</v>
      </c>
      <c r="G142" s="32">
        <f>F142*0.75</f>
        <v>13932</v>
      </c>
      <c r="H142" s="33">
        <f>F142*0.5</f>
        <v>9288</v>
      </c>
    </row>
    <row r="143" spans="1:8" s="16" customFormat="1" ht="132" customHeight="1" x14ac:dyDescent="0.2">
      <c r="A143" s="34"/>
      <c r="B143" s="35"/>
      <c r="C143" s="35"/>
      <c r="D143" s="36"/>
      <c r="E143" s="37"/>
      <c r="F143" s="37"/>
      <c r="G143" s="37"/>
      <c r="H143" s="38"/>
    </row>
    <row r="144" spans="1:8" s="16" customFormat="1" ht="97.5" customHeight="1" x14ac:dyDescent="0.2">
      <c r="A144" s="34"/>
      <c r="B144" s="39" t="s">
        <v>12</v>
      </c>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4" s="36"/>
      <c r="E144" s="37"/>
      <c r="F144" s="37"/>
      <c r="G144" s="37"/>
      <c r="H144" s="38"/>
    </row>
    <row r="145" spans="1:8" s="16" customFormat="1" ht="166.5" customHeight="1" thickBot="1" x14ac:dyDescent="0.25">
      <c r="A145" s="41"/>
      <c r="B145" s="42" t="s">
        <v>13</v>
      </c>
      <c r="C1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45" s="44"/>
      <c r="E145" s="45"/>
      <c r="F145" s="45"/>
      <c r="G145" s="45"/>
      <c r="H145" s="46"/>
    </row>
    <row r="146" spans="1:8" s="16" customFormat="1" ht="24.95" customHeight="1" thickBot="1" x14ac:dyDescent="0.25">
      <c r="A146" s="47"/>
      <c r="B146" s="48"/>
      <c r="C146" s="49"/>
      <c r="D146" s="468" t="s">
        <v>352</v>
      </c>
      <c r="E146" s="468"/>
      <c r="F146" s="468"/>
      <c r="G146" s="468"/>
      <c r="H146" s="469"/>
    </row>
    <row r="147" spans="1:8" s="16" customFormat="1" ht="48" customHeight="1" x14ac:dyDescent="0.2">
      <c r="A147" s="53" t="s">
        <v>354</v>
      </c>
      <c r="B147" s="30" t="s">
        <v>27</v>
      </c>
      <c r="C1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7" s="54">
        <f>F147*1.2</f>
        <v>27410.399999999998</v>
      </c>
      <c r="E147" s="32">
        <f>F147*1.1</f>
        <v>25126.2</v>
      </c>
      <c r="F147" s="32">
        <v>22842</v>
      </c>
      <c r="G147" s="32">
        <f>F147*0.75</f>
        <v>17131.5</v>
      </c>
      <c r="H147" s="33">
        <f>F147*0.5</f>
        <v>11421</v>
      </c>
    </row>
    <row r="148" spans="1:8" s="16" customFormat="1" ht="90.75" customHeight="1" x14ac:dyDescent="0.2">
      <c r="A148" s="55"/>
      <c r="B148" s="35"/>
      <c r="C148" s="35"/>
      <c r="D148" s="56"/>
      <c r="E148" s="37"/>
      <c r="F148" s="37"/>
      <c r="G148" s="37"/>
      <c r="H148" s="38"/>
    </row>
    <row r="149" spans="1:8" s="16" customFormat="1" ht="97.5" customHeight="1" x14ac:dyDescent="0.2">
      <c r="A149" s="55"/>
      <c r="B149" s="39" t="s">
        <v>12</v>
      </c>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9" s="56"/>
      <c r="E149" s="37"/>
      <c r="F149" s="37"/>
      <c r="G149" s="37"/>
      <c r="H149" s="38"/>
    </row>
    <row r="150" spans="1:8" s="16" customFormat="1" ht="166.5" customHeight="1" x14ac:dyDescent="0.2">
      <c r="A150" s="55"/>
      <c r="B150" s="57" t="s">
        <v>13</v>
      </c>
      <c r="C15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0" s="56"/>
      <c r="E150" s="37"/>
      <c r="F150" s="37"/>
      <c r="G150" s="37"/>
      <c r="H150" s="38"/>
    </row>
    <row r="151" spans="1:8" s="16" customFormat="1" ht="92.25" customHeight="1" thickBot="1" x14ac:dyDescent="0.25">
      <c r="A151" s="59"/>
      <c r="B151" s="42" t="s">
        <v>16</v>
      </c>
      <c r="C1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1" s="61"/>
      <c r="E151" s="45"/>
      <c r="F151" s="45"/>
      <c r="G151" s="45"/>
      <c r="H151" s="46"/>
    </row>
    <row r="152" spans="1:8" s="16" customFormat="1" ht="24.95" customHeight="1" thickBot="1" x14ac:dyDescent="0.25">
      <c r="A152" s="81"/>
      <c r="B152" s="82"/>
      <c r="C152" s="83"/>
      <c r="D152" s="468" t="s">
        <v>352</v>
      </c>
      <c r="E152" s="468"/>
      <c r="F152" s="468"/>
      <c r="G152" s="468"/>
      <c r="H152" s="469"/>
    </row>
    <row r="153" spans="1:8" s="16" customFormat="1" ht="50.1" customHeight="1" x14ac:dyDescent="0.2">
      <c r="A153" s="65" t="s">
        <v>355</v>
      </c>
      <c r="B153" s="87" t="s">
        <v>23</v>
      </c>
      <c r="C15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3" s="264">
        <v>270</v>
      </c>
      <c r="E153" s="316"/>
      <c r="F153" s="316"/>
      <c r="G153" s="316"/>
      <c r="H153" s="317"/>
    </row>
    <row r="154" spans="1:8" s="16" customFormat="1" ht="94.5" customHeight="1" x14ac:dyDescent="0.2">
      <c r="A154" s="71"/>
      <c r="B154" s="92"/>
      <c r="C154" s="93"/>
      <c r="D154" s="94"/>
      <c r="E154" s="95"/>
      <c r="F154" s="95"/>
      <c r="G154" s="95"/>
      <c r="H154" s="318"/>
    </row>
    <row r="155" spans="1:8" s="16" customFormat="1" ht="163.5" customHeight="1" thickBot="1" x14ac:dyDescent="0.25">
      <c r="A155" s="77"/>
      <c r="B155" s="97" t="s">
        <v>13</v>
      </c>
      <c r="C1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5" s="265"/>
      <c r="E155" s="319"/>
      <c r="F155" s="319"/>
      <c r="G155" s="319"/>
      <c r="H155" s="320"/>
    </row>
    <row r="156" spans="1:8" s="16" customFormat="1" ht="24.95" customHeight="1" thickBot="1" x14ac:dyDescent="0.25">
      <c r="A156" s="81"/>
      <c r="B156" s="117"/>
      <c r="C156" s="118"/>
      <c r="D156" s="468" t="s">
        <v>352</v>
      </c>
      <c r="E156" s="468"/>
      <c r="F156" s="468"/>
      <c r="G156" s="468"/>
      <c r="H156" s="469"/>
    </row>
    <row r="157" spans="1:8" s="16" customFormat="1" ht="50.1" customHeight="1" thickBot="1" x14ac:dyDescent="0.25">
      <c r="A157" s="119" t="s">
        <v>31</v>
      </c>
      <c r="B157" s="120"/>
      <c r="C157" s="120"/>
      <c r="D157" s="700" t="str">
        <f>"от "&amp;MIN(D158:D176)&amp;" до "&amp;MAX(D158:D176)</f>
        <v>от 1914 до 36366</v>
      </c>
      <c r="E157" s="701"/>
      <c r="F157" s="701"/>
      <c r="G157" s="701"/>
      <c r="H157" s="702"/>
    </row>
    <row r="158" spans="1:8" s="16" customFormat="1" ht="37.5" customHeight="1" outlineLevel="1" x14ac:dyDescent="0.2">
      <c r="A158" s="530" t="s">
        <v>356</v>
      </c>
      <c r="B158" s="600"/>
      <c r="C158" s="372" t="s">
        <v>741</v>
      </c>
      <c r="D158" s="31">
        <v>1914</v>
      </c>
      <c r="E158" s="32"/>
      <c r="F158" s="32"/>
      <c r="G158" s="32"/>
      <c r="H158" s="33"/>
    </row>
    <row r="159" spans="1:8" s="16" customFormat="1" ht="37.5" customHeight="1" outlineLevel="1" x14ac:dyDescent="0.2">
      <c r="A159" s="500" t="s">
        <v>357</v>
      </c>
      <c r="B159" s="501"/>
      <c r="C159" s="126"/>
      <c r="D159" s="36">
        <v>3828</v>
      </c>
      <c r="E159" s="37"/>
      <c r="F159" s="37"/>
      <c r="G159" s="37"/>
      <c r="H159" s="38"/>
    </row>
    <row r="160" spans="1:8" s="16" customFormat="1" ht="37.5" customHeight="1" outlineLevel="1" x14ac:dyDescent="0.2">
      <c r="A160" s="500" t="s">
        <v>358</v>
      </c>
      <c r="B160" s="501"/>
      <c r="C160" s="126"/>
      <c r="D160" s="36">
        <v>5742</v>
      </c>
      <c r="E160" s="37"/>
      <c r="F160" s="37"/>
      <c r="G160" s="37"/>
      <c r="H160" s="38"/>
    </row>
    <row r="161" spans="1:8" s="16" customFormat="1" ht="37.5" customHeight="1" outlineLevel="1" x14ac:dyDescent="0.2">
      <c r="A161" s="500" t="s">
        <v>359</v>
      </c>
      <c r="B161" s="501"/>
      <c r="C161" s="126"/>
      <c r="D161" s="36">
        <v>7656</v>
      </c>
      <c r="E161" s="37"/>
      <c r="F161" s="37"/>
      <c r="G161" s="37"/>
      <c r="H161" s="38"/>
    </row>
    <row r="162" spans="1:8" s="16" customFormat="1" ht="37.5" customHeight="1" outlineLevel="1" x14ac:dyDescent="0.2">
      <c r="A162" s="500" t="s">
        <v>360</v>
      </c>
      <c r="B162" s="501"/>
      <c r="C162" s="126"/>
      <c r="D162" s="36">
        <v>9570</v>
      </c>
      <c r="E162" s="37"/>
      <c r="F162" s="37"/>
      <c r="G162" s="37"/>
      <c r="H162" s="38"/>
    </row>
    <row r="163" spans="1:8" s="16" customFormat="1" ht="37.5" customHeight="1" outlineLevel="1" x14ac:dyDescent="0.2">
      <c r="A163" s="500" t="s">
        <v>361</v>
      </c>
      <c r="B163" s="501"/>
      <c r="C163" s="126"/>
      <c r="D163" s="36">
        <v>11484</v>
      </c>
      <c r="E163" s="37"/>
      <c r="F163" s="37"/>
      <c r="G163" s="37"/>
      <c r="H163" s="38"/>
    </row>
    <row r="164" spans="1:8" s="16" customFormat="1" ht="37.5" customHeight="1" outlineLevel="1" x14ac:dyDescent="0.2">
      <c r="A164" s="500" t="s">
        <v>362</v>
      </c>
      <c r="B164" s="501"/>
      <c r="C164" s="126"/>
      <c r="D164" s="36">
        <v>13398</v>
      </c>
      <c r="E164" s="37"/>
      <c r="F164" s="37"/>
      <c r="G164" s="37"/>
      <c r="H164" s="38"/>
    </row>
    <row r="165" spans="1:8" s="16" customFormat="1" ht="37.5" customHeight="1" outlineLevel="1" x14ac:dyDescent="0.2">
      <c r="A165" s="130" t="s">
        <v>363</v>
      </c>
      <c r="B165" s="131"/>
      <c r="C165" s="126"/>
      <c r="D165" s="36">
        <v>15312</v>
      </c>
      <c r="E165" s="37"/>
      <c r="F165" s="37"/>
      <c r="G165" s="37"/>
      <c r="H165" s="38"/>
    </row>
    <row r="166" spans="1:8" s="16" customFormat="1" ht="37.5" customHeight="1" outlineLevel="1" x14ac:dyDescent="0.2">
      <c r="A166" s="130" t="s">
        <v>364</v>
      </c>
      <c r="B166" s="131"/>
      <c r="C166" s="126"/>
      <c r="D166" s="36">
        <v>17226</v>
      </c>
      <c r="E166" s="37"/>
      <c r="F166" s="37"/>
      <c r="G166" s="37"/>
      <c r="H166" s="38"/>
    </row>
    <row r="167" spans="1:8" s="16" customFormat="1" ht="37.5" customHeight="1" outlineLevel="1" x14ac:dyDescent="0.2">
      <c r="A167" s="130" t="s">
        <v>365</v>
      </c>
      <c r="B167" s="131"/>
      <c r="C167" s="126"/>
      <c r="D167" s="36">
        <v>19140</v>
      </c>
      <c r="E167" s="37"/>
      <c r="F167" s="37"/>
      <c r="G167" s="37"/>
      <c r="H167" s="38"/>
    </row>
    <row r="168" spans="1:8" s="16" customFormat="1" ht="37.5" customHeight="1" outlineLevel="1" x14ac:dyDescent="0.2">
      <c r="A168" s="130" t="s">
        <v>366</v>
      </c>
      <c r="B168" s="131"/>
      <c r="C168" s="126"/>
      <c r="D168" s="36">
        <v>21054</v>
      </c>
      <c r="E168" s="37"/>
      <c r="F168" s="37"/>
      <c r="G168" s="37"/>
      <c r="H168" s="38"/>
    </row>
    <row r="169" spans="1:8" s="16" customFormat="1" ht="37.5" customHeight="1" outlineLevel="1" x14ac:dyDescent="0.2">
      <c r="A169" s="130" t="s">
        <v>367</v>
      </c>
      <c r="B169" s="131"/>
      <c r="C169" s="126"/>
      <c r="D169" s="36">
        <v>22968</v>
      </c>
      <c r="E169" s="37"/>
      <c r="F169" s="37"/>
      <c r="G169" s="37"/>
      <c r="H169" s="38"/>
    </row>
    <row r="170" spans="1:8" s="16" customFormat="1" ht="37.5" customHeight="1" outlineLevel="1" x14ac:dyDescent="0.2">
      <c r="A170" s="130" t="s">
        <v>368</v>
      </c>
      <c r="B170" s="131"/>
      <c r="C170" s="126"/>
      <c r="D170" s="36">
        <v>24882</v>
      </c>
      <c r="E170" s="37"/>
      <c r="F170" s="37"/>
      <c r="G170" s="37"/>
      <c r="H170" s="38"/>
    </row>
    <row r="171" spans="1:8" s="16" customFormat="1" ht="37.5" customHeight="1" outlineLevel="1" x14ac:dyDescent="0.2">
      <c r="A171" s="130" t="s">
        <v>369</v>
      </c>
      <c r="B171" s="131"/>
      <c r="C171" s="126"/>
      <c r="D171" s="36">
        <v>26796</v>
      </c>
      <c r="E171" s="37"/>
      <c r="F171" s="37"/>
      <c r="G171" s="37"/>
      <c r="H171" s="38"/>
    </row>
    <row r="172" spans="1:8" s="16" customFormat="1" ht="37.5" customHeight="1" outlineLevel="1" x14ac:dyDescent="0.2">
      <c r="A172" s="130" t="s">
        <v>370</v>
      </c>
      <c r="B172" s="131"/>
      <c r="C172" s="126"/>
      <c r="D172" s="36">
        <v>28710</v>
      </c>
      <c r="E172" s="37"/>
      <c r="F172" s="37"/>
      <c r="G172" s="37"/>
      <c r="H172" s="38"/>
    </row>
    <row r="173" spans="1:8" s="16" customFormat="1" ht="37.5" customHeight="1" outlineLevel="1" x14ac:dyDescent="0.2">
      <c r="A173" s="130" t="s">
        <v>371</v>
      </c>
      <c r="B173" s="131"/>
      <c r="C173" s="126"/>
      <c r="D173" s="36">
        <v>30624</v>
      </c>
      <c r="E173" s="37"/>
      <c r="F173" s="37"/>
      <c r="G173" s="37"/>
      <c r="H173" s="38"/>
    </row>
    <row r="174" spans="1:8" s="16" customFormat="1" ht="37.5" customHeight="1" outlineLevel="1" x14ac:dyDescent="0.2">
      <c r="A174" s="130" t="s">
        <v>372</v>
      </c>
      <c r="B174" s="131"/>
      <c r="C174" s="126"/>
      <c r="D174" s="36">
        <v>32538</v>
      </c>
      <c r="E174" s="37"/>
      <c r="F174" s="37"/>
      <c r="G174" s="37"/>
      <c r="H174" s="38"/>
    </row>
    <row r="175" spans="1:8" s="16" customFormat="1" ht="37.5" customHeight="1" outlineLevel="1" x14ac:dyDescent="0.2">
      <c r="A175" s="130" t="s">
        <v>373</v>
      </c>
      <c r="B175" s="131"/>
      <c r="C175" s="126"/>
      <c r="D175" s="36">
        <v>34452</v>
      </c>
      <c r="E175" s="37"/>
      <c r="F175" s="37"/>
      <c r="G175" s="37"/>
      <c r="H175" s="38"/>
    </row>
    <row r="176" spans="1:8" s="16" customFormat="1" ht="37.5" customHeight="1" outlineLevel="1" x14ac:dyDescent="0.2">
      <c r="A176" s="130" t="s">
        <v>374</v>
      </c>
      <c r="B176" s="131"/>
      <c r="C176" s="126"/>
      <c r="D176" s="36">
        <v>36366</v>
      </c>
      <c r="E176" s="37"/>
      <c r="F176" s="37"/>
      <c r="G176" s="37"/>
      <c r="H176" s="38"/>
    </row>
    <row r="177" spans="1:8" s="16" customFormat="1" ht="37.5" customHeight="1" outlineLevel="1" x14ac:dyDescent="0.2">
      <c r="A177" s="399" t="s">
        <v>375</v>
      </c>
      <c r="B177" s="770"/>
      <c r="C177" s="126"/>
      <c r="D177" s="36">
        <v>38280</v>
      </c>
      <c r="E177" s="37"/>
      <c r="F177" s="37"/>
      <c r="G177" s="37"/>
      <c r="H177" s="38"/>
    </row>
    <row r="178" spans="1:8" s="16" customFormat="1" ht="37.5" customHeight="1" outlineLevel="1" x14ac:dyDescent="0.2">
      <c r="A178" s="399" t="s">
        <v>376</v>
      </c>
      <c r="B178" s="770"/>
      <c r="C178" s="126"/>
      <c r="D178" s="36">
        <v>40194</v>
      </c>
      <c r="E178" s="37"/>
      <c r="F178" s="37"/>
      <c r="G178" s="37"/>
      <c r="H178" s="38"/>
    </row>
    <row r="179" spans="1:8" s="16" customFormat="1" ht="37.5" customHeight="1" outlineLevel="1" x14ac:dyDescent="0.2">
      <c r="A179" s="399" t="s">
        <v>377</v>
      </c>
      <c r="B179" s="770"/>
      <c r="C179" s="126"/>
      <c r="D179" s="36">
        <v>42108</v>
      </c>
      <c r="E179" s="37"/>
      <c r="F179" s="37"/>
      <c r="G179" s="37"/>
      <c r="H179" s="38"/>
    </row>
    <row r="180" spans="1:8" s="16" customFormat="1" ht="37.5" customHeight="1" outlineLevel="1" x14ac:dyDescent="0.2">
      <c r="A180" s="399" t="s">
        <v>378</v>
      </c>
      <c r="B180" s="770"/>
      <c r="C180" s="126"/>
      <c r="D180" s="36">
        <v>44022</v>
      </c>
      <c r="E180" s="37"/>
      <c r="F180" s="37"/>
      <c r="G180" s="37"/>
      <c r="H180" s="38"/>
    </row>
    <row r="181" spans="1:8" s="16" customFormat="1" ht="37.5" customHeight="1" outlineLevel="1" x14ac:dyDescent="0.2">
      <c r="A181" s="399" t="s">
        <v>379</v>
      </c>
      <c r="B181" s="770"/>
      <c r="C181" s="126"/>
      <c r="D181" s="36">
        <v>45936</v>
      </c>
      <c r="E181" s="37"/>
      <c r="F181" s="37"/>
      <c r="G181" s="37"/>
      <c r="H181" s="38"/>
    </row>
    <row r="182" spans="1:8" s="16" customFormat="1" ht="37.5" customHeight="1" outlineLevel="1" x14ac:dyDescent="0.2">
      <c r="A182" s="399" t="s">
        <v>380</v>
      </c>
      <c r="B182" s="770"/>
      <c r="C182" s="126"/>
      <c r="D182" s="36">
        <v>47850</v>
      </c>
      <c r="E182" s="37"/>
      <c r="F182" s="37"/>
      <c r="G182" s="37"/>
      <c r="H182" s="38"/>
    </row>
    <row r="183" spans="1:8" s="16" customFormat="1" ht="37.5" customHeight="1" outlineLevel="1" x14ac:dyDescent="0.2">
      <c r="A183" s="399" t="s">
        <v>381</v>
      </c>
      <c r="B183" s="770"/>
      <c r="C183" s="126"/>
      <c r="D183" s="36">
        <v>49764</v>
      </c>
      <c r="E183" s="37"/>
      <c r="F183" s="37"/>
      <c r="G183" s="37"/>
      <c r="H183" s="38"/>
    </row>
    <row r="184" spans="1:8" s="16" customFormat="1" ht="37.5" customHeight="1" outlineLevel="1" x14ac:dyDescent="0.2">
      <c r="A184" s="399" t="s">
        <v>382</v>
      </c>
      <c r="B184" s="770"/>
      <c r="C184" s="126"/>
      <c r="D184" s="36">
        <v>51678</v>
      </c>
      <c r="E184" s="37"/>
      <c r="F184" s="37"/>
      <c r="G184" s="37"/>
      <c r="H184" s="38"/>
    </row>
    <row r="185" spans="1:8" s="16" customFormat="1" ht="37.5" customHeight="1" outlineLevel="1" x14ac:dyDescent="0.2">
      <c r="A185" s="399" t="s">
        <v>383</v>
      </c>
      <c r="B185" s="770"/>
      <c r="C185" s="126"/>
      <c r="D185" s="36">
        <v>53592</v>
      </c>
      <c r="E185" s="37"/>
      <c r="F185" s="37"/>
      <c r="G185" s="37"/>
      <c r="H185" s="38"/>
    </row>
    <row r="186" spans="1:8" s="16" customFormat="1" ht="37.5" customHeight="1" outlineLevel="1" x14ac:dyDescent="0.2">
      <c r="A186" s="399" t="s">
        <v>384</v>
      </c>
      <c r="B186" s="770"/>
      <c r="C186" s="126"/>
      <c r="D186" s="36">
        <v>55506</v>
      </c>
      <c r="E186" s="37"/>
      <c r="F186" s="37"/>
      <c r="G186" s="37"/>
      <c r="H186" s="38"/>
    </row>
    <row r="187" spans="1:8" s="16" customFormat="1" ht="37.5" customHeight="1" outlineLevel="1" x14ac:dyDescent="0.2">
      <c r="A187" s="399" t="s">
        <v>385</v>
      </c>
      <c r="B187" s="770"/>
      <c r="C187" s="126"/>
      <c r="D187" s="36">
        <v>57420</v>
      </c>
      <c r="E187" s="37"/>
      <c r="F187" s="37"/>
      <c r="G187" s="37"/>
      <c r="H187" s="38"/>
    </row>
    <row r="188" spans="1:8" s="16" customFormat="1" ht="37.5" customHeight="1" outlineLevel="1" x14ac:dyDescent="0.2">
      <c r="A188" s="399" t="s">
        <v>386</v>
      </c>
      <c r="B188" s="770"/>
      <c r="C188" s="126"/>
      <c r="D188" s="36">
        <v>59334</v>
      </c>
      <c r="E188" s="37"/>
      <c r="F188" s="37"/>
      <c r="G188" s="37"/>
      <c r="H188" s="38"/>
    </row>
    <row r="189" spans="1:8" s="16" customFormat="1" ht="37.5" customHeight="1" outlineLevel="1" x14ac:dyDescent="0.2">
      <c r="A189" s="399" t="s">
        <v>387</v>
      </c>
      <c r="B189" s="770"/>
      <c r="C189" s="126"/>
      <c r="D189" s="36">
        <v>61248</v>
      </c>
      <c r="E189" s="37"/>
      <c r="F189" s="37"/>
      <c r="G189" s="37"/>
      <c r="H189" s="38"/>
    </row>
    <row r="190" spans="1:8" s="16" customFormat="1" ht="37.5" customHeight="1" outlineLevel="1" x14ac:dyDescent="0.2">
      <c r="A190" s="399" t="s">
        <v>388</v>
      </c>
      <c r="B190" s="770"/>
      <c r="C190" s="126"/>
      <c r="D190" s="36">
        <v>63162</v>
      </c>
      <c r="E190" s="37"/>
      <c r="F190" s="37"/>
      <c r="G190" s="37"/>
      <c r="H190" s="38"/>
    </row>
    <row r="191" spans="1:8" s="16" customFormat="1" ht="37.5" customHeight="1" outlineLevel="1" x14ac:dyDescent="0.2">
      <c r="A191" s="399" t="s">
        <v>389</v>
      </c>
      <c r="B191" s="770"/>
      <c r="C191" s="126"/>
      <c r="D191" s="36">
        <v>65076</v>
      </c>
      <c r="E191" s="37"/>
      <c r="F191" s="37"/>
      <c r="G191" s="37"/>
      <c r="H191" s="38"/>
    </row>
    <row r="192" spans="1:8" s="16" customFormat="1" ht="37.5" customHeight="1" outlineLevel="1" x14ac:dyDescent="0.2">
      <c r="A192" s="399" t="s">
        <v>390</v>
      </c>
      <c r="B192" s="770"/>
      <c r="C192" s="126"/>
      <c r="D192" s="36">
        <v>66990</v>
      </c>
      <c r="E192" s="37"/>
      <c r="F192" s="37"/>
      <c r="G192" s="37"/>
      <c r="H192" s="38"/>
    </row>
    <row r="193" spans="1:8" s="16" customFormat="1" ht="37.5" customHeight="1" outlineLevel="1" x14ac:dyDescent="0.2">
      <c r="A193" s="399" t="s">
        <v>391</v>
      </c>
      <c r="B193" s="770"/>
      <c r="C193" s="126"/>
      <c r="D193" s="36">
        <v>68904</v>
      </c>
      <c r="E193" s="37"/>
      <c r="F193" s="37"/>
      <c r="G193" s="37"/>
      <c r="H193" s="38"/>
    </row>
    <row r="194" spans="1:8" s="16" customFormat="1" ht="37.5" customHeight="1" outlineLevel="1" x14ac:dyDescent="0.2">
      <c r="A194" s="399" t="s">
        <v>392</v>
      </c>
      <c r="B194" s="770"/>
      <c r="C194" s="126"/>
      <c r="D194" s="36">
        <v>70818</v>
      </c>
      <c r="E194" s="37"/>
      <c r="F194" s="37"/>
      <c r="G194" s="37"/>
      <c r="H194" s="38"/>
    </row>
    <row r="195" spans="1:8" s="16" customFormat="1" ht="37.5" customHeight="1" outlineLevel="1" x14ac:dyDescent="0.2">
      <c r="A195" s="399" t="s">
        <v>393</v>
      </c>
      <c r="B195" s="770"/>
      <c r="C195" s="126"/>
      <c r="D195" s="36">
        <v>72732</v>
      </c>
      <c r="E195" s="37"/>
      <c r="F195" s="37"/>
      <c r="G195" s="37"/>
      <c r="H195" s="38"/>
    </row>
    <row r="196" spans="1:8" s="16" customFormat="1" ht="37.5" customHeight="1" outlineLevel="1" x14ac:dyDescent="0.2">
      <c r="A196" s="399" t="s">
        <v>394</v>
      </c>
      <c r="B196" s="770"/>
      <c r="C196" s="126"/>
      <c r="D196" s="36">
        <v>74646</v>
      </c>
      <c r="E196" s="37"/>
      <c r="F196" s="37"/>
      <c r="G196" s="37"/>
      <c r="H196" s="38"/>
    </row>
    <row r="197" spans="1:8" s="16" customFormat="1" ht="37.5" customHeight="1" outlineLevel="1" x14ac:dyDescent="0.2">
      <c r="A197" s="399" t="s">
        <v>395</v>
      </c>
      <c r="B197" s="770"/>
      <c r="C197" s="126"/>
      <c r="D197" s="36">
        <v>76560</v>
      </c>
      <c r="E197" s="37"/>
      <c r="F197" s="37"/>
      <c r="G197" s="37"/>
      <c r="H197" s="38"/>
    </row>
    <row r="198" spans="1:8" s="16" customFormat="1" ht="37.5" customHeight="1" outlineLevel="1" x14ac:dyDescent="0.2">
      <c r="A198" s="399" t="s">
        <v>396</v>
      </c>
      <c r="B198" s="770"/>
      <c r="C198" s="126"/>
      <c r="D198" s="36">
        <v>78474</v>
      </c>
      <c r="E198" s="37"/>
      <c r="F198" s="37"/>
      <c r="G198" s="37"/>
      <c r="H198" s="38"/>
    </row>
    <row r="199" spans="1:8" s="16" customFormat="1" ht="37.5" customHeight="1" outlineLevel="1" x14ac:dyDescent="0.2">
      <c r="A199" s="399" t="s">
        <v>397</v>
      </c>
      <c r="B199" s="770"/>
      <c r="C199" s="126"/>
      <c r="D199" s="36">
        <v>80388</v>
      </c>
      <c r="E199" s="37"/>
      <c r="F199" s="37"/>
      <c r="G199" s="37"/>
      <c r="H199" s="38"/>
    </row>
    <row r="200" spans="1:8" s="16" customFormat="1" ht="37.5" customHeight="1" outlineLevel="1" x14ac:dyDescent="0.2">
      <c r="A200" s="399" t="s">
        <v>398</v>
      </c>
      <c r="B200" s="770"/>
      <c r="C200" s="126"/>
      <c r="D200" s="36">
        <v>82302</v>
      </c>
      <c r="E200" s="37"/>
      <c r="F200" s="37"/>
      <c r="G200" s="37"/>
      <c r="H200" s="38"/>
    </row>
    <row r="201" spans="1:8" s="16" customFormat="1" ht="37.5" customHeight="1" outlineLevel="1" x14ac:dyDescent="0.2">
      <c r="A201" s="399" t="s">
        <v>399</v>
      </c>
      <c r="B201" s="770"/>
      <c r="C201" s="126"/>
      <c r="D201" s="36">
        <v>84216</v>
      </c>
      <c r="E201" s="37"/>
      <c r="F201" s="37"/>
      <c r="G201" s="37"/>
      <c r="H201" s="38"/>
    </row>
    <row r="202" spans="1:8" s="16" customFormat="1" ht="37.5" customHeight="1" outlineLevel="1" x14ac:dyDescent="0.2">
      <c r="A202" s="399" t="s">
        <v>400</v>
      </c>
      <c r="B202" s="770"/>
      <c r="C202" s="126"/>
      <c r="D202" s="36">
        <v>86130</v>
      </c>
      <c r="E202" s="37"/>
      <c r="F202" s="37"/>
      <c r="G202" s="37"/>
      <c r="H202" s="38"/>
    </row>
    <row r="203" spans="1:8" s="16" customFormat="1" ht="37.5" customHeight="1" outlineLevel="1" x14ac:dyDescent="0.2">
      <c r="A203" s="399" t="s">
        <v>401</v>
      </c>
      <c r="B203" s="770"/>
      <c r="C203" s="126"/>
      <c r="D203" s="36">
        <v>88044</v>
      </c>
      <c r="E203" s="37"/>
      <c r="F203" s="37"/>
      <c r="G203" s="37"/>
      <c r="H203" s="38"/>
    </row>
    <row r="204" spans="1:8" s="16" customFormat="1" ht="37.5" customHeight="1" outlineLevel="1" x14ac:dyDescent="0.2">
      <c r="A204" s="399" t="s">
        <v>402</v>
      </c>
      <c r="B204" s="770"/>
      <c r="C204" s="126"/>
      <c r="D204" s="36">
        <v>89958</v>
      </c>
      <c r="E204" s="37"/>
      <c r="F204" s="37"/>
      <c r="G204" s="37"/>
      <c r="H204" s="38"/>
    </row>
    <row r="205" spans="1:8" s="16" customFormat="1" ht="37.5" customHeight="1" outlineLevel="1" x14ac:dyDescent="0.2">
      <c r="A205" s="399" t="s">
        <v>403</v>
      </c>
      <c r="B205" s="770"/>
      <c r="C205" s="126"/>
      <c r="D205" s="36">
        <v>91872</v>
      </c>
      <c r="E205" s="37"/>
      <c r="F205" s="37"/>
      <c r="G205" s="37"/>
      <c r="H205" s="38"/>
    </row>
    <row r="206" spans="1:8" s="16" customFormat="1" ht="37.5" customHeight="1" outlineLevel="1" x14ac:dyDescent="0.2">
      <c r="A206" s="399" t="s">
        <v>404</v>
      </c>
      <c r="B206" s="770"/>
      <c r="C206" s="126"/>
      <c r="D206" s="36">
        <v>93786</v>
      </c>
      <c r="E206" s="37"/>
      <c r="F206" s="37"/>
      <c r="G206" s="37"/>
      <c r="H206" s="38"/>
    </row>
    <row r="207" spans="1:8" s="16" customFormat="1" ht="37.5" customHeight="1" outlineLevel="1" x14ac:dyDescent="0.2">
      <c r="A207" s="399" t="s">
        <v>405</v>
      </c>
      <c r="B207" s="770"/>
      <c r="C207" s="126"/>
      <c r="D207" s="36">
        <v>95700</v>
      </c>
      <c r="E207" s="37"/>
      <c r="F207" s="37"/>
      <c r="G207" s="37"/>
      <c r="H207" s="38"/>
    </row>
    <row r="208" spans="1:8" s="16" customFormat="1" ht="37.5" customHeight="1" outlineLevel="1" x14ac:dyDescent="0.2">
      <c r="A208" s="399" t="s">
        <v>406</v>
      </c>
      <c r="B208" s="770"/>
      <c r="C208" s="126"/>
      <c r="D208" s="36">
        <v>97614</v>
      </c>
      <c r="E208" s="37"/>
      <c r="F208" s="37"/>
      <c r="G208" s="37"/>
      <c r="H208" s="38"/>
    </row>
    <row r="209" spans="1:8" s="16" customFormat="1" ht="37.5" customHeight="1" outlineLevel="1" x14ac:dyDescent="0.2">
      <c r="A209" s="399" t="s">
        <v>407</v>
      </c>
      <c r="B209" s="770"/>
      <c r="C209" s="126"/>
      <c r="D209" s="36">
        <v>99528</v>
      </c>
      <c r="E209" s="37"/>
      <c r="F209" s="37"/>
      <c r="G209" s="37"/>
      <c r="H209" s="38"/>
    </row>
    <row r="210" spans="1:8" s="16" customFormat="1" ht="37.5" customHeight="1" outlineLevel="1" x14ac:dyDescent="0.2">
      <c r="A210" s="399" t="s">
        <v>408</v>
      </c>
      <c r="B210" s="770"/>
      <c r="C210" s="126"/>
      <c r="D210" s="36">
        <v>101442</v>
      </c>
      <c r="E210" s="37"/>
      <c r="F210" s="37"/>
      <c r="G210" s="37"/>
      <c r="H210" s="38"/>
    </row>
    <row r="211" spans="1:8" s="16" customFormat="1" ht="37.5" customHeight="1" outlineLevel="1" x14ac:dyDescent="0.2">
      <c r="A211" s="399" t="s">
        <v>409</v>
      </c>
      <c r="B211" s="770"/>
      <c r="C211" s="126"/>
      <c r="D211" s="36">
        <v>103356</v>
      </c>
      <c r="E211" s="37"/>
      <c r="F211" s="37"/>
      <c r="G211" s="37"/>
      <c r="H211" s="38"/>
    </row>
    <row r="212" spans="1:8" s="16" customFormat="1" ht="37.5" customHeight="1" outlineLevel="1" x14ac:dyDescent="0.2">
      <c r="A212" s="399" t="s">
        <v>410</v>
      </c>
      <c r="B212" s="770"/>
      <c r="C212" s="126"/>
      <c r="D212" s="36">
        <v>105270</v>
      </c>
      <c r="E212" s="37"/>
      <c r="F212" s="37"/>
      <c r="G212" s="37"/>
      <c r="H212" s="38"/>
    </row>
    <row r="213" spans="1:8" s="16" customFormat="1" ht="37.5" customHeight="1" outlineLevel="1" x14ac:dyDescent="0.2">
      <c r="A213" s="399" t="s">
        <v>411</v>
      </c>
      <c r="B213" s="770"/>
      <c r="C213" s="126"/>
      <c r="D213" s="36">
        <v>107184</v>
      </c>
      <c r="E213" s="37"/>
      <c r="F213" s="37"/>
      <c r="G213" s="37"/>
      <c r="H213" s="38"/>
    </row>
    <row r="214" spans="1:8" s="16" customFormat="1" ht="37.5" customHeight="1" outlineLevel="1" x14ac:dyDescent="0.2">
      <c r="A214" s="399" t="s">
        <v>412</v>
      </c>
      <c r="B214" s="770"/>
      <c r="C214" s="126"/>
      <c r="D214" s="36">
        <v>109098</v>
      </c>
      <c r="E214" s="37"/>
      <c r="F214" s="37"/>
      <c r="G214" s="37"/>
      <c r="H214" s="38"/>
    </row>
    <row r="215" spans="1:8" s="16" customFormat="1" ht="37.5" customHeight="1" outlineLevel="1" x14ac:dyDescent="0.2">
      <c r="A215" s="399" t="s">
        <v>413</v>
      </c>
      <c r="B215" s="770"/>
      <c r="C215" s="126"/>
      <c r="D215" s="36">
        <v>111012</v>
      </c>
      <c r="E215" s="37"/>
      <c r="F215" s="37"/>
      <c r="G215" s="37"/>
      <c r="H215" s="38"/>
    </row>
    <row r="216" spans="1:8" s="16" customFormat="1" ht="37.5" customHeight="1" outlineLevel="1" x14ac:dyDescent="0.2">
      <c r="A216" s="399" t="s">
        <v>414</v>
      </c>
      <c r="B216" s="770"/>
      <c r="C216" s="126"/>
      <c r="D216" s="36">
        <v>112926</v>
      </c>
      <c r="E216" s="37"/>
      <c r="F216" s="37"/>
      <c r="G216" s="37"/>
      <c r="H216" s="38"/>
    </row>
    <row r="217" spans="1:8" s="16" customFormat="1" ht="37.5" customHeight="1" outlineLevel="1" x14ac:dyDescent="0.2">
      <c r="A217" s="399" t="s">
        <v>415</v>
      </c>
      <c r="B217" s="770"/>
      <c r="C217" s="126"/>
      <c r="D217" s="36">
        <v>114840</v>
      </c>
      <c r="E217" s="37"/>
      <c r="F217" s="37"/>
      <c r="G217" s="37"/>
      <c r="H217" s="38"/>
    </row>
    <row r="218" spans="1:8" s="16" customFormat="1" ht="37.5" customHeight="1" outlineLevel="1" x14ac:dyDescent="0.2">
      <c r="A218" s="399" t="s">
        <v>416</v>
      </c>
      <c r="B218" s="770"/>
      <c r="C218" s="126"/>
      <c r="D218" s="36">
        <v>116754</v>
      </c>
      <c r="E218" s="37"/>
      <c r="F218" s="37"/>
      <c r="G218" s="37"/>
      <c r="H218" s="38"/>
    </row>
    <row r="219" spans="1:8" s="16" customFormat="1" ht="37.5" customHeight="1" outlineLevel="1" x14ac:dyDescent="0.2">
      <c r="A219" s="399" t="s">
        <v>417</v>
      </c>
      <c r="B219" s="770"/>
      <c r="C219" s="126"/>
      <c r="D219" s="36">
        <v>118668</v>
      </c>
      <c r="E219" s="37"/>
      <c r="F219" s="37"/>
      <c r="G219" s="37"/>
      <c r="H219" s="38"/>
    </row>
    <row r="220" spans="1:8" s="16" customFormat="1" ht="37.5" customHeight="1" outlineLevel="1" x14ac:dyDescent="0.2">
      <c r="A220" s="399" t="s">
        <v>418</v>
      </c>
      <c r="B220" s="770"/>
      <c r="C220" s="126"/>
      <c r="D220" s="36">
        <v>120582</v>
      </c>
      <c r="E220" s="37"/>
      <c r="F220" s="37"/>
      <c r="G220" s="37"/>
      <c r="H220" s="38"/>
    </row>
    <row r="221" spans="1:8" s="16" customFormat="1" ht="37.5" customHeight="1" outlineLevel="1" x14ac:dyDescent="0.2">
      <c r="A221" s="399" t="s">
        <v>419</v>
      </c>
      <c r="B221" s="770"/>
      <c r="C221" s="126"/>
      <c r="D221" s="36">
        <v>122496</v>
      </c>
      <c r="E221" s="37"/>
      <c r="F221" s="37"/>
      <c r="G221" s="37"/>
      <c r="H221" s="38"/>
    </row>
    <row r="222" spans="1:8" s="16" customFormat="1" ht="37.5" customHeight="1" outlineLevel="1" x14ac:dyDescent="0.2">
      <c r="A222" s="399" t="s">
        <v>420</v>
      </c>
      <c r="B222" s="770"/>
      <c r="C222" s="126"/>
      <c r="D222" s="36">
        <v>124410</v>
      </c>
      <c r="E222" s="37"/>
      <c r="F222" s="37"/>
      <c r="G222" s="37"/>
      <c r="H222" s="38"/>
    </row>
    <row r="223" spans="1:8" s="16" customFormat="1" ht="37.5" customHeight="1" outlineLevel="1" x14ac:dyDescent="0.2">
      <c r="A223" s="399" t="s">
        <v>421</v>
      </c>
      <c r="B223" s="770"/>
      <c r="C223" s="126"/>
      <c r="D223" s="36">
        <v>126324</v>
      </c>
      <c r="E223" s="37"/>
      <c r="F223" s="37"/>
      <c r="G223" s="37"/>
      <c r="H223" s="38"/>
    </row>
    <row r="224" spans="1:8" s="16" customFormat="1" ht="37.5" customHeight="1" outlineLevel="1" x14ac:dyDescent="0.2">
      <c r="A224" s="399" t="s">
        <v>422</v>
      </c>
      <c r="B224" s="770"/>
      <c r="C224" s="126"/>
      <c r="D224" s="36">
        <v>128238</v>
      </c>
      <c r="E224" s="37"/>
      <c r="F224" s="37"/>
      <c r="G224" s="37"/>
      <c r="H224" s="38"/>
    </row>
    <row r="225" spans="1:8" s="16" customFormat="1" ht="37.5" customHeight="1" outlineLevel="1" x14ac:dyDescent="0.2">
      <c r="A225" s="399" t="s">
        <v>423</v>
      </c>
      <c r="B225" s="770"/>
      <c r="C225" s="126"/>
      <c r="D225" s="36">
        <v>130152</v>
      </c>
      <c r="E225" s="37"/>
      <c r="F225" s="37"/>
      <c r="G225" s="37"/>
      <c r="H225" s="38"/>
    </row>
    <row r="226" spans="1:8" s="16" customFormat="1" ht="37.5" customHeight="1" outlineLevel="1" x14ac:dyDescent="0.2">
      <c r="A226" s="399" t="s">
        <v>424</v>
      </c>
      <c r="B226" s="770"/>
      <c r="C226" s="126"/>
      <c r="D226" s="36">
        <v>132066</v>
      </c>
      <c r="E226" s="37"/>
      <c r="F226" s="37"/>
      <c r="G226" s="37"/>
      <c r="H226" s="38"/>
    </row>
    <row r="227" spans="1:8" s="16" customFormat="1" ht="37.5" customHeight="1" outlineLevel="1" x14ac:dyDescent="0.2">
      <c r="A227" s="399" t="s">
        <v>425</v>
      </c>
      <c r="B227" s="770"/>
      <c r="C227" s="126"/>
      <c r="D227" s="36">
        <v>133980</v>
      </c>
      <c r="E227" s="37"/>
      <c r="F227" s="37"/>
      <c r="G227" s="37"/>
      <c r="H227" s="38"/>
    </row>
    <row r="228" spans="1:8" s="16" customFormat="1" ht="37.5" customHeight="1" outlineLevel="1" x14ac:dyDescent="0.2">
      <c r="A228" s="399" t="s">
        <v>426</v>
      </c>
      <c r="B228" s="770"/>
      <c r="C228" s="126"/>
      <c r="D228" s="36">
        <v>135894</v>
      </c>
      <c r="E228" s="37"/>
      <c r="F228" s="37"/>
      <c r="G228" s="37"/>
      <c r="H228" s="38"/>
    </row>
    <row r="229" spans="1:8" s="16" customFormat="1" ht="37.5" customHeight="1" outlineLevel="1" x14ac:dyDescent="0.2">
      <c r="A229" s="399" t="s">
        <v>427</v>
      </c>
      <c r="B229" s="770"/>
      <c r="C229" s="126"/>
      <c r="D229" s="36">
        <v>137808</v>
      </c>
      <c r="E229" s="37"/>
      <c r="F229" s="37"/>
      <c r="G229" s="37"/>
      <c r="H229" s="38"/>
    </row>
    <row r="230" spans="1:8" s="16" customFormat="1" ht="37.5" customHeight="1" outlineLevel="1" x14ac:dyDescent="0.2">
      <c r="A230" s="399" t="s">
        <v>428</v>
      </c>
      <c r="B230" s="770"/>
      <c r="C230" s="126"/>
      <c r="D230" s="36">
        <v>139722</v>
      </c>
      <c r="E230" s="37"/>
      <c r="F230" s="37"/>
      <c r="G230" s="37"/>
      <c r="H230" s="38"/>
    </row>
    <row r="231" spans="1:8" s="16" customFormat="1" ht="37.5" customHeight="1" outlineLevel="1" x14ac:dyDescent="0.2">
      <c r="A231" s="399" t="s">
        <v>429</v>
      </c>
      <c r="B231" s="770"/>
      <c r="C231" s="126"/>
      <c r="D231" s="36">
        <v>141636</v>
      </c>
      <c r="E231" s="37"/>
      <c r="F231" s="37"/>
      <c r="G231" s="37"/>
      <c r="H231" s="38"/>
    </row>
    <row r="232" spans="1:8" s="16" customFormat="1" ht="37.5" customHeight="1" outlineLevel="1" x14ac:dyDescent="0.2">
      <c r="A232" s="399" t="s">
        <v>430</v>
      </c>
      <c r="B232" s="770"/>
      <c r="C232" s="126"/>
      <c r="D232" s="36">
        <v>143550</v>
      </c>
      <c r="E232" s="37"/>
      <c r="F232" s="37"/>
      <c r="G232" s="37"/>
      <c r="H232" s="38"/>
    </row>
    <row r="233" spans="1:8" s="16" customFormat="1" ht="37.5" customHeight="1" outlineLevel="1" x14ac:dyDescent="0.2">
      <c r="A233" s="399" t="s">
        <v>431</v>
      </c>
      <c r="B233" s="770"/>
      <c r="C233" s="126"/>
      <c r="D233" s="36">
        <v>145464</v>
      </c>
      <c r="E233" s="37"/>
      <c r="F233" s="37"/>
      <c r="G233" s="37"/>
      <c r="H233" s="38"/>
    </row>
    <row r="234" spans="1:8" s="16" customFormat="1" ht="37.5" customHeight="1" outlineLevel="1" x14ac:dyDescent="0.2">
      <c r="A234" s="399" t="s">
        <v>432</v>
      </c>
      <c r="B234" s="770"/>
      <c r="C234" s="126"/>
      <c r="D234" s="36">
        <v>147378</v>
      </c>
      <c r="E234" s="37"/>
      <c r="F234" s="37"/>
      <c r="G234" s="37"/>
      <c r="H234" s="38"/>
    </row>
    <row r="235" spans="1:8" s="16" customFormat="1" ht="37.5" customHeight="1" outlineLevel="1" x14ac:dyDescent="0.2">
      <c r="A235" s="399" t="s">
        <v>433</v>
      </c>
      <c r="B235" s="770"/>
      <c r="C235" s="126"/>
      <c r="D235" s="36">
        <v>149292</v>
      </c>
      <c r="E235" s="37"/>
      <c r="F235" s="37"/>
      <c r="G235" s="37"/>
      <c r="H235" s="38"/>
    </row>
    <row r="236" spans="1:8" s="16" customFormat="1" ht="37.5" customHeight="1" outlineLevel="1" x14ac:dyDescent="0.2">
      <c r="A236" s="399" t="s">
        <v>434</v>
      </c>
      <c r="B236" s="770"/>
      <c r="C236" s="126"/>
      <c r="D236" s="36">
        <v>151206</v>
      </c>
      <c r="E236" s="37"/>
      <c r="F236" s="37"/>
      <c r="G236" s="37"/>
      <c r="H236" s="38"/>
    </row>
    <row r="237" spans="1:8" s="16" customFormat="1" ht="37.5" customHeight="1" outlineLevel="1" x14ac:dyDescent="0.2">
      <c r="A237" s="399" t="s">
        <v>435</v>
      </c>
      <c r="B237" s="770"/>
      <c r="C237" s="126"/>
      <c r="D237" s="36">
        <v>153120</v>
      </c>
      <c r="E237" s="37"/>
      <c r="F237" s="37"/>
      <c r="G237" s="37"/>
      <c r="H237" s="38"/>
    </row>
    <row r="238" spans="1:8" s="16" customFormat="1" ht="37.5" customHeight="1" outlineLevel="1" x14ac:dyDescent="0.2">
      <c r="A238" s="399" t="s">
        <v>436</v>
      </c>
      <c r="B238" s="770"/>
      <c r="C238" s="126"/>
      <c r="D238" s="36">
        <v>155034</v>
      </c>
      <c r="E238" s="37"/>
      <c r="F238" s="37"/>
      <c r="G238" s="37"/>
      <c r="H238" s="38"/>
    </row>
    <row r="239" spans="1:8" s="16" customFormat="1" ht="37.5" customHeight="1" outlineLevel="1" x14ac:dyDescent="0.2">
      <c r="A239" s="399" t="s">
        <v>437</v>
      </c>
      <c r="B239" s="770"/>
      <c r="C239" s="126"/>
      <c r="D239" s="36">
        <v>156948</v>
      </c>
      <c r="E239" s="37"/>
      <c r="F239" s="37"/>
      <c r="G239" s="37"/>
      <c r="H239" s="38"/>
    </row>
    <row r="240" spans="1:8" s="16" customFormat="1" ht="37.5" customHeight="1" outlineLevel="1" x14ac:dyDescent="0.2">
      <c r="A240" s="399" t="s">
        <v>438</v>
      </c>
      <c r="B240" s="770"/>
      <c r="C240" s="126"/>
      <c r="D240" s="36">
        <v>158862</v>
      </c>
      <c r="E240" s="37"/>
      <c r="F240" s="37"/>
      <c r="G240" s="37"/>
      <c r="H240" s="38"/>
    </row>
    <row r="241" spans="1:8" s="16" customFormat="1" ht="37.5" customHeight="1" outlineLevel="1" x14ac:dyDescent="0.2">
      <c r="A241" s="399" t="s">
        <v>439</v>
      </c>
      <c r="B241" s="770"/>
      <c r="C241" s="126"/>
      <c r="D241" s="36">
        <v>160776</v>
      </c>
      <c r="E241" s="37"/>
      <c r="F241" s="37"/>
      <c r="G241" s="37"/>
      <c r="H241" s="38"/>
    </row>
    <row r="242" spans="1:8" s="16" customFormat="1" ht="37.5" customHeight="1" outlineLevel="1" x14ac:dyDescent="0.2">
      <c r="A242" s="399" t="s">
        <v>440</v>
      </c>
      <c r="B242" s="770"/>
      <c r="C242" s="126"/>
      <c r="D242" s="36">
        <v>162690</v>
      </c>
      <c r="E242" s="37"/>
      <c r="F242" s="37"/>
      <c r="G242" s="37"/>
      <c r="H242" s="38"/>
    </row>
    <row r="243" spans="1:8" s="16" customFormat="1" ht="37.5" customHeight="1" outlineLevel="1" x14ac:dyDescent="0.2">
      <c r="A243" s="399" t="s">
        <v>441</v>
      </c>
      <c r="B243" s="770"/>
      <c r="C243" s="126"/>
      <c r="D243" s="36">
        <v>164604</v>
      </c>
      <c r="E243" s="37"/>
      <c r="F243" s="37"/>
      <c r="G243" s="37"/>
      <c r="H243" s="38"/>
    </row>
    <row r="244" spans="1:8" s="16" customFormat="1" ht="37.5" customHeight="1" outlineLevel="1" x14ac:dyDescent="0.2">
      <c r="A244" s="399" t="s">
        <v>442</v>
      </c>
      <c r="B244" s="770"/>
      <c r="C244" s="126"/>
      <c r="D244" s="36">
        <v>166518</v>
      </c>
      <c r="E244" s="37"/>
      <c r="F244" s="37"/>
      <c r="G244" s="37"/>
      <c r="H244" s="38"/>
    </row>
    <row r="245" spans="1:8" s="16" customFormat="1" ht="37.5" customHeight="1" outlineLevel="1" x14ac:dyDescent="0.2">
      <c r="A245" s="399" t="s">
        <v>443</v>
      </c>
      <c r="B245" s="770"/>
      <c r="C245" s="126"/>
      <c r="D245" s="36">
        <v>168432</v>
      </c>
      <c r="E245" s="37"/>
      <c r="F245" s="37"/>
      <c r="G245" s="37"/>
      <c r="H245" s="38"/>
    </row>
    <row r="246" spans="1:8" s="16" customFormat="1" ht="37.5" customHeight="1" outlineLevel="1" x14ac:dyDescent="0.2">
      <c r="A246" s="399" t="s">
        <v>444</v>
      </c>
      <c r="B246" s="770"/>
      <c r="C246" s="126"/>
      <c r="D246" s="36">
        <v>170346</v>
      </c>
      <c r="E246" s="37"/>
      <c r="F246" s="37"/>
      <c r="G246" s="37"/>
      <c r="H246" s="38"/>
    </row>
    <row r="247" spans="1:8" s="16" customFormat="1" ht="37.5" customHeight="1" outlineLevel="1" x14ac:dyDescent="0.2">
      <c r="A247" s="399" t="s">
        <v>445</v>
      </c>
      <c r="B247" s="770"/>
      <c r="C247" s="126"/>
      <c r="D247" s="36">
        <v>172260</v>
      </c>
      <c r="E247" s="37"/>
      <c r="F247" s="37"/>
      <c r="G247" s="37"/>
      <c r="H247" s="38"/>
    </row>
    <row r="248" spans="1:8" s="16" customFormat="1" ht="37.5" customHeight="1" outlineLevel="1" x14ac:dyDescent="0.2">
      <c r="A248" s="399" t="s">
        <v>446</v>
      </c>
      <c r="B248" s="770"/>
      <c r="C248" s="126"/>
      <c r="D248" s="36">
        <v>174174</v>
      </c>
      <c r="E248" s="37"/>
      <c r="F248" s="37"/>
      <c r="G248" s="37"/>
      <c r="H248" s="38"/>
    </row>
    <row r="249" spans="1:8" s="16" customFormat="1" ht="37.5" customHeight="1" outlineLevel="1" x14ac:dyDescent="0.2">
      <c r="A249" s="399" t="s">
        <v>447</v>
      </c>
      <c r="B249" s="770"/>
      <c r="C249" s="126"/>
      <c r="D249" s="36">
        <v>176088</v>
      </c>
      <c r="E249" s="37"/>
      <c r="F249" s="37"/>
      <c r="G249" s="37"/>
      <c r="H249" s="38"/>
    </row>
    <row r="250" spans="1:8" s="16" customFormat="1" ht="37.5" customHeight="1" outlineLevel="1" x14ac:dyDescent="0.2">
      <c r="A250" s="399" t="s">
        <v>448</v>
      </c>
      <c r="B250" s="770"/>
      <c r="C250" s="126"/>
      <c r="D250" s="36">
        <v>178002</v>
      </c>
      <c r="E250" s="37"/>
      <c r="F250" s="37"/>
      <c r="G250" s="37"/>
      <c r="H250" s="38"/>
    </row>
    <row r="251" spans="1:8" s="16" customFormat="1" ht="37.5" customHeight="1" outlineLevel="1" x14ac:dyDescent="0.2">
      <c r="A251" s="399" t="s">
        <v>449</v>
      </c>
      <c r="B251" s="770"/>
      <c r="C251" s="126"/>
      <c r="D251" s="36">
        <v>179916</v>
      </c>
      <c r="E251" s="37"/>
      <c r="F251" s="37"/>
      <c r="G251" s="37"/>
      <c r="H251" s="38"/>
    </row>
    <row r="252" spans="1:8" s="16" customFormat="1" ht="37.5" customHeight="1" outlineLevel="1" x14ac:dyDescent="0.2">
      <c r="A252" s="399" t="s">
        <v>450</v>
      </c>
      <c r="B252" s="770"/>
      <c r="C252" s="126"/>
      <c r="D252" s="36">
        <v>181830</v>
      </c>
      <c r="E252" s="37"/>
      <c r="F252" s="37"/>
      <c r="G252" s="37"/>
      <c r="H252" s="38"/>
    </row>
    <row r="253" spans="1:8" s="16" customFormat="1" ht="37.5" customHeight="1" outlineLevel="1" x14ac:dyDescent="0.2">
      <c r="A253" s="399" t="s">
        <v>451</v>
      </c>
      <c r="B253" s="770"/>
      <c r="C253" s="126"/>
      <c r="D253" s="36">
        <v>183744</v>
      </c>
      <c r="E253" s="37"/>
      <c r="F253" s="37"/>
      <c r="G253" s="37"/>
      <c r="H253" s="38"/>
    </row>
    <row r="254" spans="1:8" s="16" customFormat="1" ht="37.5" customHeight="1" outlineLevel="1" x14ac:dyDescent="0.2">
      <c r="A254" s="399" t="s">
        <v>452</v>
      </c>
      <c r="B254" s="770"/>
      <c r="C254" s="126"/>
      <c r="D254" s="36">
        <v>185658</v>
      </c>
      <c r="E254" s="37"/>
      <c r="F254" s="37"/>
      <c r="G254" s="37"/>
      <c r="H254" s="38"/>
    </row>
    <row r="255" spans="1:8" s="16" customFormat="1" ht="37.5" customHeight="1" outlineLevel="1" x14ac:dyDescent="0.2">
      <c r="A255" s="399" t="s">
        <v>453</v>
      </c>
      <c r="B255" s="770"/>
      <c r="C255" s="126"/>
      <c r="D255" s="36">
        <v>187572</v>
      </c>
      <c r="E255" s="37"/>
      <c r="F255" s="37"/>
      <c r="G255" s="37"/>
      <c r="H255" s="38"/>
    </row>
    <row r="256" spans="1:8" s="16" customFormat="1" ht="37.5" customHeight="1" outlineLevel="1" x14ac:dyDescent="0.2">
      <c r="A256" s="399" t="s">
        <v>454</v>
      </c>
      <c r="B256" s="770"/>
      <c r="C256" s="126"/>
      <c r="D256" s="36">
        <v>189486</v>
      </c>
      <c r="E256" s="37"/>
      <c r="F256" s="37"/>
      <c r="G256" s="37"/>
      <c r="H256" s="38"/>
    </row>
    <row r="257" spans="1:8" s="16" customFormat="1" ht="37.5" customHeight="1" outlineLevel="1" thickBot="1" x14ac:dyDescent="0.25">
      <c r="A257" s="399" t="s">
        <v>455</v>
      </c>
      <c r="B257" s="770"/>
      <c r="C257" s="573"/>
      <c r="D257" s="44">
        <v>191400</v>
      </c>
      <c r="E257" s="45"/>
      <c r="F257" s="45"/>
      <c r="G257" s="45"/>
      <c r="H257" s="46"/>
    </row>
    <row r="258" spans="1:8" s="16" customFormat="1" ht="50.1" customHeight="1" thickBot="1" x14ac:dyDescent="0.25">
      <c r="A258" s="343" t="s">
        <v>52</v>
      </c>
      <c r="B258" s="344"/>
      <c r="C258" s="344"/>
      <c r="D258" s="700" t="str">
        <f>"от "&amp;MIN(D259:D265)&amp;" до "&amp;MAX(D259:D265)</f>
        <v>от 240 до 4062</v>
      </c>
      <c r="E258" s="701"/>
      <c r="F258" s="701"/>
      <c r="G258" s="701"/>
      <c r="H258" s="702"/>
    </row>
    <row r="259" spans="1:8" s="16" customFormat="1" ht="148.5" customHeight="1" x14ac:dyDescent="0.2">
      <c r="A259" s="504" t="s">
        <v>272</v>
      </c>
      <c r="B259" s="349" t="s">
        <v>273</v>
      </c>
      <c r="C25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59" s="32">
        <v>4062</v>
      </c>
      <c r="E259" s="32"/>
      <c r="F259" s="32"/>
      <c r="G259" s="32"/>
      <c r="H259" s="33"/>
    </row>
    <row r="260" spans="1:8" s="16" customFormat="1" ht="37.5" customHeight="1" x14ac:dyDescent="0.2">
      <c r="A260" s="351" t="s">
        <v>54</v>
      </c>
      <c r="B260" s="178"/>
      <c r="C260" s="352"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60" s="37">
        <v>630</v>
      </c>
      <c r="E260" s="37"/>
      <c r="F260" s="37"/>
      <c r="G260" s="37"/>
      <c r="H260" s="38"/>
    </row>
    <row r="261" spans="1:8" s="16" customFormat="1" ht="37.5" customHeight="1" x14ac:dyDescent="0.2">
      <c r="A261" s="351" t="s">
        <v>56</v>
      </c>
      <c r="B261" s="178"/>
      <c r="C261" s="352"/>
      <c r="D261" s="37">
        <v>3390</v>
      </c>
      <c r="E261" s="37"/>
      <c r="F261" s="37"/>
      <c r="G261" s="37"/>
      <c r="H261" s="38"/>
    </row>
    <row r="262" spans="1:8" s="16" customFormat="1" ht="37.5" customHeight="1" x14ac:dyDescent="0.2">
      <c r="A262" s="351" t="s">
        <v>58</v>
      </c>
      <c r="B262" s="178"/>
      <c r="C262" s="352"/>
      <c r="D262" s="37">
        <v>240</v>
      </c>
      <c r="E262" s="37"/>
      <c r="F262" s="37"/>
      <c r="G262" s="37"/>
      <c r="H262" s="38"/>
    </row>
    <row r="263" spans="1:8" s="16" customFormat="1" ht="37.5" customHeight="1" x14ac:dyDescent="0.2">
      <c r="A263" s="351" t="s">
        <v>59</v>
      </c>
      <c r="B263" s="178"/>
      <c r="C263" s="352"/>
      <c r="D263" s="37">
        <v>240</v>
      </c>
      <c r="E263" s="37"/>
      <c r="F263" s="37"/>
      <c r="G263" s="37"/>
      <c r="H263" s="38"/>
    </row>
    <row r="264" spans="1:8" s="16" customFormat="1" ht="37.5" customHeight="1" x14ac:dyDescent="0.2">
      <c r="A264" s="351" t="s">
        <v>60</v>
      </c>
      <c r="B264" s="178"/>
      <c r="C264" s="352"/>
      <c r="D264" s="37">
        <v>480</v>
      </c>
      <c r="E264" s="37"/>
      <c r="F264" s="37"/>
      <c r="G264" s="37"/>
      <c r="H264" s="38"/>
    </row>
    <row r="265" spans="1:8" s="16" customFormat="1" ht="37.5" customHeight="1" x14ac:dyDescent="0.2">
      <c r="A265" s="351" t="s">
        <v>61</v>
      </c>
      <c r="B265" s="178"/>
      <c r="C265" s="352"/>
      <c r="D265" s="37">
        <v>720</v>
      </c>
      <c r="E265" s="37"/>
      <c r="F265" s="37"/>
      <c r="G265" s="37"/>
      <c r="H265" s="38"/>
    </row>
    <row r="266" spans="1:8" s="16" customFormat="1" ht="117.75" customHeight="1" thickBot="1" x14ac:dyDescent="0.25">
      <c r="A266" s="322" t="s">
        <v>64</v>
      </c>
      <c r="B266" s="323"/>
      <c r="C26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66" s="45">
        <v>30</v>
      </c>
      <c r="E266" s="45"/>
      <c r="F266" s="45"/>
      <c r="G266" s="45"/>
      <c r="H266" s="46"/>
    </row>
    <row r="267" spans="1:8" s="28" customFormat="1" ht="50.1" customHeight="1" thickBot="1" x14ac:dyDescent="0.25">
      <c r="A267" s="353" t="s">
        <v>65</v>
      </c>
      <c r="B267" s="354"/>
      <c r="C267" s="199"/>
      <c r="D267" s="355" t="str">
        <f>"от "&amp;MIN(D269:D269,D289:D304)&amp;" до "&amp;MAX(D269:D269,D289:D304)</f>
        <v>от 540 до 139290</v>
      </c>
      <c r="E267" s="355"/>
      <c r="F267" s="355"/>
      <c r="G267" s="355"/>
      <c r="H267" s="356"/>
    </row>
    <row r="268" spans="1:8" s="16" customFormat="1" ht="24.95" customHeight="1" thickBot="1" x14ac:dyDescent="0.25">
      <c r="A268" s="301"/>
      <c r="B268" s="302"/>
      <c r="C268" s="118"/>
      <c r="D268" s="325"/>
      <c r="E268" s="325"/>
      <c r="F268" s="325"/>
      <c r="G268" s="325"/>
      <c r="H268" s="326"/>
    </row>
    <row r="269" spans="1:8" s="28" customFormat="1" ht="54.75" customHeight="1" thickBot="1" x14ac:dyDescent="0.25">
      <c r="A269" s="162" t="s">
        <v>66</v>
      </c>
      <c r="B269" s="163"/>
      <c r="C26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69" s="165">
        <v>17064</v>
      </c>
      <c r="E269" s="165"/>
      <c r="F269" s="165"/>
      <c r="G269" s="165"/>
      <c r="H269" s="166"/>
    </row>
    <row r="270" spans="1:8" s="28" customFormat="1" ht="54.75" customHeight="1" thickBot="1" x14ac:dyDescent="0.25">
      <c r="A270" s="167" t="s">
        <v>67</v>
      </c>
      <c r="B270" s="168"/>
      <c r="C270" s="169"/>
      <c r="D270" s="170" t="s">
        <v>68</v>
      </c>
      <c r="E270" s="171"/>
      <c r="F270" s="171"/>
      <c r="G270" s="171"/>
      <c r="H270" s="172"/>
    </row>
    <row r="271" spans="1:8" s="28" customFormat="1" ht="54.75" customHeight="1" x14ac:dyDescent="0.2">
      <c r="A271" s="173" t="s">
        <v>69</v>
      </c>
      <c r="B271" s="174"/>
      <c r="C271" s="169"/>
      <c r="D271" s="140">
        <f>D269/4</f>
        <v>4266</v>
      </c>
      <c r="E271" s="140"/>
      <c r="F271" s="140"/>
      <c r="G271" s="140"/>
      <c r="H271" s="141"/>
    </row>
    <row r="272" spans="1:8" s="28" customFormat="1" ht="54.75" customHeight="1" x14ac:dyDescent="0.2">
      <c r="A272" s="173" t="s">
        <v>70</v>
      </c>
      <c r="B272" s="174"/>
      <c r="C272" s="169"/>
      <c r="D272" s="140">
        <f>D269/5</f>
        <v>3412.8</v>
      </c>
      <c r="E272" s="140"/>
      <c r="F272" s="140"/>
      <c r="G272" s="140"/>
      <c r="H272" s="141"/>
    </row>
    <row r="273" spans="1:8" s="28" customFormat="1" ht="54.75" customHeight="1" x14ac:dyDescent="0.2">
      <c r="A273" s="173" t="s">
        <v>71</v>
      </c>
      <c r="B273" s="174"/>
      <c r="C273" s="169"/>
      <c r="D273" s="140">
        <f>D269/6</f>
        <v>2844</v>
      </c>
      <c r="E273" s="140"/>
      <c r="F273" s="140"/>
      <c r="G273" s="140"/>
      <c r="H273" s="141"/>
    </row>
    <row r="274" spans="1:8" s="28" customFormat="1" ht="54.75" customHeight="1" x14ac:dyDescent="0.2">
      <c r="A274" s="173" t="s">
        <v>72</v>
      </c>
      <c r="B274" s="174"/>
      <c r="C274" s="169"/>
      <c r="D274" s="140">
        <f>D269/7</f>
        <v>2437.7142857142858</v>
      </c>
      <c r="E274" s="140"/>
      <c r="F274" s="140"/>
      <c r="G274" s="140"/>
      <c r="H274" s="141"/>
    </row>
    <row r="275" spans="1:8" s="28" customFormat="1" ht="54.75" customHeight="1" x14ac:dyDescent="0.2">
      <c r="A275" s="173" t="s">
        <v>73</v>
      </c>
      <c r="B275" s="174"/>
      <c r="C275" s="169"/>
      <c r="D275" s="140">
        <f>D269/8</f>
        <v>2133</v>
      </c>
      <c r="E275" s="140"/>
      <c r="F275" s="140"/>
      <c r="G275" s="140"/>
      <c r="H275" s="141"/>
    </row>
    <row r="276" spans="1:8" s="28" customFormat="1" ht="54.75" customHeight="1" x14ac:dyDescent="0.2">
      <c r="A276" s="173" t="s">
        <v>74</v>
      </c>
      <c r="B276" s="174"/>
      <c r="C276" s="169"/>
      <c r="D276" s="140">
        <f>D269/9</f>
        <v>1896</v>
      </c>
      <c r="E276" s="140"/>
      <c r="F276" s="140"/>
      <c r="G276" s="140"/>
      <c r="H276" s="141"/>
    </row>
    <row r="277" spans="1:8" s="28" customFormat="1" ht="54.75" customHeight="1" x14ac:dyDescent="0.2">
      <c r="A277" s="173" t="s">
        <v>75</v>
      </c>
      <c r="B277" s="174"/>
      <c r="C277" s="169"/>
      <c r="D277" s="140">
        <f>D269/10</f>
        <v>1706.4</v>
      </c>
      <c r="E277" s="140"/>
      <c r="F277" s="140"/>
      <c r="G277" s="140"/>
      <c r="H277" s="141"/>
    </row>
    <row r="278" spans="1:8" s="28" customFormat="1" ht="54.75" customHeight="1" thickBot="1" x14ac:dyDescent="0.25">
      <c r="A278" s="162" t="s">
        <v>76</v>
      </c>
      <c r="B278" s="163"/>
      <c r="C278" s="169"/>
      <c r="D278" s="165">
        <v>21360</v>
      </c>
      <c r="E278" s="165"/>
      <c r="F278" s="165"/>
      <c r="G278" s="165"/>
      <c r="H278" s="166"/>
    </row>
    <row r="279" spans="1:8" s="28" customFormat="1" ht="54.75" customHeight="1" thickBot="1" x14ac:dyDescent="0.25">
      <c r="A279" s="167" t="s">
        <v>67</v>
      </c>
      <c r="B279" s="168"/>
      <c r="C279" s="169"/>
      <c r="D279" s="170" t="s">
        <v>68</v>
      </c>
      <c r="E279" s="171"/>
      <c r="F279" s="171"/>
      <c r="G279" s="171"/>
      <c r="H279" s="172"/>
    </row>
    <row r="280" spans="1:8" s="28" customFormat="1" ht="54.75" customHeight="1" x14ac:dyDescent="0.2">
      <c r="A280" s="173" t="s">
        <v>69</v>
      </c>
      <c r="B280" s="174"/>
      <c r="C280" s="169"/>
      <c r="D280" s="140">
        <v>5340</v>
      </c>
      <c r="E280" s="140"/>
      <c r="F280" s="140"/>
      <c r="G280" s="140"/>
      <c r="H280" s="141"/>
    </row>
    <row r="281" spans="1:8" s="28" customFormat="1" ht="54.75" customHeight="1" x14ac:dyDescent="0.2">
      <c r="A281" s="173" t="s">
        <v>70</v>
      </c>
      <c r="B281" s="174"/>
      <c r="C281" s="169"/>
      <c r="D281" s="140">
        <v>4272</v>
      </c>
      <c r="E281" s="140"/>
      <c r="F281" s="140"/>
      <c r="G281" s="140"/>
      <c r="H281" s="141"/>
    </row>
    <row r="282" spans="1:8" s="28" customFormat="1" ht="54.75" customHeight="1" x14ac:dyDescent="0.2">
      <c r="A282" s="173" t="s">
        <v>71</v>
      </c>
      <c r="B282" s="174"/>
      <c r="C282" s="169"/>
      <c r="D282" s="140">
        <v>3559.9999999999995</v>
      </c>
      <c r="E282" s="140"/>
      <c r="F282" s="140"/>
      <c r="G282" s="140"/>
      <c r="H282" s="141"/>
    </row>
    <row r="283" spans="1:8" s="28" customFormat="1" ht="54.75" customHeight="1" x14ac:dyDescent="0.2">
      <c r="A283" s="173" t="s">
        <v>72</v>
      </c>
      <c r="B283" s="174"/>
      <c r="C283" s="169"/>
      <c r="D283" s="140">
        <v>3051.4285714285711</v>
      </c>
      <c r="E283" s="140"/>
      <c r="F283" s="140"/>
      <c r="G283" s="140"/>
      <c r="H283" s="141"/>
    </row>
    <row r="284" spans="1:8" s="28" customFormat="1" ht="54.75" customHeight="1" x14ac:dyDescent="0.2">
      <c r="A284" s="173" t="s">
        <v>73</v>
      </c>
      <c r="B284" s="174"/>
      <c r="C284" s="169"/>
      <c r="D284" s="140">
        <v>2670</v>
      </c>
      <c r="E284" s="140"/>
      <c r="F284" s="140"/>
      <c r="G284" s="140"/>
      <c r="H284" s="141"/>
    </row>
    <row r="285" spans="1:8" s="28" customFormat="1" ht="54.75" customHeight="1" x14ac:dyDescent="0.2">
      <c r="A285" s="173" t="s">
        <v>74</v>
      </c>
      <c r="B285" s="174"/>
      <c r="C285" s="169"/>
      <c r="D285" s="140">
        <v>2373.3333333333335</v>
      </c>
      <c r="E285" s="140"/>
      <c r="F285" s="140"/>
      <c r="G285" s="140"/>
      <c r="H285" s="141"/>
    </row>
    <row r="286" spans="1:8" s="28" customFormat="1" ht="54.75" customHeight="1" thickBot="1" x14ac:dyDescent="0.25">
      <c r="A286" s="173" t="s">
        <v>75</v>
      </c>
      <c r="B286" s="174"/>
      <c r="C286" s="177"/>
      <c r="D286" s="140">
        <v>2136</v>
      </c>
      <c r="E286" s="140"/>
      <c r="F286" s="140"/>
      <c r="G286" s="140"/>
      <c r="H286" s="141"/>
    </row>
    <row r="287" spans="1:8" s="16" customFormat="1" ht="62.45" customHeight="1" thickBot="1" x14ac:dyDescent="0.25">
      <c r="A287" s="178" t="s">
        <v>77</v>
      </c>
      <c r="B287" s="179"/>
      <c r="C2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87" s="127">
        <v>30000</v>
      </c>
      <c r="E287" s="128"/>
      <c r="F287" s="128"/>
      <c r="G287" s="128"/>
      <c r="H287" s="129"/>
    </row>
    <row r="288" spans="1:8" s="16" customFormat="1" ht="24.95" customHeight="1" thickBot="1" x14ac:dyDescent="0.25">
      <c r="A288" s="301"/>
      <c r="B288" s="302"/>
      <c r="C288" s="118"/>
      <c r="D288" s="325"/>
      <c r="E288" s="325"/>
      <c r="F288" s="325"/>
      <c r="G288" s="325"/>
      <c r="H288" s="326"/>
    </row>
    <row r="289" spans="1:8" s="16" customFormat="1" ht="50.1" customHeight="1" x14ac:dyDescent="0.2">
      <c r="A289" s="477" t="s">
        <v>78</v>
      </c>
      <c r="B289" s="478"/>
      <c r="C289" s="480" t="str">
        <f>"Интернет-площадка 2gis.ru на основе Cправочника организаций "&amp;$C$2&amp;""</f>
        <v>Интернет-площадка 2gis.ru на основе Cправочника организаций "2ГИС.МОСКВА"</v>
      </c>
      <c r="D289" s="365">
        <v>31590</v>
      </c>
      <c r="E289" s="128"/>
      <c r="F289" s="128"/>
      <c r="G289" s="128"/>
      <c r="H289" s="129"/>
    </row>
    <row r="290" spans="1:8" s="16" customFormat="1" ht="50.1" customHeight="1" x14ac:dyDescent="0.2">
      <c r="A290" s="143" t="s">
        <v>648</v>
      </c>
      <c r="B290" s="144"/>
      <c r="C290" s="190" t="s">
        <v>88</v>
      </c>
      <c r="D290" s="140">
        <v>139290</v>
      </c>
      <c r="E290" s="140"/>
      <c r="F290" s="140"/>
      <c r="G290" s="140"/>
      <c r="H290" s="141"/>
    </row>
    <row r="291" spans="1:8" s="16" customFormat="1" ht="50.1" customHeight="1" x14ac:dyDescent="0.2">
      <c r="A291" s="143" t="s">
        <v>79</v>
      </c>
      <c r="B291" s="144"/>
      <c r="C291"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1" s="56">
        <v>12990</v>
      </c>
      <c r="E291" s="37"/>
      <c r="F291" s="37"/>
      <c r="G291" s="37"/>
      <c r="H291" s="38"/>
    </row>
    <row r="292" spans="1:8" s="16" customFormat="1" ht="50.1" customHeight="1" x14ac:dyDescent="0.2">
      <c r="A292" s="143" t="s">
        <v>80</v>
      </c>
      <c r="B292" s="144"/>
      <c r="C29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2" s="56">
        <v>99690</v>
      </c>
      <c r="E292" s="37"/>
      <c r="F292" s="37"/>
      <c r="G292" s="37"/>
      <c r="H292" s="38"/>
    </row>
    <row r="293" spans="1:8" s="16" customFormat="1" ht="50.1" customHeight="1" x14ac:dyDescent="0.2">
      <c r="A293" s="143" t="s">
        <v>81</v>
      </c>
      <c r="B293" s="144"/>
      <c r="C293" s="190" t="str">
        <f>"Интернет-площадка 2gis.ru на основе Cправочника организаций "&amp;$C$2&amp;""</f>
        <v>Интернет-площадка 2gis.ru на основе Cправочника организаций "2ГИС.МОСКВА"</v>
      </c>
      <c r="D293" s="56">
        <v>20190</v>
      </c>
      <c r="E293" s="37"/>
      <c r="F293" s="37"/>
      <c r="G293" s="37"/>
      <c r="H293" s="38"/>
    </row>
    <row r="294" spans="1:8" s="16" customFormat="1" ht="50.1" customHeight="1" x14ac:dyDescent="0.2">
      <c r="A294" s="143" t="s">
        <v>82</v>
      </c>
      <c r="B294" s="144"/>
      <c r="C294" s="190" t="str">
        <f>"Интернет-площадка 2gis.ru на основе Cправочника организаций "&amp;$C$2&amp;""</f>
        <v>Интернет-площадка 2gis.ru на основе Cправочника организаций "2ГИС.МОСКВА"</v>
      </c>
      <c r="D294" s="56">
        <v>24228</v>
      </c>
      <c r="E294" s="37"/>
      <c r="F294" s="37"/>
      <c r="G294" s="37"/>
      <c r="H294" s="38"/>
    </row>
    <row r="295" spans="1:8" s="16" customFormat="1" ht="50.1" customHeight="1" x14ac:dyDescent="0.2">
      <c r="A295" s="143" t="s">
        <v>83</v>
      </c>
      <c r="B295" s="144"/>
      <c r="C29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5" s="56">
        <v>36690</v>
      </c>
      <c r="E295" s="37"/>
      <c r="F295" s="37"/>
      <c r="G295" s="37"/>
      <c r="H295" s="38"/>
    </row>
    <row r="296" spans="1:8" s="16" customFormat="1" ht="50.1" customHeight="1" x14ac:dyDescent="0.2">
      <c r="A296" s="143" t="s">
        <v>84</v>
      </c>
      <c r="B296" s="144"/>
      <c r="C296"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6" s="56">
        <v>17790</v>
      </c>
      <c r="E296" s="37"/>
      <c r="F296" s="37"/>
      <c r="G296" s="37"/>
      <c r="H296" s="38"/>
    </row>
    <row r="297" spans="1:8" s="16" customFormat="1" ht="50.1" customHeight="1" x14ac:dyDescent="0.2">
      <c r="A297" s="143" t="s">
        <v>85</v>
      </c>
      <c r="B297" s="144"/>
      <c r="C297"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7" s="140">
        <v>128190</v>
      </c>
      <c r="E297" s="140"/>
      <c r="F297" s="140"/>
      <c r="G297" s="140"/>
      <c r="H297" s="141"/>
    </row>
    <row r="298" spans="1:8" s="16" customFormat="1" ht="50.1" customHeight="1" x14ac:dyDescent="0.2">
      <c r="A298" s="143" t="s">
        <v>86</v>
      </c>
      <c r="B298" s="144"/>
      <c r="C29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98" s="140">
        <v>60360</v>
      </c>
      <c r="E298" s="140"/>
      <c r="F298" s="140"/>
      <c r="G298" s="140"/>
      <c r="H298" s="141"/>
    </row>
    <row r="299" spans="1:8" s="16" customFormat="1" ht="50.1" customHeight="1" x14ac:dyDescent="0.2">
      <c r="A299" s="143" t="s">
        <v>87</v>
      </c>
      <c r="B299" s="144"/>
      <c r="C299" s="190" t="s">
        <v>88</v>
      </c>
      <c r="D299" s="140">
        <v>540</v>
      </c>
      <c r="E299" s="140"/>
      <c r="F299" s="140"/>
      <c r="G299" s="140"/>
      <c r="H299" s="141"/>
    </row>
    <row r="300" spans="1:8" s="16" customFormat="1" ht="67.5" customHeight="1" x14ac:dyDescent="0.2">
      <c r="A300" s="143" t="s">
        <v>89</v>
      </c>
      <c r="B300" s="144"/>
      <c r="C30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0" s="56">
        <v>25590</v>
      </c>
      <c r="E300" s="37"/>
      <c r="F300" s="37"/>
      <c r="G300" s="37"/>
      <c r="H300" s="38"/>
    </row>
    <row r="301" spans="1:8" s="16" customFormat="1" ht="67.5" customHeight="1" x14ac:dyDescent="0.2">
      <c r="A301" s="143" t="s">
        <v>90</v>
      </c>
      <c r="B301" s="144"/>
      <c r="C301" s="190" t="str">
        <f t="shared" ref="C301:C30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1" s="56">
        <v>21390</v>
      </c>
      <c r="E301" s="37"/>
      <c r="F301" s="37"/>
      <c r="G301" s="37"/>
      <c r="H301" s="38"/>
    </row>
    <row r="302" spans="1:8" s="16" customFormat="1" ht="67.5" customHeight="1" x14ac:dyDescent="0.2">
      <c r="A302" s="143" t="s">
        <v>91</v>
      </c>
      <c r="B302" s="144"/>
      <c r="C302"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2" s="56">
        <v>20004</v>
      </c>
      <c r="E302" s="37"/>
      <c r="F302" s="37"/>
      <c r="G302" s="37"/>
      <c r="H302" s="38"/>
    </row>
    <row r="303" spans="1:8" s="16" customFormat="1" ht="67.5" customHeight="1" x14ac:dyDescent="0.2">
      <c r="A303" s="143" t="s">
        <v>92</v>
      </c>
      <c r="B303" s="144"/>
      <c r="C303"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3" s="56">
        <v>16290</v>
      </c>
      <c r="E303" s="37"/>
      <c r="F303" s="37"/>
      <c r="G303" s="37"/>
      <c r="H303" s="38"/>
    </row>
    <row r="304" spans="1:8" s="16" customFormat="1" ht="50.1" customHeight="1" thickBot="1" x14ac:dyDescent="0.25">
      <c r="A304" s="143" t="s">
        <v>95</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4" s="56">
        <v>16290</v>
      </c>
      <c r="E304" s="37"/>
      <c r="F304" s="37"/>
      <c r="G304" s="37"/>
      <c r="H304" s="38"/>
    </row>
    <row r="305" spans="1:8" s="16" customFormat="1" ht="102" customHeight="1" thickBot="1" x14ac:dyDescent="0.25">
      <c r="A305" s="143" t="s">
        <v>16</v>
      </c>
      <c r="B305" s="144"/>
      <c r="C30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5" s="56">
        <v>4062</v>
      </c>
      <c r="E305" s="37"/>
      <c r="F305" s="37"/>
      <c r="G305" s="37"/>
      <c r="H305" s="38"/>
    </row>
    <row r="306" spans="1:8" s="16" customFormat="1" ht="102" customHeight="1" thickBot="1" x14ac:dyDescent="0.25">
      <c r="A306" s="143" t="s">
        <v>96</v>
      </c>
      <c r="B306" s="144"/>
      <c r="C30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6" s="56">
        <v>250002</v>
      </c>
      <c r="E306" s="37"/>
      <c r="F306" s="37"/>
      <c r="G306" s="37"/>
      <c r="H306" s="38"/>
    </row>
    <row r="307" spans="1:8" s="16" customFormat="1" ht="126" customHeight="1" x14ac:dyDescent="0.2">
      <c r="A307" s="143" t="s">
        <v>97</v>
      </c>
      <c r="B307" s="144"/>
      <c r="C3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7" s="56">
        <v>25050</v>
      </c>
      <c r="E307" s="37"/>
      <c r="F307" s="37"/>
      <c r="G307" s="37"/>
      <c r="H307" s="38"/>
    </row>
    <row r="308" spans="1:8" s="16" customFormat="1" ht="96" customHeight="1" x14ac:dyDescent="0.2">
      <c r="A308" s="137" t="s">
        <v>98</v>
      </c>
      <c r="B308" s="191"/>
      <c r="C30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8" s="56">
        <v>9570</v>
      </c>
      <c r="E308" s="37"/>
      <c r="F308" s="37"/>
      <c r="G308" s="37"/>
      <c r="H308" s="38"/>
    </row>
    <row r="309" spans="1:8" s="16" customFormat="1" ht="96" customHeight="1" x14ac:dyDescent="0.2">
      <c r="A309" s="137" t="s">
        <v>99</v>
      </c>
      <c r="B309" s="191"/>
      <c r="C30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9" s="56">
        <v>20840</v>
      </c>
      <c r="E309" s="37"/>
      <c r="F309" s="37"/>
      <c r="G309" s="37"/>
      <c r="H309" s="38"/>
    </row>
    <row r="310" spans="1:8" s="16" customFormat="1" ht="84" customHeight="1" x14ac:dyDescent="0.2">
      <c r="A310" s="143" t="s">
        <v>93</v>
      </c>
      <c r="B310" s="144" t="s">
        <v>93</v>
      </c>
      <c r="C31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0" s="56">
        <v>20004</v>
      </c>
      <c r="E310" s="37"/>
      <c r="F310" s="37"/>
      <c r="G310" s="37"/>
      <c r="H310" s="38"/>
    </row>
    <row r="311" spans="1:8" s="16" customFormat="1" ht="84" customHeight="1" x14ac:dyDescent="0.2">
      <c r="A311" s="143" t="s">
        <v>94</v>
      </c>
      <c r="B311" s="144" t="s">
        <v>94</v>
      </c>
      <c r="C3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1" s="56">
        <v>15000</v>
      </c>
      <c r="E311" s="37"/>
      <c r="F311" s="37"/>
      <c r="G311" s="37"/>
      <c r="H311" s="38"/>
    </row>
    <row r="312" spans="1:8" s="16" customFormat="1" ht="50.1" customHeight="1" x14ac:dyDescent="0.2">
      <c r="A312" s="143" t="s">
        <v>100</v>
      </c>
      <c r="B312" s="144"/>
      <c r="C312" s="190" t="str">
        <f>"Интернет-площадка 2gis.ru на основе Cправочника организаций "&amp;$C$2&amp;""</f>
        <v>Интернет-площадка 2gis.ru на основе Cправочника организаций "2ГИС.МОСКВА"</v>
      </c>
      <c r="D312" s="56">
        <v>189600</v>
      </c>
      <c r="E312" s="37"/>
      <c r="F312" s="37"/>
      <c r="G312" s="37"/>
      <c r="H312" s="38"/>
    </row>
    <row r="313" spans="1:8" s="16" customFormat="1" ht="50.1" customHeight="1" x14ac:dyDescent="0.2">
      <c r="A313" s="143" t="s">
        <v>649</v>
      </c>
      <c r="B313" s="144"/>
      <c r="C313" s="190" t="s">
        <v>88</v>
      </c>
      <c r="D313" s="56">
        <v>229920</v>
      </c>
      <c r="E313" s="37"/>
      <c r="F313" s="37"/>
      <c r="G313" s="37"/>
      <c r="H313" s="38"/>
    </row>
    <row r="314" spans="1:8" s="16" customFormat="1" ht="50.1" customHeight="1" x14ac:dyDescent="0.2">
      <c r="A314" s="143" t="s">
        <v>101</v>
      </c>
      <c r="B314" s="144"/>
      <c r="C31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4" s="56">
        <v>78000</v>
      </c>
      <c r="E314" s="37"/>
      <c r="F314" s="37"/>
      <c r="G314" s="37"/>
      <c r="H314" s="38"/>
    </row>
    <row r="315" spans="1:8" s="16" customFormat="1" ht="50.1" customHeight="1" x14ac:dyDescent="0.2">
      <c r="A315" s="143" t="s">
        <v>102</v>
      </c>
      <c r="B315" s="144"/>
      <c r="C31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5" s="56">
        <v>598200</v>
      </c>
      <c r="E315" s="37"/>
      <c r="F315" s="37"/>
      <c r="G315" s="37"/>
      <c r="H315" s="38"/>
    </row>
    <row r="316" spans="1:8" s="16" customFormat="1" ht="50.1" customHeight="1" x14ac:dyDescent="0.2">
      <c r="A316" s="143" t="s">
        <v>103</v>
      </c>
      <c r="B316" s="144"/>
      <c r="C316" s="190" t="str">
        <f>"Интернет-площадка 2gis.ru на основе Cправочника организаций "&amp;$C$2&amp;""</f>
        <v>Интернет-площадка 2gis.ru на основе Cправочника организаций "2ГИС.МОСКВА"</v>
      </c>
      <c r="D316" s="56">
        <v>121200</v>
      </c>
      <c r="E316" s="37"/>
      <c r="F316" s="37"/>
      <c r="G316" s="37"/>
      <c r="H316" s="38"/>
    </row>
    <row r="317" spans="1:8" s="16" customFormat="1" ht="50.1" customHeight="1" x14ac:dyDescent="0.2">
      <c r="A317" s="143" t="s">
        <v>104</v>
      </c>
      <c r="B317" s="144"/>
      <c r="C317" s="190" t="str">
        <f>"Интернет-площадка 2gis.ru на основе Cправочника организаций "&amp;$C$2&amp;""</f>
        <v>Интернет-площадка 2gis.ru на основе Cправочника организаций "2ГИС.МОСКВА"</v>
      </c>
      <c r="D317" s="56">
        <v>145440</v>
      </c>
      <c r="E317" s="37"/>
      <c r="F317" s="37"/>
      <c r="G317" s="37"/>
      <c r="H317" s="38"/>
    </row>
    <row r="318" spans="1:8" s="16" customFormat="1" ht="50.1" customHeight="1" x14ac:dyDescent="0.2">
      <c r="A318" s="143" t="s">
        <v>105</v>
      </c>
      <c r="B318" s="144"/>
      <c r="C318"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8" s="56">
        <v>220200</v>
      </c>
      <c r="E318" s="37"/>
      <c r="F318" s="37"/>
      <c r="G318" s="37"/>
      <c r="H318" s="38"/>
    </row>
    <row r="319" spans="1:8" s="16" customFormat="1" ht="50.1" customHeight="1" x14ac:dyDescent="0.2">
      <c r="A319" s="143" t="s">
        <v>106</v>
      </c>
      <c r="B319" s="144"/>
      <c r="C319"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9" s="56">
        <v>106800</v>
      </c>
      <c r="E319" s="37"/>
      <c r="F319" s="37"/>
      <c r="G319" s="37"/>
      <c r="H319" s="38"/>
    </row>
    <row r="320" spans="1:8" s="16" customFormat="1" ht="50.1" customHeight="1" x14ac:dyDescent="0.2">
      <c r="A320" s="143" t="s">
        <v>107</v>
      </c>
      <c r="B320" s="144"/>
      <c r="C320"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56">
        <v>769200</v>
      </c>
      <c r="E320" s="37"/>
      <c r="F320" s="37"/>
      <c r="G320" s="37"/>
      <c r="H320" s="38"/>
    </row>
    <row r="321" spans="1:8" s="16" customFormat="1" ht="50.1" customHeight="1" x14ac:dyDescent="0.2">
      <c r="A321" s="143" t="s">
        <v>274</v>
      </c>
      <c r="B321" s="144"/>
      <c r="C321" s="190" t="s">
        <v>88</v>
      </c>
      <c r="D321" s="56">
        <v>3240</v>
      </c>
      <c r="E321" s="37"/>
      <c r="F321" s="37"/>
      <c r="G321" s="37"/>
      <c r="H321" s="38"/>
    </row>
    <row r="322" spans="1:8" s="16" customFormat="1" ht="49.5" customHeight="1" thickBot="1" x14ac:dyDescent="0.25">
      <c r="A322" s="143" t="s">
        <v>110</v>
      </c>
      <c r="B322" s="144"/>
      <c r="C32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2" s="56">
        <v>97800</v>
      </c>
      <c r="E322" s="37"/>
      <c r="F322" s="37"/>
      <c r="G322" s="37"/>
      <c r="H322" s="38"/>
    </row>
    <row r="323" spans="1:8" s="16" customFormat="1" ht="24.95" customHeight="1" thickBot="1" x14ac:dyDescent="0.25">
      <c r="A323" s="301"/>
      <c r="B323" s="302"/>
      <c r="C323" s="118"/>
      <c r="D323" s="325"/>
      <c r="E323" s="325"/>
      <c r="F323" s="325"/>
      <c r="G323" s="325"/>
      <c r="H323" s="326"/>
    </row>
    <row r="324" spans="1:8" s="28" customFormat="1" ht="50.1" customHeight="1" thickBot="1" x14ac:dyDescent="0.25">
      <c r="A324" s="24" t="s">
        <v>111</v>
      </c>
      <c r="B324" s="25"/>
      <c r="C324" s="26"/>
      <c r="D324" s="156"/>
      <c r="E324" s="156"/>
      <c r="F324" s="156"/>
      <c r="G324" s="156"/>
      <c r="H324" s="157"/>
    </row>
    <row r="325" spans="1:8" s="16" customFormat="1" ht="50.1" customHeight="1" x14ac:dyDescent="0.2">
      <c r="A325" s="143" t="s">
        <v>112</v>
      </c>
      <c r="B325" s="144"/>
      <c r="C32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25" s="31">
        <v>10008</v>
      </c>
      <c r="E325" s="32"/>
      <c r="F325" s="32"/>
      <c r="G325" s="32"/>
      <c r="H325" s="33"/>
    </row>
    <row r="326" spans="1:8" s="16" customFormat="1" ht="50.1" customHeight="1" x14ac:dyDescent="0.2">
      <c r="A326" s="143" t="s">
        <v>113</v>
      </c>
      <c r="B326" s="144"/>
      <c r="C326" s="196"/>
      <c r="D326" s="127">
        <v>10008</v>
      </c>
      <c r="E326" s="128"/>
      <c r="F326" s="128"/>
      <c r="G326" s="128"/>
      <c r="H326" s="129"/>
    </row>
    <row r="327" spans="1:8" s="16" customFormat="1" ht="50.1" customHeight="1" x14ac:dyDescent="0.2">
      <c r="A327" s="194" t="s">
        <v>114</v>
      </c>
      <c r="B327" s="195"/>
      <c r="C327" s="196"/>
      <c r="D327" s="329">
        <v>3000</v>
      </c>
      <c r="E327" s="140"/>
      <c r="F327" s="140"/>
      <c r="G327" s="140"/>
      <c r="H327" s="141"/>
    </row>
    <row r="328" spans="1:8" s="16" customFormat="1" ht="50.1" customHeight="1" x14ac:dyDescent="0.2">
      <c r="A328" s="194" t="s">
        <v>115</v>
      </c>
      <c r="B328" s="195"/>
      <c r="C328" s="196"/>
      <c r="D328" s="329">
        <v>300</v>
      </c>
      <c r="E328" s="140"/>
      <c r="F328" s="140"/>
      <c r="G328" s="140"/>
      <c r="H328" s="141"/>
    </row>
    <row r="329" spans="1:8" s="16" customFormat="1" ht="50.1" customHeight="1" thickBot="1" x14ac:dyDescent="0.25">
      <c r="A329" s="194" t="s">
        <v>116</v>
      </c>
      <c r="B329" s="195"/>
      <c r="C329" s="198"/>
      <c r="D329" s="78">
        <v>1050</v>
      </c>
      <c r="E329" s="79"/>
      <c r="F329" s="79"/>
      <c r="G329" s="79"/>
      <c r="H329" s="80"/>
    </row>
    <row r="330" spans="1:8" s="16" customFormat="1" ht="50.1" customHeight="1" thickBot="1" x14ac:dyDescent="0.25">
      <c r="A330" s="24" t="s">
        <v>117</v>
      </c>
      <c r="B330" s="25"/>
      <c r="C330" s="199"/>
      <c r="D330" s="156"/>
      <c r="E330" s="156"/>
      <c r="F330" s="156"/>
      <c r="G330" s="156"/>
      <c r="H330" s="157"/>
    </row>
    <row r="331" spans="1:8" s="16" customFormat="1" ht="50.1" customHeight="1" x14ac:dyDescent="0.2">
      <c r="A331" s="143" t="s">
        <v>164</v>
      </c>
      <c r="B331" s="144"/>
      <c r="C3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1" s="365">
        <v>10290</v>
      </c>
      <c r="E331" s="128"/>
      <c r="F331" s="128"/>
      <c r="G331" s="128"/>
      <c r="H331" s="129"/>
    </row>
    <row r="332" spans="1:8" s="16" customFormat="1" ht="50.1" customHeight="1" x14ac:dyDescent="0.2">
      <c r="A332" s="143" t="s">
        <v>119</v>
      </c>
      <c r="B332" s="144"/>
      <c r="C332" s="190" t="str">
        <f>"Интернет-площадка 2gis.ru на основе Cправочника организаций "&amp;$C$2&amp;""</f>
        <v>Интернет-площадка 2gis.ru на основе Cправочника организаций "2ГИС.МОСКВА"</v>
      </c>
      <c r="D332" s="140">
        <v>10290</v>
      </c>
      <c r="E332" s="140"/>
      <c r="F332" s="140"/>
      <c r="G332" s="140"/>
      <c r="H332" s="141"/>
    </row>
    <row r="333" spans="1:8" s="16" customFormat="1" ht="50.1" customHeight="1" x14ac:dyDescent="0.2">
      <c r="A333" s="143" t="s">
        <v>120</v>
      </c>
      <c r="B333" s="144"/>
      <c r="C333"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3" s="140">
        <v>5190</v>
      </c>
      <c r="E333" s="140"/>
      <c r="F333" s="140"/>
      <c r="G333" s="140"/>
      <c r="H333" s="141"/>
    </row>
    <row r="334" spans="1:8" s="16" customFormat="1" ht="50.1" customHeight="1" x14ac:dyDescent="0.2">
      <c r="A334" s="143" t="s">
        <v>165</v>
      </c>
      <c r="B334" s="144"/>
      <c r="C3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4" s="140">
        <v>61800</v>
      </c>
      <c r="E334" s="140"/>
      <c r="F334" s="140"/>
      <c r="G334" s="140"/>
      <c r="H334" s="141"/>
    </row>
    <row r="335" spans="1:8" s="16" customFormat="1" ht="50.1" customHeight="1" x14ac:dyDescent="0.2">
      <c r="A335" s="143" t="s">
        <v>166</v>
      </c>
      <c r="B335" s="144"/>
      <c r="C335" s="190" t="str">
        <f>"Интернет-площадка 2gis.ru на основе Cправочника организаций "&amp;$C$2&amp;""</f>
        <v>Интернет-площадка 2gis.ru на основе Cправочника организаций "2ГИС.МОСКВА"</v>
      </c>
      <c r="D335" s="140">
        <v>61800</v>
      </c>
      <c r="E335" s="140"/>
      <c r="F335" s="140"/>
      <c r="G335" s="140"/>
      <c r="H335" s="141"/>
    </row>
    <row r="336" spans="1:8" s="16" customFormat="1" ht="50.1" customHeight="1" x14ac:dyDescent="0.2">
      <c r="A336" s="143" t="s">
        <v>123</v>
      </c>
      <c r="B336" s="144"/>
      <c r="C336"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140">
        <v>31200</v>
      </c>
      <c r="E336" s="140"/>
      <c r="F336" s="140"/>
      <c r="G336" s="140"/>
      <c r="H336" s="141"/>
    </row>
    <row r="337" spans="1:8" s="16" customFormat="1" ht="126" customHeight="1" x14ac:dyDescent="0.2">
      <c r="A337" s="143" t="s">
        <v>124</v>
      </c>
      <c r="B337" s="144"/>
      <c r="C337" s="300" t="str">
        <f>C332</f>
        <v>Интернет-площадка 2gis.ru на основе Cправочника организаций "2ГИС.МОСКВА"</v>
      </c>
      <c r="D337" s="56">
        <v>10290</v>
      </c>
      <c r="E337" s="37"/>
      <c r="F337" s="37"/>
      <c r="G337" s="37"/>
      <c r="H337" s="38"/>
    </row>
    <row r="338" spans="1:8" s="16" customFormat="1" ht="126" customHeight="1" thickBot="1" x14ac:dyDescent="0.25">
      <c r="A338" s="143" t="s">
        <v>125</v>
      </c>
      <c r="B338" s="144"/>
      <c r="C3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38" s="56">
        <v>7722</v>
      </c>
      <c r="E338" s="37"/>
      <c r="F338" s="37"/>
      <c r="G338" s="37"/>
      <c r="H338" s="38"/>
    </row>
    <row r="339" spans="1:8" s="28" customFormat="1" ht="50.1" customHeight="1" thickBot="1" x14ac:dyDescent="0.25">
      <c r="A339" s="301"/>
      <c r="B339" s="302"/>
      <c r="C339" s="118"/>
      <c r="D339" s="325"/>
      <c r="E339" s="325"/>
      <c r="F339" s="325"/>
      <c r="G339" s="325"/>
      <c r="H339" s="326"/>
    </row>
    <row r="340" spans="1:8" s="16" customFormat="1" ht="21" x14ac:dyDescent="0.2">
      <c r="A340" s="204"/>
      <c r="B340" s="205"/>
      <c r="C340" s="206"/>
      <c r="D340" s="205"/>
      <c r="E340" s="205"/>
      <c r="F340" s="205"/>
      <c r="G340" s="205"/>
      <c r="H340" s="207"/>
    </row>
    <row r="341" spans="1:8" s="16" customFormat="1" ht="21" x14ac:dyDescent="0.2">
      <c r="A341" s="208"/>
      <c r="B341" s="209" t="s">
        <v>126</v>
      </c>
      <c r="C341" s="210" t="s">
        <v>181</v>
      </c>
      <c r="D341" s="210"/>
      <c r="E341" s="211"/>
      <c r="F341" s="211"/>
      <c r="G341" s="211"/>
      <c r="H341" s="211"/>
    </row>
    <row r="342" spans="1:8" s="16" customFormat="1" ht="21" x14ac:dyDescent="0.2">
      <c r="A342" s="208"/>
      <c r="B342" s="211"/>
      <c r="C342" s="212" t="s">
        <v>182</v>
      </c>
      <c r="D342" s="212"/>
      <c r="E342" s="211"/>
      <c r="F342" s="211"/>
      <c r="G342" s="211"/>
      <c r="H342" s="211"/>
    </row>
    <row r="343" spans="1:8" s="16" customFormat="1" ht="21" x14ac:dyDescent="0.2">
      <c r="A343" s="208"/>
      <c r="B343" s="211"/>
      <c r="C343" s="210" t="s">
        <v>183</v>
      </c>
      <c r="D343" s="212"/>
      <c r="E343" s="211"/>
      <c r="F343" s="211"/>
      <c r="G343" s="211"/>
      <c r="H343" s="211"/>
    </row>
    <row r="344" spans="1:8" s="28" customFormat="1" ht="23.25" x14ac:dyDescent="0.2">
      <c r="A344" s="204"/>
      <c r="B344" s="205"/>
      <c r="C344" s="212"/>
      <c r="D344" s="212"/>
      <c r="E344" s="211"/>
      <c r="F344" s="211"/>
      <c r="G344" s="211"/>
      <c r="H344" s="205"/>
    </row>
    <row r="345" spans="1:8" s="23" customFormat="1" ht="26.25" x14ac:dyDescent="0.2">
      <c r="A345" s="215" t="str">
        <f>Абакан_юр!A158</f>
        <v>По соглашению сторон в качестве валюты платежа могут выступать украинские гривны, в этом случае курс следующий: 1 руб. = 0,4427 гривен</v>
      </c>
      <c r="B345" s="215"/>
      <c r="C345" s="215"/>
      <c r="D345" s="216"/>
      <c r="E345" s="216"/>
      <c r="F345" s="217"/>
      <c r="G345" s="218"/>
      <c r="H345" s="218"/>
    </row>
    <row r="346" spans="1:8" s="16" customFormat="1" ht="26.25" x14ac:dyDescent="0.2">
      <c r="A346" s="215" t="str">
        <f>Абакан_юр!A159</f>
        <v>По соглашению сторон в качестве валюты платежа могут выступать дирхамы ОАЭ, в этом случае курс следующий: 1 руб. = 0,0427 дирхам</v>
      </c>
      <c r="B346" s="215"/>
      <c r="C346" s="215"/>
      <c r="D346" s="216"/>
      <c r="E346" s="216"/>
      <c r="F346" s="217"/>
      <c r="G346" s="220"/>
      <c r="H346" s="220"/>
    </row>
    <row r="347" spans="1:8" ht="12.6" customHeight="1" x14ac:dyDescent="0.2">
      <c r="A347" s="215" t="str">
        <f>Абакан_юр!A160</f>
        <v>По соглашению сторон в качестве валюты платежа могут выступать доллары США, в этом случае курс следующий: 1 руб. = 0,0117 доллара</v>
      </c>
      <c r="B347" s="215"/>
      <c r="C347" s="215"/>
      <c r="D347" s="216"/>
      <c r="E347" s="216"/>
      <c r="F347" s="217"/>
      <c r="G347" s="220"/>
      <c r="H347" s="220"/>
    </row>
    <row r="348" spans="1:8" s="211" customFormat="1" ht="24.95" customHeight="1" x14ac:dyDescent="0.2">
      <c r="A348" s="215" t="str">
        <f>Абакан_юр!A161</f>
        <v>По соглашению сторон в качестве валюты платежа могут выступать евро, в этом случае курс следующий: 1 руб. = 0,0108 евро</v>
      </c>
      <c r="B348" s="215"/>
      <c r="C348" s="215"/>
      <c r="D348" s="216"/>
      <c r="E348" s="217"/>
      <c r="F348" s="217"/>
      <c r="G348" s="220"/>
      <c r="H348" s="220"/>
    </row>
    <row r="349" spans="1:8" s="211" customFormat="1" ht="24.95" customHeight="1" x14ac:dyDescent="0.2">
      <c r="A349" s="215" t="str">
        <f>Абакан_юр!A162</f>
        <v>По соглашению сторон в качестве валюты платежа могут выступать чешские кроны, в этом случае курс следующий: 1 руб. = 0,2672 крона</v>
      </c>
      <c r="B349" s="215"/>
      <c r="C349" s="215"/>
      <c r="D349" s="216"/>
      <c r="E349" s="217"/>
      <c r="F349" s="217"/>
      <c r="G349" s="220"/>
      <c r="H349" s="220"/>
    </row>
    <row r="350" spans="1:8" s="211" customFormat="1" ht="24.95" customHeight="1" x14ac:dyDescent="0.2">
      <c r="A350" s="215" t="str">
        <f>Абакан_юр!A163</f>
        <v>По соглашению сторон в качестве валюты платежа могут выступать киргизские сомы, в этом случае курс следующий: 1 руб. = 1,0485 сом</v>
      </c>
      <c r="B350" s="215"/>
      <c r="C350" s="215"/>
      <c r="D350" s="216"/>
      <c r="E350" s="216"/>
      <c r="F350" s="217"/>
      <c r="G350" s="220"/>
      <c r="H350" s="220"/>
    </row>
    <row r="351" spans="1:8" s="205" customFormat="1" ht="12.6" customHeight="1" x14ac:dyDescent="0.2">
      <c r="A351" s="215" t="str">
        <f>Абакан_юр!A164</f>
        <v>По соглашению сторон в качестве валюты платежа могут выступать казахстанские тенге, в этом случае курс следующий: 1 руб. = 5,3039 тенге</v>
      </c>
      <c r="B351" s="215"/>
      <c r="C351" s="215"/>
      <c r="D351" s="216"/>
      <c r="E351" s="216"/>
      <c r="F351" s="217"/>
      <c r="G351" s="220"/>
      <c r="H351" s="220"/>
    </row>
    <row r="352" spans="1:8" s="219" customFormat="1" ht="24.95" customHeight="1" x14ac:dyDescent="0.2">
      <c r="A352" s="221"/>
      <c r="B352" s="221"/>
      <c r="C352" s="222"/>
      <c r="D352" s="223"/>
      <c r="E352" s="223"/>
      <c r="F352" s="224"/>
      <c r="G352" s="225"/>
      <c r="H352" s="225"/>
    </row>
    <row r="353" spans="1:8" s="219" customFormat="1" ht="24.95" customHeight="1" x14ac:dyDescent="0.2">
      <c r="A353" s="227" t="s">
        <v>137</v>
      </c>
      <c r="B353" s="227"/>
      <c r="C353" s="227"/>
      <c r="D353" s="227"/>
      <c r="E353" s="227"/>
      <c r="F353" s="227"/>
      <c r="G353" s="227"/>
      <c r="H353" s="227"/>
    </row>
    <row r="354" spans="1:8" s="219" customFormat="1" ht="24.95" customHeight="1" x14ac:dyDescent="0.2">
      <c r="A354" s="227" t="s">
        <v>138</v>
      </c>
      <c r="B354" s="227"/>
      <c r="C354" s="227"/>
      <c r="D354" s="227"/>
      <c r="E354" s="227"/>
      <c r="F354" s="227"/>
      <c r="G354" s="227"/>
      <c r="H354" s="227"/>
    </row>
    <row r="355" spans="1:8" s="219" customFormat="1" ht="24.95" customHeight="1" x14ac:dyDescent="0.2">
      <c r="A355" s="215" t="s">
        <v>459</v>
      </c>
      <c r="B355" s="215"/>
      <c r="C355" s="215"/>
      <c r="D355" s="215"/>
      <c r="E355" s="215"/>
      <c r="F355" s="215"/>
      <c r="G355" s="215"/>
      <c r="H355" s="215"/>
    </row>
    <row r="356" spans="1:8" s="219" customFormat="1" ht="24.95" customHeight="1" thickBot="1" x14ac:dyDescent="0.25">
      <c r="A356" s="228" t="s">
        <v>139</v>
      </c>
      <c r="B356" s="228"/>
      <c r="C356" s="228"/>
      <c r="D356" s="228"/>
      <c r="E356" s="228"/>
      <c r="F356" s="229"/>
      <c r="H356" s="230"/>
    </row>
    <row r="357" spans="1:8" s="219" customFormat="1" ht="24.95" customHeight="1" thickBot="1" x14ac:dyDescent="0.25">
      <c r="A357" s="231" t="s">
        <v>140</v>
      </c>
      <c r="B357" s="232"/>
      <c r="C357" s="232"/>
      <c r="D357" s="232"/>
      <c r="E357" s="233"/>
      <c r="F357" s="234"/>
      <c r="G357" s="205"/>
      <c r="H357" s="235"/>
    </row>
    <row r="358" spans="1:8" s="219" customFormat="1" ht="24.95" customHeight="1" thickBot="1" x14ac:dyDescent="0.25">
      <c r="A358" s="305" t="s">
        <v>141</v>
      </c>
      <c r="B358" s="306"/>
      <c r="C358" s="238" t="s">
        <v>142</v>
      </c>
      <c r="D358" s="330" t="s">
        <v>143</v>
      </c>
      <c r="E358" s="331"/>
      <c r="F358" s="240"/>
      <c r="G358" s="240"/>
      <c r="H358" s="240"/>
    </row>
    <row r="359" spans="1:8" s="226" customFormat="1" ht="12" customHeight="1" x14ac:dyDescent="0.2">
      <c r="A359" s="241" t="s">
        <v>170</v>
      </c>
      <c r="B359" s="242"/>
      <c r="C359" s="757" t="s">
        <v>171</v>
      </c>
      <c r="D359" s="370">
        <v>1500</v>
      </c>
      <c r="E359" s="245"/>
      <c r="F359" s="240"/>
      <c r="G359" s="240"/>
      <c r="H359" s="240"/>
    </row>
    <row r="360" spans="1:8" ht="24.95" customHeight="1" x14ac:dyDescent="0.2">
      <c r="A360" s="755" t="s">
        <v>172</v>
      </c>
      <c r="B360" s="756"/>
      <c r="C360" s="759"/>
      <c r="D360" s="758">
        <v>1380</v>
      </c>
      <c r="E360" s="544"/>
      <c r="F360" s="240"/>
      <c r="G360" s="240"/>
      <c r="H360" s="240"/>
    </row>
    <row r="361" spans="1:8" ht="24.95" customHeight="1" x14ac:dyDescent="0.2">
      <c r="A361" s="755" t="s">
        <v>173</v>
      </c>
      <c r="B361" s="756"/>
      <c r="C361" s="759"/>
      <c r="D361" s="758">
        <v>1290</v>
      </c>
      <c r="E361" s="544"/>
      <c r="F361" s="240"/>
      <c r="G361" s="240"/>
      <c r="H361" s="240"/>
    </row>
    <row r="362" spans="1:8" s="205" customFormat="1" ht="38.25" customHeight="1" x14ac:dyDescent="0.2">
      <c r="A362" s="755" t="s">
        <v>174</v>
      </c>
      <c r="B362" s="756"/>
      <c r="C362" s="543"/>
      <c r="D362" s="758">
        <v>1170</v>
      </c>
      <c r="E362" s="544"/>
      <c r="F362" s="240"/>
      <c r="G362" s="240"/>
      <c r="H362" s="240"/>
    </row>
    <row r="363" spans="1:8" s="230" customFormat="1" ht="50.1" customHeight="1" x14ac:dyDescent="0.2">
      <c r="A363" s="246" t="s">
        <v>144</v>
      </c>
      <c r="B363" s="247"/>
      <c r="C363" s="248" t="s">
        <v>145</v>
      </c>
      <c r="D363" s="249" t="s">
        <v>146</v>
      </c>
      <c r="E363" s="250"/>
      <c r="F363" s="240"/>
      <c r="G363" s="240"/>
      <c r="H363" s="240"/>
    </row>
    <row r="364" spans="1:8" s="235" customFormat="1" ht="50.1" customHeight="1" x14ac:dyDescent="0.2">
      <c r="A364" s="246" t="s">
        <v>147</v>
      </c>
      <c r="B364" s="247"/>
      <c r="C364" s="248" t="s">
        <v>148</v>
      </c>
      <c r="D364" s="249" t="s">
        <v>149</v>
      </c>
      <c r="E364" s="250"/>
      <c r="F364" s="240"/>
      <c r="G364" s="240"/>
      <c r="H364" s="240"/>
    </row>
    <row r="365" spans="1:8" ht="91.5" customHeight="1" x14ac:dyDescent="0.2">
      <c r="A365" s="246" t="s">
        <v>150</v>
      </c>
      <c r="B365" s="247"/>
      <c r="C365" s="248" t="s">
        <v>151</v>
      </c>
      <c r="D365" s="249" t="s">
        <v>149</v>
      </c>
      <c r="E365" s="250"/>
      <c r="F365" s="240"/>
      <c r="G365" s="240"/>
      <c r="H365" s="240"/>
    </row>
    <row r="366" spans="1:8" ht="50.1" customHeight="1" thickBot="1" x14ac:dyDescent="0.25">
      <c r="A366" s="332" t="s">
        <v>153</v>
      </c>
      <c r="B366" s="333"/>
      <c r="C366" s="546" t="s">
        <v>154</v>
      </c>
      <c r="D366" s="335" t="s">
        <v>149</v>
      </c>
      <c r="E366" s="336"/>
      <c r="F366" s="234"/>
      <c r="G366" s="234"/>
      <c r="H366" s="234"/>
    </row>
    <row r="367" spans="1:8" ht="50.1" customHeight="1" thickBot="1" x14ac:dyDescent="0.25">
      <c r="A367" s="332" t="s">
        <v>155</v>
      </c>
      <c r="B367" s="333"/>
      <c r="C367" s="334" t="s">
        <v>156</v>
      </c>
      <c r="D367" s="335" t="s">
        <v>149</v>
      </c>
      <c r="E367" s="336"/>
      <c r="F367" s="224"/>
      <c r="G367" s="225"/>
      <c r="H367" s="225"/>
    </row>
    <row r="368" spans="1:8" ht="50.1" customHeight="1" x14ac:dyDescent="0.2">
      <c r="A368" s="252" t="s">
        <v>157</v>
      </c>
      <c r="B368" s="252"/>
      <c r="C368" s="252"/>
      <c r="D368" s="252"/>
      <c r="E368" s="252"/>
      <c r="F368" s="252"/>
      <c r="G368" s="252"/>
      <c r="H368" s="252"/>
    </row>
    <row r="369" spans="1:8" ht="50.1" customHeight="1" x14ac:dyDescent="0.2">
      <c r="A369" s="252" t="s">
        <v>158</v>
      </c>
      <c r="B369" s="252"/>
      <c r="C369" s="252"/>
      <c r="D369" s="252"/>
      <c r="E369" s="252"/>
      <c r="F369" s="252"/>
      <c r="G369" s="252"/>
      <c r="H369" s="252"/>
    </row>
    <row r="370" spans="1:8" ht="99.95" customHeight="1" x14ac:dyDescent="0.2">
      <c r="A37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0" s="311"/>
      <c r="C370" s="311"/>
      <c r="D370" s="311"/>
      <c r="E370" s="311"/>
      <c r="F370" s="311"/>
      <c r="G370" s="311"/>
      <c r="H370" s="311"/>
    </row>
    <row r="371" spans="1:8" ht="75" customHeight="1" x14ac:dyDescent="0.2">
      <c r="A371" s="227" t="s">
        <v>160</v>
      </c>
      <c r="B371" s="227"/>
      <c r="C371" s="227"/>
      <c r="D371" s="227"/>
      <c r="E371" s="227"/>
      <c r="F371" s="227"/>
      <c r="G371" s="227"/>
      <c r="H371" s="227"/>
    </row>
    <row r="372" spans="1:8" ht="122.25" customHeight="1" x14ac:dyDescent="0.2">
      <c r="A372" s="252" t="s">
        <v>161</v>
      </c>
      <c r="B372" s="252"/>
      <c r="C372" s="252"/>
      <c r="D372" s="252"/>
      <c r="E372" s="252"/>
      <c r="F372" s="252"/>
      <c r="G372" s="252"/>
      <c r="H372" s="252"/>
    </row>
    <row r="373" spans="1:8" s="205" customFormat="1" ht="102.75" customHeight="1" x14ac:dyDescent="0.2">
      <c r="A373" s="204"/>
      <c r="C373" s="206"/>
      <c r="H373" s="207"/>
    </row>
    <row r="374" spans="1:8" s="205" customFormat="1" ht="125.25" customHeight="1" x14ac:dyDescent="0.2">
      <c r="A374" s="487" t="s">
        <v>460</v>
      </c>
      <c r="B374" s="487"/>
      <c r="C374" s="487"/>
      <c r="D374" s="487"/>
      <c r="E374" s="487"/>
      <c r="F374" s="487"/>
      <c r="G374" s="487"/>
      <c r="H374" s="487"/>
    </row>
    <row r="375" spans="1:8" ht="25.5" x14ac:dyDescent="0.35">
      <c r="A375" s="488" t="s">
        <v>461</v>
      </c>
      <c r="B375" s="489"/>
      <c r="C375" s="490" t="s">
        <v>462</v>
      </c>
      <c r="D375" s="205"/>
      <c r="E375" s="205"/>
      <c r="F375" s="205"/>
      <c r="G375" s="205"/>
    </row>
    <row r="376" spans="1:8" ht="25.5" x14ac:dyDescent="0.35">
      <c r="A376" s="491" t="s">
        <v>463</v>
      </c>
      <c r="B376" s="492"/>
      <c r="C376" s="493">
        <v>1</v>
      </c>
      <c r="D376" s="205"/>
      <c r="E376" s="205"/>
      <c r="F376" s="205"/>
      <c r="G376" s="205"/>
    </row>
    <row r="377" spans="1:8" ht="25.5" x14ac:dyDescent="0.35">
      <c r="A377" s="491">
        <v>2</v>
      </c>
      <c r="B377" s="492"/>
      <c r="C377" s="493">
        <v>1.1000000000000001</v>
      </c>
      <c r="D377" s="205"/>
      <c r="E377" s="205"/>
      <c r="F377" s="205"/>
      <c r="G377" s="205"/>
    </row>
    <row r="378" spans="1:8" ht="25.5" x14ac:dyDescent="0.35">
      <c r="A378" s="491">
        <v>3</v>
      </c>
      <c r="B378" s="492"/>
      <c r="C378" s="493">
        <v>1.2</v>
      </c>
      <c r="D378" s="205"/>
      <c r="E378" s="205"/>
      <c r="F378" s="205"/>
      <c r="G378" s="205"/>
    </row>
    <row r="379" spans="1:8" ht="25.5" x14ac:dyDescent="0.35">
      <c r="A379" s="491" t="s">
        <v>464</v>
      </c>
      <c r="B379" s="492"/>
      <c r="C379" s="493">
        <v>1.25</v>
      </c>
      <c r="D379" s="205"/>
      <c r="E379" s="205"/>
      <c r="F379" s="205"/>
      <c r="G379" s="205"/>
    </row>
    <row r="380" spans="1:8" ht="25.5" x14ac:dyDescent="0.35">
      <c r="A380" s="491" t="s">
        <v>465</v>
      </c>
      <c r="B380" s="492"/>
      <c r="C380" s="493">
        <v>1.3</v>
      </c>
      <c r="D380" s="205"/>
      <c r="E380" s="205"/>
      <c r="F380" s="205"/>
      <c r="G380" s="205"/>
    </row>
    <row r="381" spans="1:8" ht="25.5" x14ac:dyDescent="0.35">
      <c r="A381" s="491" t="s">
        <v>466</v>
      </c>
      <c r="B381" s="492"/>
      <c r="C381" s="493">
        <v>1.35</v>
      </c>
      <c r="D381" s="205"/>
      <c r="E381" s="205"/>
      <c r="F381" s="205"/>
      <c r="G381" s="205"/>
    </row>
    <row r="382" spans="1:8" ht="25.5" x14ac:dyDescent="0.35">
      <c r="A382" s="491" t="s">
        <v>467</v>
      </c>
      <c r="B382" s="492"/>
      <c r="C382" s="493">
        <v>1.4</v>
      </c>
      <c r="D382" s="205"/>
      <c r="E382" s="205"/>
      <c r="F382" s="205"/>
      <c r="G382" s="205"/>
    </row>
    <row r="383" spans="1:8" ht="25.5" x14ac:dyDescent="0.35">
      <c r="A383" s="491" t="s">
        <v>468</v>
      </c>
      <c r="B383" s="492"/>
      <c r="C383" s="493">
        <v>1.45</v>
      </c>
      <c r="D383" s="205"/>
      <c r="E383" s="205"/>
      <c r="F383" s="205"/>
      <c r="G383" s="205"/>
    </row>
    <row r="384" spans="1:8" ht="25.5" x14ac:dyDescent="0.35">
      <c r="A384" s="491" t="s">
        <v>469</v>
      </c>
      <c r="B384" s="492"/>
      <c r="C384" s="493">
        <v>1.5</v>
      </c>
      <c r="D384" s="205"/>
      <c r="E384" s="205"/>
      <c r="F384" s="205"/>
      <c r="G384" s="205"/>
    </row>
    <row r="385" spans="1:8" ht="25.5" x14ac:dyDescent="0.35">
      <c r="A385" s="491" t="s">
        <v>470</v>
      </c>
      <c r="B385" s="492"/>
      <c r="C385" s="493">
        <v>2</v>
      </c>
      <c r="D385" s="205"/>
      <c r="E385" s="205"/>
      <c r="F385" s="205"/>
      <c r="G385" s="205"/>
    </row>
    <row r="386" spans="1:8" ht="23.25" x14ac:dyDescent="0.2">
      <c r="A386" s="252" t="s">
        <v>471</v>
      </c>
      <c r="B386" s="252"/>
      <c r="C386" s="252"/>
      <c r="D386" s="252"/>
      <c r="E386" s="252"/>
      <c r="F386" s="252"/>
      <c r="G386" s="252"/>
      <c r="H386" s="252"/>
    </row>
    <row r="387" spans="1:8" x14ac:dyDescent="0.2">
      <c r="A387" s="204"/>
      <c r="B387" s="205"/>
      <c r="D387" s="205"/>
      <c r="E387" s="205"/>
      <c r="F387" s="205"/>
      <c r="G387" s="205"/>
    </row>
    <row r="388" spans="1:8" x14ac:dyDescent="0.2">
      <c r="A388" s="204"/>
      <c r="B388" s="205"/>
      <c r="D388" s="205"/>
      <c r="E388" s="205"/>
      <c r="F388" s="205"/>
      <c r="G388" s="205"/>
    </row>
    <row r="389" spans="1:8" s="254" customFormat="1" ht="114.75" customHeight="1" x14ac:dyDescent="0.2">
      <c r="A389" s="227" t="s">
        <v>472</v>
      </c>
      <c r="B389" s="227"/>
      <c r="C389" s="227"/>
      <c r="D389" s="227"/>
      <c r="E389" s="227"/>
      <c r="F389" s="227"/>
      <c r="G389" s="227"/>
      <c r="H389" s="227"/>
    </row>
    <row r="396" spans="1:8" s="254" customFormat="1" ht="114.75" customHeight="1" x14ac:dyDescent="0.2">
      <c r="A396" s="771"/>
      <c r="B396" s="207"/>
      <c r="C396" s="206"/>
      <c r="D396" s="207"/>
      <c r="E396" s="207"/>
      <c r="F396" s="207"/>
      <c r="G396" s="207"/>
      <c r="H396" s="207"/>
    </row>
  </sheetData>
  <mergeCells count="706">
    <mergeCell ref="A389:E389"/>
    <mergeCell ref="F389:H389"/>
    <mergeCell ref="A381:B381"/>
    <mergeCell ref="A382:B382"/>
    <mergeCell ref="A383:B383"/>
    <mergeCell ref="A384:B384"/>
    <mergeCell ref="A385:B385"/>
    <mergeCell ref="A386:H386"/>
    <mergeCell ref="A375:B375"/>
    <mergeCell ref="A376:B376"/>
    <mergeCell ref="A377:B377"/>
    <mergeCell ref="A378:B378"/>
    <mergeCell ref="A379:B379"/>
    <mergeCell ref="A380:B380"/>
    <mergeCell ref="A368:H368"/>
    <mergeCell ref="A369:H369"/>
    <mergeCell ref="A370:H370"/>
    <mergeCell ref="A371:H371"/>
    <mergeCell ref="A372:H372"/>
    <mergeCell ref="A374:H374"/>
    <mergeCell ref="A365:B365"/>
    <mergeCell ref="D365:E365"/>
    <mergeCell ref="A366:B366"/>
    <mergeCell ref="D366:E366"/>
    <mergeCell ref="A367:B367"/>
    <mergeCell ref="D367:E367"/>
    <mergeCell ref="A362:B362"/>
    <mergeCell ref="D362:E362"/>
    <mergeCell ref="A363:B363"/>
    <mergeCell ref="D363:E363"/>
    <mergeCell ref="A364:B364"/>
    <mergeCell ref="D364:E364"/>
    <mergeCell ref="A357:E357"/>
    <mergeCell ref="A358:B358"/>
    <mergeCell ref="D358:E358"/>
    <mergeCell ref="A359:B359"/>
    <mergeCell ref="C359:C362"/>
    <mergeCell ref="D359:E359"/>
    <mergeCell ref="A360:B360"/>
    <mergeCell ref="D360:E360"/>
    <mergeCell ref="A361:B361"/>
    <mergeCell ref="D361:E361"/>
    <mergeCell ref="A350:C350"/>
    <mergeCell ref="A351:C351"/>
    <mergeCell ref="A353:H353"/>
    <mergeCell ref="A354:H354"/>
    <mergeCell ref="A355:H355"/>
    <mergeCell ref="A356:E356"/>
    <mergeCell ref="A345:C345"/>
    <mergeCell ref="G345:H345"/>
    <mergeCell ref="A346:C346"/>
    <mergeCell ref="A347:C347"/>
    <mergeCell ref="A348:C348"/>
    <mergeCell ref="A349:C349"/>
    <mergeCell ref="A339:B339"/>
    <mergeCell ref="D339:H339"/>
    <mergeCell ref="C341:D341"/>
    <mergeCell ref="C342:D342"/>
    <mergeCell ref="C343:D343"/>
    <mergeCell ref="C344:D344"/>
    <mergeCell ref="A336:B336"/>
    <mergeCell ref="D336:H336"/>
    <mergeCell ref="A337:B337"/>
    <mergeCell ref="D337:H337"/>
    <mergeCell ref="A338:B338"/>
    <mergeCell ref="D338:H338"/>
    <mergeCell ref="A333:B333"/>
    <mergeCell ref="D333:H333"/>
    <mergeCell ref="A334:B334"/>
    <mergeCell ref="D334:H334"/>
    <mergeCell ref="A335:B335"/>
    <mergeCell ref="D335:H335"/>
    <mergeCell ref="D329:H329"/>
    <mergeCell ref="A330:B330"/>
    <mergeCell ref="D330:H330"/>
    <mergeCell ref="A331:B331"/>
    <mergeCell ref="D331:H331"/>
    <mergeCell ref="A332:B332"/>
    <mergeCell ref="D332:H332"/>
    <mergeCell ref="A325:B325"/>
    <mergeCell ref="C325:C329"/>
    <mergeCell ref="D325:H325"/>
    <mergeCell ref="A326:B326"/>
    <mergeCell ref="D326:H326"/>
    <mergeCell ref="A327:B327"/>
    <mergeCell ref="D327:H327"/>
    <mergeCell ref="A328:B328"/>
    <mergeCell ref="D328:H328"/>
    <mergeCell ref="A329:B329"/>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6:B286"/>
    <mergeCell ref="D286:H286"/>
    <mergeCell ref="A287:B287"/>
    <mergeCell ref="D287:H287"/>
    <mergeCell ref="A288:B288"/>
    <mergeCell ref="D288:H288"/>
    <mergeCell ref="A283:B283"/>
    <mergeCell ref="D283:H283"/>
    <mergeCell ref="A284:B284"/>
    <mergeCell ref="D284:H284"/>
    <mergeCell ref="A285:B285"/>
    <mergeCell ref="D285:H285"/>
    <mergeCell ref="A280:B280"/>
    <mergeCell ref="D280:H280"/>
    <mergeCell ref="A281:B281"/>
    <mergeCell ref="D281:H281"/>
    <mergeCell ref="A282:B282"/>
    <mergeCell ref="D282:H282"/>
    <mergeCell ref="A277:B277"/>
    <mergeCell ref="D277:H277"/>
    <mergeCell ref="A278:B278"/>
    <mergeCell ref="D278:H278"/>
    <mergeCell ref="A279:B279"/>
    <mergeCell ref="D279:H279"/>
    <mergeCell ref="D273:H273"/>
    <mergeCell ref="A274:B274"/>
    <mergeCell ref="D274:H274"/>
    <mergeCell ref="A275:B275"/>
    <mergeCell ref="D275:H275"/>
    <mergeCell ref="A276:B276"/>
    <mergeCell ref="D276:H276"/>
    <mergeCell ref="A269:B269"/>
    <mergeCell ref="C269:C286"/>
    <mergeCell ref="D269:H269"/>
    <mergeCell ref="A270:B270"/>
    <mergeCell ref="D270:H270"/>
    <mergeCell ref="A271:B271"/>
    <mergeCell ref="D271:H271"/>
    <mergeCell ref="A272:B272"/>
    <mergeCell ref="D272:H272"/>
    <mergeCell ref="A273:B273"/>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58:C258"/>
    <mergeCell ref="D258:H258"/>
    <mergeCell ref="D259:H259"/>
    <mergeCell ref="A260:B260"/>
    <mergeCell ref="C260:C265"/>
    <mergeCell ref="D260:H260"/>
    <mergeCell ref="A261:B261"/>
    <mergeCell ref="D261:H261"/>
    <mergeCell ref="A262:B262"/>
    <mergeCell ref="D262:H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57:C157"/>
    <mergeCell ref="D157:H157"/>
    <mergeCell ref="A158:B158"/>
    <mergeCell ref="C158:C257"/>
    <mergeCell ref="D158:H158"/>
    <mergeCell ref="A159:B159"/>
    <mergeCell ref="D159:H159"/>
    <mergeCell ref="A160:B160"/>
    <mergeCell ref="D160:H160"/>
    <mergeCell ref="A161:B161"/>
    <mergeCell ref="D152:H152"/>
    <mergeCell ref="A153:A155"/>
    <mergeCell ref="B153:B154"/>
    <mergeCell ref="C153:C154"/>
    <mergeCell ref="D153:H155"/>
    <mergeCell ref="D156:H156"/>
    <mergeCell ref="D146:H146"/>
    <mergeCell ref="A147:A151"/>
    <mergeCell ref="B147:B148"/>
    <mergeCell ref="C147:C148"/>
    <mergeCell ref="D147:D151"/>
    <mergeCell ref="E147:E151"/>
    <mergeCell ref="F147:F151"/>
    <mergeCell ref="G147:G151"/>
    <mergeCell ref="H147:H151"/>
    <mergeCell ref="D140:H140"/>
    <mergeCell ref="A142:A145"/>
    <mergeCell ref="B142:B143"/>
    <mergeCell ref="C142:C143"/>
    <mergeCell ref="D142:D145"/>
    <mergeCell ref="E142:E145"/>
    <mergeCell ref="F142:F145"/>
    <mergeCell ref="G142:G145"/>
    <mergeCell ref="H142:H145"/>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A50:B50"/>
    <mergeCell ref="D50:H50"/>
    <mergeCell ref="A51:B51"/>
    <mergeCell ref="D51:H51"/>
    <mergeCell ref="A52:B52"/>
    <mergeCell ref="D52:H52"/>
    <mergeCell ref="A47:B47"/>
    <mergeCell ref="D47:H47"/>
    <mergeCell ref="A48:B48"/>
    <mergeCell ref="D48:H48"/>
    <mergeCell ref="A49:B49"/>
    <mergeCell ref="D49:H49"/>
    <mergeCell ref="D43:H43"/>
    <mergeCell ref="A44:B44"/>
    <mergeCell ref="D44:H44"/>
    <mergeCell ref="A45:B45"/>
    <mergeCell ref="D45:H45"/>
    <mergeCell ref="A46:B46"/>
    <mergeCell ref="D46:H46"/>
    <mergeCell ref="A39:C39"/>
    <mergeCell ref="D39:H39"/>
    <mergeCell ref="A40:B40"/>
    <mergeCell ref="C40:C139"/>
    <mergeCell ref="D40:H40"/>
    <mergeCell ref="A41:B41"/>
    <mergeCell ref="D41:H41"/>
    <mergeCell ref="A42:B42"/>
    <mergeCell ref="D42:H42"/>
    <mergeCell ref="A43:B43"/>
    <mergeCell ref="D33:H33"/>
    <mergeCell ref="A34:A37"/>
    <mergeCell ref="B34:B35"/>
    <mergeCell ref="C34:C35"/>
    <mergeCell ref="D34:H37"/>
    <mergeCell ref="A38:B38"/>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44"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3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250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49" s="365">
        <v>510</v>
      </c>
      <c r="E49" s="128"/>
      <c r="F49" s="128"/>
      <c r="G49" s="128"/>
      <c r="H49" s="129"/>
    </row>
    <row r="50" spans="1:8" ht="37.5" customHeight="1" outlineLevel="1" x14ac:dyDescent="0.2">
      <c r="A50" s="130" t="s">
        <v>33</v>
      </c>
      <c r="B50" s="366"/>
      <c r="C50" s="367"/>
      <c r="D50" s="56">
        <v>1020</v>
      </c>
      <c r="E50" s="37"/>
      <c r="F50" s="37"/>
      <c r="G50" s="37"/>
      <c r="H50" s="38"/>
    </row>
    <row r="51" spans="1:8" ht="37.5" customHeight="1" outlineLevel="1" x14ac:dyDescent="0.2">
      <c r="A51" s="130" t="s">
        <v>34</v>
      </c>
      <c r="B51" s="366"/>
      <c r="C51" s="367"/>
      <c r="D51" s="56">
        <v>1530</v>
      </c>
      <c r="E51" s="37"/>
      <c r="F51" s="37"/>
      <c r="G51" s="37"/>
      <c r="H51" s="38"/>
    </row>
    <row r="52" spans="1:8" ht="37.5" customHeight="1" outlineLevel="1" x14ac:dyDescent="0.2">
      <c r="A52" s="130" t="s">
        <v>35</v>
      </c>
      <c r="B52" s="366"/>
      <c r="C52" s="367"/>
      <c r="D52" s="56">
        <v>2040</v>
      </c>
      <c r="E52" s="37"/>
      <c r="F52" s="37"/>
      <c r="G52" s="37"/>
      <c r="H52" s="38"/>
    </row>
    <row r="53" spans="1:8" ht="37.5" customHeight="1" outlineLevel="1" x14ac:dyDescent="0.2">
      <c r="A53" s="130" t="s">
        <v>36</v>
      </c>
      <c r="B53" s="366"/>
      <c r="C53" s="367"/>
      <c r="D53" s="56">
        <v>2550</v>
      </c>
      <c r="E53" s="37"/>
      <c r="F53" s="37"/>
      <c r="G53" s="37"/>
      <c r="H53" s="38"/>
    </row>
    <row r="54" spans="1:8" ht="37.5" customHeight="1" outlineLevel="1" x14ac:dyDescent="0.2">
      <c r="A54" s="130" t="s">
        <v>37</v>
      </c>
      <c r="B54" s="366"/>
      <c r="C54" s="367"/>
      <c r="D54" s="56">
        <v>3060</v>
      </c>
      <c r="E54" s="37"/>
      <c r="F54" s="37"/>
      <c r="G54" s="37"/>
      <c r="H54" s="38"/>
    </row>
    <row r="55" spans="1:8" ht="37.5" customHeight="1" outlineLevel="1" x14ac:dyDescent="0.2">
      <c r="A55" s="130" t="s">
        <v>38</v>
      </c>
      <c r="B55" s="366"/>
      <c r="C55" s="367"/>
      <c r="D55" s="56">
        <v>3570</v>
      </c>
      <c r="E55" s="37"/>
      <c r="F55" s="37"/>
      <c r="G55" s="37"/>
      <c r="H55" s="38"/>
    </row>
    <row r="56" spans="1:8" ht="37.5" customHeight="1" outlineLevel="1" x14ac:dyDescent="0.2">
      <c r="A56" s="130" t="s">
        <v>39</v>
      </c>
      <c r="B56" s="366"/>
      <c r="C56" s="367"/>
      <c r="D56" s="56">
        <v>4080</v>
      </c>
      <c r="E56" s="37"/>
      <c r="F56" s="37"/>
      <c r="G56" s="37"/>
      <c r="H56" s="38"/>
    </row>
    <row r="57" spans="1:8" ht="37.5" customHeight="1" outlineLevel="1" x14ac:dyDescent="0.2">
      <c r="A57" s="130" t="s">
        <v>40</v>
      </c>
      <c r="B57" s="366"/>
      <c r="C57" s="367"/>
      <c r="D57" s="56">
        <v>4590</v>
      </c>
      <c r="E57" s="37"/>
      <c r="F57" s="37"/>
      <c r="G57" s="37"/>
      <c r="H57" s="38"/>
    </row>
    <row r="58" spans="1:8" ht="37.5" customHeight="1" outlineLevel="1" x14ac:dyDescent="0.2">
      <c r="A58" s="130" t="s">
        <v>41</v>
      </c>
      <c r="B58" s="366"/>
      <c r="C58" s="367"/>
      <c r="D58" s="56">
        <v>5100</v>
      </c>
      <c r="E58" s="37"/>
      <c r="F58" s="37"/>
      <c r="G58" s="37"/>
      <c r="H58" s="38"/>
    </row>
    <row r="59" spans="1:8" ht="37.5" customHeight="1" outlineLevel="1" x14ac:dyDescent="0.2">
      <c r="A59" s="130" t="s">
        <v>42</v>
      </c>
      <c r="B59" s="366"/>
      <c r="C59" s="367"/>
      <c r="D59" s="56">
        <v>5610</v>
      </c>
      <c r="E59" s="37"/>
      <c r="F59" s="37"/>
      <c r="G59" s="37"/>
      <c r="H59" s="38"/>
    </row>
    <row r="60" spans="1:8" ht="37.5" customHeight="1" outlineLevel="1" x14ac:dyDescent="0.2">
      <c r="A60" s="130" t="s">
        <v>43</v>
      </c>
      <c r="B60" s="366"/>
      <c r="C60" s="367"/>
      <c r="D60" s="56">
        <v>6120</v>
      </c>
      <c r="E60" s="37"/>
      <c r="F60" s="37"/>
      <c r="G60" s="37"/>
      <c r="H60" s="38"/>
    </row>
    <row r="61" spans="1:8" ht="37.5" customHeight="1" outlineLevel="1" x14ac:dyDescent="0.2">
      <c r="A61" s="130" t="s">
        <v>44</v>
      </c>
      <c r="B61" s="366"/>
      <c r="C61" s="367"/>
      <c r="D61" s="56">
        <v>6630</v>
      </c>
      <c r="E61" s="37"/>
      <c r="F61" s="37"/>
      <c r="G61" s="37"/>
      <c r="H61" s="38"/>
    </row>
    <row r="62" spans="1:8" ht="37.5" customHeight="1" outlineLevel="1" x14ac:dyDescent="0.2">
      <c r="A62" s="130" t="s">
        <v>45</v>
      </c>
      <c r="B62" s="366"/>
      <c r="C62" s="367"/>
      <c r="D62" s="56">
        <v>7140</v>
      </c>
      <c r="E62" s="37"/>
      <c r="F62" s="37"/>
      <c r="G62" s="37"/>
      <c r="H62" s="38"/>
    </row>
    <row r="63" spans="1:8" ht="37.5" customHeight="1" outlineLevel="1" x14ac:dyDescent="0.2">
      <c r="A63" s="130" t="s">
        <v>46</v>
      </c>
      <c r="B63" s="366"/>
      <c r="C63" s="367"/>
      <c r="D63" s="56">
        <v>7650</v>
      </c>
      <c r="E63" s="37"/>
      <c r="F63" s="37"/>
      <c r="G63" s="37"/>
      <c r="H63" s="38"/>
    </row>
    <row r="64" spans="1:8" ht="37.5" customHeight="1" outlineLevel="1" x14ac:dyDescent="0.2">
      <c r="A64" s="130" t="s">
        <v>47</v>
      </c>
      <c r="B64" s="366"/>
      <c r="C64" s="367"/>
      <c r="D64" s="56">
        <v>8160</v>
      </c>
      <c r="E64" s="37"/>
      <c r="F64" s="37"/>
      <c r="G64" s="37"/>
      <c r="H64" s="38"/>
    </row>
    <row r="65" spans="1:8" ht="37.5" customHeight="1" outlineLevel="1" x14ac:dyDescent="0.2">
      <c r="A65" s="130" t="s">
        <v>48</v>
      </c>
      <c r="B65" s="366"/>
      <c r="C65" s="367"/>
      <c r="D65" s="56">
        <v>8670</v>
      </c>
      <c r="E65" s="37"/>
      <c r="F65" s="37"/>
      <c r="G65" s="37"/>
      <c r="H65" s="38"/>
    </row>
    <row r="66" spans="1:8" ht="37.5" customHeight="1" outlineLevel="1" x14ac:dyDescent="0.2">
      <c r="A66" s="130" t="s">
        <v>49</v>
      </c>
      <c r="B66" s="366"/>
      <c r="C66" s="367"/>
      <c r="D66" s="56">
        <v>9180</v>
      </c>
      <c r="E66" s="37"/>
      <c r="F66" s="37"/>
      <c r="G66" s="37"/>
      <c r="H66" s="38"/>
    </row>
    <row r="67" spans="1:8" ht="37.5" customHeight="1" outlineLevel="1" x14ac:dyDescent="0.2">
      <c r="A67" s="130" t="s">
        <v>50</v>
      </c>
      <c r="B67" s="366"/>
      <c r="C67" s="367"/>
      <c r="D67" s="56">
        <v>9690</v>
      </c>
      <c r="E67" s="37"/>
      <c r="F67" s="37"/>
      <c r="G67" s="37"/>
      <c r="H67" s="38"/>
    </row>
    <row r="68" spans="1:8" ht="37.5" customHeight="1" outlineLevel="1" x14ac:dyDescent="0.2">
      <c r="A68" s="130" t="s">
        <v>51</v>
      </c>
      <c r="B68" s="366"/>
      <c r="C68" s="367"/>
      <c r="D68" s="56">
        <v>10200</v>
      </c>
      <c r="E68" s="37"/>
      <c r="F68" s="37"/>
      <c r="G68" s="37"/>
      <c r="H68" s="38"/>
    </row>
    <row r="69" spans="1:8" ht="37.5" customHeight="1" outlineLevel="1" x14ac:dyDescent="0.2">
      <c r="A69" s="130" t="s">
        <v>197</v>
      </c>
      <c r="B69" s="366"/>
      <c r="C69" s="367"/>
      <c r="D69" s="56">
        <v>10710</v>
      </c>
      <c r="E69" s="37"/>
      <c r="F69" s="37"/>
      <c r="G69" s="37"/>
      <c r="H69" s="38"/>
    </row>
    <row r="70" spans="1:8" ht="37.5" customHeight="1" outlineLevel="1" x14ac:dyDescent="0.2">
      <c r="A70" s="130" t="s">
        <v>198</v>
      </c>
      <c r="B70" s="366"/>
      <c r="C70" s="367"/>
      <c r="D70" s="56">
        <v>11220</v>
      </c>
      <c r="E70" s="37"/>
      <c r="F70" s="37"/>
      <c r="G70" s="37"/>
      <c r="H70" s="38"/>
    </row>
    <row r="71" spans="1:8" ht="37.5" customHeight="1" outlineLevel="1" x14ac:dyDescent="0.2">
      <c r="A71" s="130" t="s">
        <v>199</v>
      </c>
      <c r="B71" s="366"/>
      <c r="C71" s="367"/>
      <c r="D71" s="56">
        <v>11730</v>
      </c>
      <c r="E71" s="37"/>
      <c r="F71" s="37"/>
      <c r="G71" s="37"/>
      <c r="H71" s="38"/>
    </row>
    <row r="72" spans="1:8" ht="37.5" customHeight="1" outlineLevel="1" x14ac:dyDescent="0.2">
      <c r="A72" s="130" t="s">
        <v>200</v>
      </c>
      <c r="B72" s="366"/>
      <c r="C72" s="367"/>
      <c r="D72" s="56">
        <v>12240</v>
      </c>
      <c r="E72" s="37"/>
      <c r="F72" s="37"/>
      <c r="G72" s="37"/>
      <c r="H72" s="38"/>
    </row>
    <row r="73" spans="1:8" ht="37.5" customHeight="1" outlineLevel="1" x14ac:dyDescent="0.2">
      <c r="A73" s="130" t="s">
        <v>201</v>
      </c>
      <c r="B73" s="366"/>
      <c r="C73" s="367"/>
      <c r="D73" s="56">
        <v>12750</v>
      </c>
      <c r="E73" s="37"/>
      <c r="F73" s="37"/>
      <c r="G73" s="37"/>
      <c r="H73" s="38"/>
    </row>
    <row r="74" spans="1:8" ht="37.5" customHeight="1" outlineLevel="1" x14ac:dyDescent="0.2">
      <c r="A74" s="130" t="s">
        <v>202</v>
      </c>
      <c r="B74" s="131"/>
      <c r="C74" s="367"/>
      <c r="D74" s="56">
        <v>13260</v>
      </c>
      <c r="E74" s="37"/>
      <c r="F74" s="37"/>
      <c r="G74" s="37"/>
      <c r="H74" s="38"/>
    </row>
    <row r="75" spans="1:8" ht="37.5" customHeight="1" outlineLevel="1" x14ac:dyDescent="0.2">
      <c r="A75" s="130" t="s">
        <v>203</v>
      </c>
      <c r="B75" s="131"/>
      <c r="C75" s="367"/>
      <c r="D75" s="56">
        <v>13770</v>
      </c>
      <c r="E75" s="37"/>
      <c r="F75" s="37"/>
      <c r="G75" s="37"/>
      <c r="H75" s="38"/>
    </row>
    <row r="76" spans="1:8" ht="37.5" customHeight="1" outlineLevel="1" x14ac:dyDescent="0.2">
      <c r="A76" s="130" t="s">
        <v>204</v>
      </c>
      <c r="B76" s="131"/>
      <c r="C76" s="367"/>
      <c r="D76" s="56">
        <v>14280</v>
      </c>
      <c r="E76" s="37"/>
      <c r="F76" s="37"/>
      <c r="G76" s="37"/>
      <c r="H76" s="38"/>
    </row>
    <row r="77" spans="1:8" ht="37.5" customHeight="1" outlineLevel="1" x14ac:dyDescent="0.2">
      <c r="A77" s="130" t="s">
        <v>205</v>
      </c>
      <c r="B77" s="131"/>
      <c r="C77" s="367"/>
      <c r="D77" s="56">
        <v>14790</v>
      </c>
      <c r="E77" s="37"/>
      <c r="F77" s="37"/>
      <c r="G77" s="37"/>
      <c r="H77" s="38"/>
    </row>
    <row r="78" spans="1:8" ht="37.5" customHeight="1" outlineLevel="1" x14ac:dyDescent="0.2">
      <c r="A78" s="130" t="s">
        <v>206</v>
      </c>
      <c r="B78" s="131"/>
      <c r="C78" s="367"/>
      <c r="D78" s="56">
        <v>15300</v>
      </c>
      <c r="E78" s="37"/>
      <c r="F78" s="37"/>
      <c r="G78" s="37"/>
      <c r="H78" s="38"/>
    </row>
    <row r="79" spans="1:8" ht="37.5" customHeight="1" outlineLevel="1" x14ac:dyDescent="0.2">
      <c r="A79" s="130" t="s">
        <v>216</v>
      </c>
      <c r="B79" s="131"/>
      <c r="C79" s="367"/>
      <c r="D79" s="56">
        <v>15810</v>
      </c>
      <c r="E79" s="37"/>
      <c r="F79" s="37"/>
      <c r="G79" s="37"/>
      <c r="H79" s="38"/>
    </row>
    <row r="80" spans="1:8" ht="37.5" customHeight="1" outlineLevel="1" x14ac:dyDescent="0.2">
      <c r="A80" s="130" t="s">
        <v>217</v>
      </c>
      <c r="B80" s="131"/>
      <c r="C80" s="367"/>
      <c r="D80" s="56">
        <v>16320</v>
      </c>
      <c r="E80" s="37"/>
      <c r="F80" s="37"/>
      <c r="G80" s="37"/>
      <c r="H80" s="38"/>
    </row>
    <row r="81" spans="1:8" ht="37.5" customHeight="1" outlineLevel="1" x14ac:dyDescent="0.2">
      <c r="A81" s="130" t="s">
        <v>218</v>
      </c>
      <c r="B81" s="131"/>
      <c r="C81" s="367"/>
      <c r="D81" s="56">
        <v>16830</v>
      </c>
      <c r="E81" s="37"/>
      <c r="F81" s="37"/>
      <c r="G81" s="37"/>
      <c r="H81" s="38"/>
    </row>
    <row r="82" spans="1:8" ht="37.5" customHeight="1" outlineLevel="1" x14ac:dyDescent="0.2">
      <c r="A82" s="130" t="s">
        <v>219</v>
      </c>
      <c r="B82" s="131"/>
      <c r="C82" s="367"/>
      <c r="D82" s="56">
        <v>17340</v>
      </c>
      <c r="E82" s="37"/>
      <c r="F82" s="37"/>
      <c r="G82" s="37"/>
      <c r="H82" s="38"/>
    </row>
    <row r="83" spans="1:8" ht="37.5" customHeight="1" outlineLevel="1" x14ac:dyDescent="0.2">
      <c r="A83" s="130" t="s">
        <v>220</v>
      </c>
      <c r="B83" s="131"/>
      <c r="C83" s="367"/>
      <c r="D83" s="56">
        <v>17850</v>
      </c>
      <c r="E83" s="37"/>
      <c r="F83" s="37"/>
      <c r="G83" s="37"/>
      <c r="H83" s="38"/>
    </row>
    <row r="84" spans="1:8" ht="37.5" customHeight="1" outlineLevel="1" x14ac:dyDescent="0.2">
      <c r="A84" s="130" t="s">
        <v>221</v>
      </c>
      <c r="B84" s="131"/>
      <c r="C84" s="367"/>
      <c r="D84" s="56">
        <v>18360</v>
      </c>
      <c r="E84" s="37"/>
      <c r="F84" s="37"/>
      <c r="G84" s="37"/>
      <c r="H84" s="38"/>
    </row>
    <row r="85" spans="1:8" ht="37.5" customHeight="1" outlineLevel="1" x14ac:dyDescent="0.2">
      <c r="A85" s="130" t="s">
        <v>222</v>
      </c>
      <c r="B85" s="131"/>
      <c r="C85" s="367"/>
      <c r="D85" s="56">
        <v>18870</v>
      </c>
      <c r="E85" s="37"/>
      <c r="F85" s="37"/>
      <c r="G85" s="37"/>
      <c r="H85" s="38"/>
    </row>
    <row r="86" spans="1:8" ht="37.5" customHeight="1" outlineLevel="1" x14ac:dyDescent="0.2">
      <c r="A86" s="130" t="s">
        <v>223</v>
      </c>
      <c r="B86" s="131"/>
      <c r="C86" s="367"/>
      <c r="D86" s="56">
        <v>19380</v>
      </c>
      <c r="E86" s="37"/>
      <c r="F86" s="37"/>
      <c r="G86" s="37"/>
      <c r="H86" s="38"/>
    </row>
    <row r="87" spans="1:8" ht="37.5" customHeight="1" outlineLevel="1" x14ac:dyDescent="0.2">
      <c r="A87" s="130" t="s">
        <v>224</v>
      </c>
      <c r="B87" s="131"/>
      <c r="C87" s="367"/>
      <c r="D87" s="56">
        <v>19890</v>
      </c>
      <c r="E87" s="37"/>
      <c r="F87" s="37"/>
      <c r="G87" s="37"/>
      <c r="H87" s="38"/>
    </row>
    <row r="88" spans="1:8" ht="37.5" customHeight="1" outlineLevel="1" thickBot="1" x14ac:dyDescent="0.25">
      <c r="A88" s="130" t="s">
        <v>225</v>
      </c>
      <c r="B88" s="131"/>
      <c r="C88" s="368"/>
      <c r="D88" s="56">
        <v>20400</v>
      </c>
      <c r="E88" s="37"/>
      <c r="F88" s="37"/>
      <c r="G88" s="37"/>
      <c r="H88" s="38"/>
    </row>
    <row r="89" spans="1:8" ht="50.1" customHeight="1" thickBot="1" x14ac:dyDescent="0.25">
      <c r="A89" s="119" t="s">
        <v>52</v>
      </c>
      <c r="B89" s="120"/>
      <c r="C89" s="120"/>
      <c r="D89" s="121" t="str">
        <f>"от "&amp;MIN(D90:D99)&amp;" до "&amp;MAX(D90:D99)</f>
        <v>от 348 до 9684</v>
      </c>
      <c r="E89" s="122"/>
      <c r="F89" s="122"/>
      <c r="G89" s="122"/>
      <c r="H89" s="123"/>
    </row>
    <row r="90" spans="1:8" s="16" customFormat="1" ht="159" customHeight="1" x14ac:dyDescent="0.2">
      <c r="A90" s="132" t="s">
        <v>53</v>
      </c>
      <c r="B90" s="133" t="s">
        <v>13</v>
      </c>
      <c r="C90" s="385"/>
      <c r="D90" s="140">
        <v>930</v>
      </c>
      <c r="E90" s="140"/>
      <c r="F90" s="140"/>
      <c r="G90" s="140"/>
      <c r="H90" s="141"/>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91" s="140">
        <v>348</v>
      </c>
      <c r="E91" s="140"/>
      <c r="F91" s="140"/>
      <c r="G91" s="140"/>
      <c r="H91" s="141"/>
    </row>
    <row r="92" spans="1:8" ht="37.5" customHeight="1" x14ac:dyDescent="0.2">
      <c r="A92" s="137" t="s">
        <v>55</v>
      </c>
      <c r="B92" s="138"/>
      <c r="C92" s="142"/>
      <c r="D92" s="140">
        <v>9684</v>
      </c>
      <c r="E92" s="140"/>
      <c r="F92" s="140"/>
      <c r="G92" s="140"/>
      <c r="H92" s="141"/>
    </row>
    <row r="93" spans="1:8" ht="37.5" customHeight="1" x14ac:dyDescent="0.2">
      <c r="A93" s="137" t="s">
        <v>56</v>
      </c>
      <c r="B93" s="138"/>
      <c r="C93" s="142"/>
      <c r="D93" s="140">
        <v>1950</v>
      </c>
      <c r="E93" s="140"/>
      <c r="F93" s="140"/>
      <c r="G93" s="140"/>
      <c r="H93" s="141"/>
    </row>
    <row r="94" spans="1:8" ht="37.5" customHeight="1" x14ac:dyDescent="0.2">
      <c r="A94" s="143" t="s">
        <v>57</v>
      </c>
      <c r="B94" s="144"/>
      <c r="C94" s="142"/>
      <c r="D94" s="140">
        <v>5790</v>
      </c>
      <c r="E94" s="140"/>
      <c r="F94" s="140"/>
      <c r="G94" s="140"/>
      <c r="H94" s="141"/>
    </row>
    <row r="95" spans="1:8" ht="37.5" customHeight="1" x14ac:dyDescent="0.2">
      <c r="A95" s="137" t="s">
        <v>58</v>
      </c>
      <c r="B95" s="138"/>
      <c r="C95" s="142"/>
      <c r="D95" s="140">
        <v>432</v>
      </c>
      <c r="E95" s="140"/>
      <c r="F95" s="140"/>
      <c r="G95" s="140"/>
      <c r="H95" s="141"/>
    </row>
    <row r="96" spans="1:8" ht="37.5" customHeight="1" x14ac:dyDescent="0.2">
      <c r="A96" s="137" t="s">
        <v>59</v>
      </c>
      <c r="B96" s="138"/>
      <c r="C96" s="142"/>
      <c r="D96" s="140">
        <v>432</v>
      </c>
      <c r="E96" s="140"/>
      <c r="F96" s="140"/>
      <c r="G96" s="140"/>
      <c r="H96" s="141"/>
    </row>
    <row r="97" spans="1:8" ht="37.5" customHeight="1" x14ac:dyDescent="0.2">
      <c r="A97" s="137" t="s">
        <v>60</v>
      </c>
      <c r="B97" s="138"/>
      <c r="C97" s="142"/>
      <c r="D97" s="140">
        <v>864</v>
      </c>
      <c r="E97" s="140"/>
      <c r="F97" s="140"/>
      <c r="G97" s="140"/>
      <c r="H97" s="141"/>
    </row>
    <row r="98" spans="1:8" ht="37.5" customHeight="1" x14ac:dyDescent="0.2">
      <c r="A98" s="137" t="s">
        <v>61</v>
      </c>
      <c r="B98" s="138"/>
      <c r="C98" s="142"/>
      <c r="D98" s="140">
        <v>1296</v>
      </c>
      <c r="E98" s="140"/>
      <c r="F98" s="140"/>
      <c r="G98" s="140"/>
      <c r="H98" s="141"/>
    </row>
    <row r="99" spans="1:8" ht="37.5" customHeight="1" thickBot="1" x14ac:dyDescent="0.25">
      <c r="A99" s="145" t="s">
        <v>62</v>
      </c>
      <c r="B99" s="146"/>
      <c r="C99" s="147"/>
      <c r="D99" s="148">
        <v>6798</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00" s="45">
        <v>30</v>
      </c>
      <c r="E100" s="45"/>
      <c r="F100" s="45"/>
      <c r="G100" s="45"/>
      <c r="H100" s="46"/>
    </row>
    <row r="101" spans="1:8" ht="50.1" customHeight="1" thickBot="1" x14ac:dyDescent="0.25">
      <c r="A101" s="24" t="s">
        <v>65</v>
      </c>
      <c r="B101" s="25"/>
      <c r="C101" s="26"/>
      <c r="D101" s="156" t="str">
        <f>"от "&amp;MIN(D103,D123:H124,F163,D125:H139)&amp;" до "&amp;MAX(D103,D123:H124,F163,D125:H139)</f>
        <v>от 858 до 8877,6</v>
      </c>
      <c r="E101" s="156"/>
      <c r="F101" s="156"/>
      <c r="G101" s="156"/>
      <c r="H101" s="157"/>
    </row>
    <row r="102" spans="1:8" ht="21.75" thickBot="1" x14ac:dyDescent="0.25">
      <c r="A102" s="301"/>
      <c r="B102" s="302"/>
      <c r="C102" s="118"/>
      <c r="D102" s="325"/>
      <c r="E102" s="325"/>
      <c r="F102" s="325"/>
      <c r="G102" s="325"/>
      <c r="H102" s="326"/>
    </row>
    <row r="103" spans="1:8" ht="50.1"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03" s="165">
        <v>5100</v>
      </c>
      <c r="E103" s="165"/>
      <c r="F103" s="165"/>
      <c r="G103" s="165"/>
      <c r="H103" s="166"/>
    </row>
    <row r="104" spans="1:8" ht="50.1" customHeight="1" thickBot="1" x14ac:dyDescent="0.25">
      <c r="A104" s="167" t="s">
        <v>67</v>
      </c>
      <c r="B104" s="168"/>
      <c r="C104" s="169"/>
      <c r="D104" s="170" t="s">
        <v>68</v>
      </c>
      <c r="E104" s="171"/>
      <c r="F104" s="171"/>
      <c r="G104" s="171"/>
      <c r="H104" s="172"/>
    </row>
    <row r="105" spans="1:8" ht="50.1" customHeight="1" x14ac:dyDescent="0.2">
      <c r="A105" s="173" t="s">
        <v>69</v>
      </c>
      <c r="B105" s="174"/>
      <c r="C105" s="169"/>
      <c r="D105" s="140">
        <f>D103/4</f>
        <v>1275</v>
      </c>
      <c r="E105" s="140"/>
      <c r="F105" s="140"/>
      <c r="G105" s="140"/>
      <c r="H105" s="141"/>
    </row>
    <row r="106" spans="1:8" ht="50.1" customHeight="1" x14ac:dyDescent="0.2">
      <c r="A106" s="173" t="s">
        <v>70</v>
      </c>
      <c r="B106" s="174"/>
      <c r="C106" s="169"/>
      <c r="D106" s="140">
        <f>D103/5</f>
        <v>1020</v>
      </c>
      <c r="E106" s="140"/>
      <c r="F106" s="140"/>
      <c r="G106" s="140"/>
      <c r="H106" s="141"/>
    </row>
    <row r="107" spans="1:8" ht="50.1" customHeight="1" x14ac:dyDescent="0.2">
      <c r="A107" s="173" t="s">
        <v>71</v>
      </c>
      <c r="B107" s="174"/>
      <c r="C107" s="169"/>
      <c r="D107" s="140">
        <f>D103/6</f>
        <v>850</v>
      </c>
      <c r="E107" s="140"/>
      <c r="F107" s="140"/>
      <c r="G107" s="140"/>
      <c r="H107" s="141"/>
    </row>
    <row r="108" spans="1:8" ht="50.1" customHeight="1" x14ac:dyDescent="0.2">
      <c r="A108" s="173" t="s">
        <v>72</v>
      </c>
      <c r="B108" s="174"/>
      <c r="C108" s="169"/>
      <c r="D108" s="140">
        <f>D103/7</f>
        <v>728.57142857142856</v>
      </c>
      <c r="E108" s="140"/>
      <c r="F108" s="140"/>
      <c r="G108" s="140"/>
      <c r="H108" s="141"/>
    </row>
    <row r="109" spans="1:8" ht="50.1" customHeight="1" x14ac:dyDescent="0.2">
      <c r="A109" s="173" t="s">
        <v>73</v>
      </c>
      <c r="B109" s="174"/>
      <c r="C109" s="169"/>
      <c r="D109" s="140">
        <f>D103/8</f>
        <v>637.5</v>
      </c>
      <c r="E109" s="140"/>
      <c r="F109" s="140"/>
      <c r="G109" s="140"/>
      <c r="H109" s="141"/>
    </row>
    <row r="110" spans="1:8" ht="50.1" customHeight="1" x14ac:dyDescent="0.2">
      <c r="A110" s="173" t="s">
        <v>74</v>
      </c>
      <c r="B110" s="174"/>
      <c r="C110" s="169"/>
      <c r="D110" s="140">
        <f>D103/9</f>
        <v>566.66666666666663</v>
      </c>
      <c r="E110" s="140"/>
      <c r="F110" s="140"/>
      <c r="G110" s="140"/>
      <c r="H110" s="141"/>
    </row>
    <row r="111" spans="1:8" ht="50.1" customHeight="1" x14ac:dyDescent="0.2">
      <c r="A111" s="173" t="s">
        <v>75</v>
      </c>
      <c r="B111" s="174"/>
      <c r="C111" s="169"/>
      <c r="D111" s="140">
        <f>D103/10</f>
        <v>510</v>
      </c>
      <c r="E111" s="140"/>
      <c r="F111" s="140"/>
      <c r="G111" s="140"/>
      <c r="H111" s="141"/>
    </row>
    <row r="112" spans="1:8" ht="50.1" customHeight="1" thickBot="1" x14ac:dyDescent="0.25">
      <c r="A112" s="162" t="s">
        <v>76</v>
      </c>
      <c r="B112" s="163"/>
      <c r="C112" s="169"/>
      <c r="D112" s="165">
        <v>7656</v>
      </c>
      <c r="E112" s="165"/>
      <c r="F112" s="165"/>
      <c r="G112" s="165"/>
      <c r="H112" s="166"/>
    </row>
    <row r="113" spans="1:8" ht="50.1" customHeight="1" thickBot="1" x14ac:dyDescent="0.25">
      <c r="A113" s="167" t="s">
        <v>67</v>
      </c>
      <c r="B113" s="168"/>
      <c r="C113" s="169"/>
      <c r="D113" s="170" t="s">
        <v>68</v>
      </c>
      <c r="E113" s="171"/>
      <c r="F113" s="171"/>
      <c r="G113" s="171"/>
      <c r="H113" s="172"/>
    </row>
    <row r="114" spans="1:8" ht="50.1" customHeight="1" x14ac:dyDescent="0.2">
      <c r="A114" s="173" t="s">
        <v>69</v>
      </c>
      <c r="B114" s="174"/>
      <c r="C114" s="169"/>
      <c r="D114" s="140">
        <v>1914</v>
      </c>
      <c r="E114" s="140"/>
      <c r="F114" s="140"/>
      <c r="G114" s="140"/>
      <c r="H114" s="141"/>
    </row>
    <row r="115" spans="1:8" ht="50.1" customHeight="1" x14ac:dyDescent="0.2">
      <c r="A115" s="173" t="s">
        <v>70</v>
      </c>
      <c r="B115" s="174"/>
      <c r="C115" s="169"/>
      <c r="D115" s="140">
        <v>1531.2</v>
      </c>
      <c r="E115" s="140"/>
      <c r="F115" s="140"/>
      <c r="G115" s="140"/>
      <c r="H115" s="141"/>
    </row>
    <row r="116" spans="1:8" ht="50.1" customHeight="1" x14ac:dyDescent="0.2">
      <c r="A116" s="173" t="s">
        <v>71</v>
      </c>
      <c r="B116" s="174"/>
      <c r="C116" s="169"/>
      <c r="D116" s="140">
        <v>1275.9999999999998</v>
      </c>
      <c r="E116" s="140"/>
      <c r="F116" s="140"/>
      <c r="G116" s="140"/>
      <c r="H116" s="141"/>
    </row>
    <row r="117" spans="1:8" ht="50.1" customHeight="1" x14ac:dyDescent="0.2">
      <c r="A117" s="173" t="s">
        <v>72</v>
      </c>
      <c r="B117" s="174"/>
      <c r="C117" s="169"/>
      <c r="D117" s="140">
        <v>1093.7142857142858</v>
      </c>
      <c r="E117" s="140"/>
      <c r="F117" s="140"/>
      <c r="G117" s="140"/>
      <c r="H117" s="141"/>
    </row>
    <row r="118" spans="1:8" ht="50.1" customHeight="1" x14ac:dyDescent="0.2">
      <c r="A118" s="173" t="s">
        <v>73</v>
      </c>
      <c r="B118" s="174"/>
      <c r="C118" s="169"/>
      <c r="D118" s="140">
        <v>957</v>
      </c>
      <c r="E118" s="140"/>
      <c r="F118" s="140"/>
      <c r="G118" s="140"/>
      <c r="H118" s="141"/>
    </row>
    <row r="119" spans="1:8" ht="50.1" customHeight="1" x14ac:dyDescent="0.2">
      <c r="A119" s="173" t="s">
        <v>74</v>
      </c>
      <c r="B119" s="174"/>
      <c r="C119" s="169"/>
      <c r="D119" s="140">
        <v>850.66666666666663</v>
      </c>
      <c r="E119" s="140"/>
      <c r="F119" s="140"/>
      <c r="G119" s="140"/>
      <c r="H119" s="141"/>
    </row>
    <row r="120" spans="1:8" ht="50.1" customHeight="1" thickBot="1" x14ac:dyDescent="0.25">
      <c r="A120" s="173" t="s">
        <v>75</v>
      </c>
      <c r="B120" s="174"/>
      <c r="C120" s="177"/>
      <c r="D120" s="140">
        <v>765.6</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21" s="44">
        <v>12012</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"2ГИС.БРЯНСК"</v>
      </c>
      <c r="D123" s="31">
        <v>3654</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4" s="187">
        <v>6462</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5" s="36">
        <v>4248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"2ГИС.БРЯНСК"</v>
      </c>
      <c r="D126" s="36">
        <v>7398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"2ГИС.БРЯНСК"</v>
      </c>
      <c r="D127" s="36">
        <v>8877.6</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8" s="36">
        <v>5964</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9" s="36">
        <v>8670</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0" s="36">
        <v>6030</v>
      </c>
      <c r="E130" s="37"/>
      <c r="F130" s="37"/>
      <c r="G130" s="37"/>
      <c r="H130" s="38"/>
    </row>
    <row r="131" spans="1:8" ht="50.1" customHeight="1" x14ac:dyDescent="0.2">
      <c r="A131" s="143" t="s">
        <v>86</v>
      </c>
      <c r="B131" s="144"/>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31" s="36">
        <v>2160</v>
      </c>
      <c r="E131" s="37"/>
      <c r="F131" s="37"/>
      <c r="G131" s="37"/>
      <c r="H131" s="38"/>
    </row>
    <row r="132" spans="1:8" ht="50.1" customHeight="1" x14ac:dyDescent="0.2">
      <c r="A132" s="143" t="s">
        <v>87</v>
      </c>
      <c r="B132" s="144"/>
      <c r="C132" s="186" t="s">
        <v>88</v>
      </c>
      <c r="D132" s="36">
        <v>858</v>
      </c>
      <c r="E132" s="37"/>
      <c r="F132" s="37"/>
      <c r="G132" s="37"/>
      <c r="H132" s="38"/>
    </row>
    <row r="133" spans="1:8" ht="70.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3" s="36">
        <v>3060</v>
      </c>
      <c r="E133" s="37"/>
      <c r="F133" s="37"/>
      <c r="G133" s="37"/>
      <c r="H133" s="38"/>
    </row>
    <row r="134" spans="1:8" ht="70.5" customHeight="1" x14ac:dyDescent="0.2">
      <c r="A134" s="143" t="s">
        <v>90</v>
      </c>
      <c r="B134" s="144"/>
      <c r="C134" s="186"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4" s="36">
        <v>2040</v>
      </c>
      <c r="E134" s="37"/>
      <c r="F134" s="37"/>
      <c r="G134" s="37"/>
      <c r="H134" s="38"/>
    </row>
    <row r="135" spans="1:8" ht="70.5" customHeight="1" x14ac:dyDescent="0.2">
      <c r="A135" s="143" t="s">
        <v>91</v>
      </c>
      <c r="B135" s="144"/>
      <c r="C135"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5" s="36">
        <v>2040</v>
      </c>
      <c r="E135" s="37"/>
      <c r="F135" s="37"/>
      <c r="G135" s="37"/>
      <c r="H135" s="38"/>
    </row>
    <row r="136" spans="1:8" ht="70.5" customHeight="1" x14ac:dyDescent="0.2">
      <c r="A136" s="143" t="s">
        <v>92</v>
      </c>
      <c r="B136" s="144"/>
      <c r="C136"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6" s="36">
        <v>1020</v>
      </c>
      <c r="E136" s="37"/>
      <c r="F136" s="37"/>
      <c r="G136" s="37"/>
      <c r="H136" s="38"/>
    </row>
    <row r="137" spans="1:8" ht="70.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7" s="36">
        <v>8748</v>
      </c>
      <c r="E137" s="37"/>
      <c r="F137" s="37"/>
      <c r="G137" s="37"/>
      <c r="H137" s="38"/>
    </row>
    <row r="138" spans="1:8" ht="70.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8" s="36">
        <v>2004</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9" s="36">
        <v>5184</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40" s="36">
        <v>930</v>
      </c>
      <c r="E140" s="37"/>
      <c r="F140" s="37"/>
      <c r="G140" s="37"/>
      <c r="H140" s="38"/>
    </row>
    <row r="141" spans="1:8" s="16" customFormat="1" ht="102" customHeight="1" x14ac:dyDescent="0.2">
      <c r="A141" s="143" t="s">
        <v>96</v>
      </c>
      <c r="B141" s="144"/>
      <c r="C14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41" s="36">
        <v>100002</v>
      </c>
      <c r="E141" s="37"/>
      <c r="F141" s="37"/>
      <c r="G141" s="37"/>
      <c r="H141" s="38"/>
    </row>
    <row r="142" spans="1:8" s="16" customFormat="1" ht="126" customHeight="1" x14ac:dyDescent="0.2">
      <c r="A142" s="143" t="s">
        <v>97</v>
      </c>
      <c r="B142" s="144"/>
      <c r="C14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2" s="36">
        <v>5532</v>
      </c>
      <c r="E142" s="37"/>
      <c r="F142" s="37"/>
      <c r="G142" s="37"/>
      <c r="H142" s="38"/>
    </row>
    <row r="143" spans="1:8" s="16" customFormat="1" ht="96" customHeight="1" x14ac:dyDescent="0.2">
      <c r="A143" s="143" t="s">
        <v>98</v>
      </c>
      <c r="B143" s="144"/>
      <c r="C14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3" s="36">
        <v>4320</v>
      </c>
      <c r="E143" s="37"/>
      <c r="F143" s="37"/>
      <c r="G143" s="37"/>
      <c r="H143" s="38"/>
    </row>
    <row r="144" spans="1:8" s="16" customFormat="1" ht="96" customHeight="1" x14ac:dyDescent="0.2">
      <c r="A144" s="137" t="s">
        <v>99</v>
      </c>
      <c r="B144" s="191"/>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4" s="36">
        <v>3600</v>
      </c>
      <c r="E144" s="37"/>
      <c r="F144" s="37"/>
      <c r="G144" s="37"/>
      <c r="H144" s="38"/>
    </row>
    <row r="145" spans="1:8" ht="50.1" customHeight="1" x14ac:dyDescent="0.2">
      <c r="A145" s="143" t="s">
        <v>100</v>
      </c>
      <c r="B145" s="144"/>
      <c r="C145" s="186" t="str">
        <f>"Интернет-площадка 2gis.ru на основе Cправочника организаций "&amp;$C$2&amp;""</f>
        <v>Интернет-площадка 2gis.ru на основе Cправочника организаций "2ГИС.БРЯНСК"</v>
      </c>
      <c r="D145" s="36">
        <v>5160</v>
      </c>
      <c r="E145" s="37"/>
      <c r="F145" s="37"/>
      <c r="G145" s="37"/>
      <c r="H145" s="38"/>
    </row>
    <row r="146" spans="1:8" ht="50.1" customHeight="1" x14ac:dyDescent="0.2">
      <c r="A146" s="143" t="s">
        <v>101</v>
      </c>
      <c r="B146" s="144"/>
      <c r="C146" s="186"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6">
        <v>9120</v>
      </c>
      <c r="E146" s="37"/>
      <c r="F146" s="37"/>
      <c r="G146" s="37"/>
      <c r="H146" s="38"/>
    </row>
    <row r="147" spans="1:8" ht="50.1" customHeight="1" x14ac:dyDescent="0.2">
      <c r="A147" s="143" t="s">
        <v>102</v>
      </c>
      <c r="B147" s="144"/>
      <c r="C147" s="186" t="str">
        <f t="shared" si="1"/>
        <v>Электронный справочник на основе Справочника организаций "2ГИС.БРЯНСК" (версия для ПК)</v>
      </c>
      <c r="D147" s="36">
        <v>6000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"2ГИС.БРЯНСК"</v>
      </c>
      <c r="D148" s="36">
        <v>10440</v>
      </c>
      <c r="E148" s="37"/>
      <c r="F148" s="37"/>
      <c r="G148" s="37"/>
      <c r="H148" s="38"/>
    </row>
    <row r="149" spans="1:8" ht="50.1" customHeight="1" x14ac:dyDescent="0.2">
      <c r="A149" s="143" t="s">
        <v>104</v>
      </c>
      <c r="B149" s="144"/>
      <c r="C149" s="186" t="str">
        <f>"Интернет-площадка 2gis.ru на основе Cправочника организаций "&amp;$C$2&amp;""</f>
        <v>Интернет-площадка 2gis.ru на основе Cправочника организаций "2ГИС.БРЯНСК"</v>
      </c>
      <c r="D149" s="36">
        <v>12528</v>
      </c>
      <c r="E149" s="37"/>
      <c r="F149" s="37"/>
      <c r="G149" s="37"/>
      <c r="H149" s="38"/>
    </row>
    <row r="150" spans="1:8" ht="50.1" customHeight="1" x14ac:dyDescent="0.2">
      <c r="A150" s="143" t="s">
        <v>105</v>
      </c>
      <c r="B150" s="144"/>
      <c r="C150" s="186" t="str">
        <f t="shared" si="1"/>
        <v>Электронный справочник на основе Справочника организаций "2ГИС.БРЯНСК" (версия для ПК)</v>
      </c>
      <c r="D150" s="36">
        <v>8400</v>
      </c>
      <c r="E150" s="37"/>
      <c r="F150" s="37"/>
      <c r="G150" s="37"/>
      <c r="H150" s="38"/>
    </row>
    <row r="151" spans="1:8" ht="50.1" customHeight="1" x14ac:dyDescent="0.2">
      <c r="A151" s="143" t="s">
        <v>106</v>
      </c>
      <c r="B151" s="144"/>
      <c r="C151" s="186" t="str">
        <f t="shared" si="1"/>
        <v>Электронный справочник на основе Справочника организаций "2ГИС.БРЯНСК" (версия для ПК)</v>
      </c>
      <c r="D151" s="36">
        <v>12240</v>
      </c>
      <c r="E151" s="37"/>
      <c r="F151" s="37"/>
      <c r="G151" s="37"/>
      <c r="H151" s="38"/>
    </row>
    <row r="152" spans="1:8" ht="50.1" customHeight="1" x14ac:dyDescent="0.2">
      <c r="A152" s="143" t="s">
        <v>107</v>
      </c>
      <c r="B152" s="144"/>
      <c r="C152" s="186" t="str">
        <f t="shared" si="1"/>
        <v>Электронный справочник на основе Справочника организаций "2ГИС.БРЯНСК" (версия для ПК)</v>
      </c>
      <c r="D152" s="36">
        <v>8520</v>
      </c>
      <c r="E152" s="37"/>
      <c r="F152" s="37"/>
      <c r="G152" s="37"/>
      <c r="H152" s="38"/>
    </row>
    <row r="153" spans="1:8" ht="50.1" customHeight="1" x14ac:dyDescent="0.2">
      <c r="A153" s="143" t="s">
        <v>108</v>
      </c>
      <c r="B153" s="144"/>
      <c r="C153" s="186" t="s">
        <v>88</v>
      </c>
      <c r="D153" s="36">
        <v>1320</v>
      </c>
      <c r="E153" s="37"/>
      <c r="F153" s="37"/>
      <c r="G153" s="37"/>
      <c r="H153" s="38"/>
    </row>
    <row r="154" spans="1:8" ht="64.5" customHeight="1" x14ac:dyDescent="0.2">
      <c r="A154" s="143" t="s">
        <v>109</v>
      </c>
      <c r="B154" s="144"/>
      <c r="C15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6">
        <v>12360</v>
      </c>
      <c r="E154" s="37"/>
      <c r="F154" s="37"/>
      <c r="G154" s="37"/>
      <c r="H154" s="38"/>
    </row>
    <row r="155" spans="1:8" ht="50.1" customHeight="1" thickBot="1" x14ac:dyDescent="0.25">
      <c r="A155" s="143" t="s">
        <v>110</v>
      </c>
      <c r="B155" s="144"/>
      <c r="C155" s="186" t="str">
        <f t="shared" si="1"/>
        <v>Электронный справочник на основе Справочника организаций "2ГИС.БРЯНСК" (версия для ПК)</v>
      </c>
      <c r="D155" s="44">
        <v>7320</v>
      </c>
      <c r="E155" s="45"/>
      <c r="F155" s="45"/>
      <c r="G155" s="45"/>
      <c r="H155" s="46"/>
    </row>
    <row r="156" spans="1:8" s="28" customFormat="1" ht="50.1" customHeight="1" thickBot="1" x14ac:dyDescent="0.25">
      <c r="A156" s="24" t="s">
        <v>111</v>
      </c>
      <c r="B156" s="25"/>
      <c r="C156" s="26"/>
      <c r="D156" s="156"/>
      <c r="E156" s="156"/>
      <c r="F156" s="156"/>
      <c r="G156" s="156"/>
      <c r="H156" s="157"/>
    </row>
    <row r="157" spans="1:8" s="16" customFormat="1" ht="50.1" customHeight="1" x14ac:dyDescent="0.2">
      <c r="A157" s="143" t="s">
        <v>112</v>
      </c>
      <c r="B157" s="144"/>
      <c r="C15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57" s="36">
        <v>2400</v>
      </c>
      <c r="E157" s="37"/>
      <c r="F157" s="37"/>
      <c r="G157" s="37"/>
      <c r="H157" s="38"/>
    </row>
    <row r="158" spans="1:8" s="16" customFormat="1" ht="50.1" customHeight="1" x14ac:dyDescent="0.2">
      <c r="A158" s="143" t="s">
        <v>113</v>
      </c>
      <c r="B158" s="144"/>
      <c r="C158" s="196"/>
      <c r="D158" s="36">
        <v>2400</v>
      </c>
      <c r="E158" s="37"/>
      <c r="F158" s="37"/>
      <c r="G158" s="37"/>
      <c r="H158" s="38"/>
    </row>
    <row r="159" spans="1:8" s="16" customFormat="1" ht="50.1" customHeight="1" x14ac:dyDescent="0.2">
      <c r="A159" s="194" t="s">
        <v>114</v>
      </c>
      <c r="B159" s="195"/>
      <c r="C159" s="196"/>
      <c r="D159" s="329">
        <v>1800</v>
      </c>
      <c r="E159" s="140"/>
      <c r="F159" s="140"/>
      <c r="G159" s="140"/>
      <c r="H159" s="140"/>
    </row>
    <row r="160" spans="1:8" s="16" customFormat="1" ht="50.1" customHeight="1" x14ac:dyDescent="0.2">
      <c r="A160" s="194" t="s">
        <v>115</v>
      </c>
      <c r="B160" s="195"/>
      <c r="C160" s="196"/>
      <c r="D160" s="329">
        <v>180</v>
      </c>
      <c r="E160" s="140"/>
      <c r="F160" s="140"/>
      <c r="G160" s="140"/>
      <c r="H160" s="140"/>
    </row>
    <row r="161" spans="1:8" s="16" customFormat="1" ht="50.1" customHeight="1" thickBot="1" x14ac:dyDescent="0.25">
      <c r="A161" s="194" t="s">
        <v>116</v>
      </c>
      <c r="B161" s="195"/>
      <c r="C161" s="198"/>
      <c r="D161" s="78">
        <v>612</v>
      </c>
      <c r="E161" s="79"/>
      <c r="F161" s="79"/>
      <c r="G161" s="79"/>
      <c r="H161" s="79"/>
    </row>
    <row r="162" spans="1:8" s="16" customFormat="1" ht="50.1" customHeight="1" thickBot="1" x14ac:dyDescent="0.25">
      <c r="A162" s="24" t="s">
        <v>117</v>
      </c>
      <c r="B162" s="25"/>
      <c r="C162" s="26"/>
      <c r="D162" s="156"/>
      <c r="E162" s="156"/>
      <c r="F162" s="156"/>
      <c r="G162" s="156"/>
      <c r="H162" s="157"/>
    </row>
    <row r="163" spans="1:8" ht="50.1" customHeight="1" x14ac:dyDescent="0.2">
      <c r="A163" s="143" t="s">
        <v>118</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3" s="200">
        <f>F163*1.2</f>
        <v>6638.4</v>
      </c>
      <c r="E163" s="201">
        <f>F163*1.1</f>
        <v>6085.2000000000007</v>
      </c>
      <c r="F163" s="201">
        <v>5532</v>
      </c>
      <c r="G163" s="201">
        <f>F163*0.75</f>
        <v>4149</v>
      </c>
      <c r="H163" s="202">
        <f>F163*0.5</f>
        <v>2766</v>
      </c>
    </row>
    <row r="164" spans="1:8" ht="50.1" customHeight="1" x14ac:dyDescent="0.2">
      <c r="A164" s="143" t="s">
        <v>119</v>
      </c>
      <c r="B164" s="144"/>
      <c r="C164" s="186" t="str">
        <f>"Интернет-площадка 2gis.ru на основе Cправочника организаций "&amp;$C$2&amp;""</f>
        <v>Интернет-площадка 2gis.ru на основе Cправочника организаций "2ГИС.БРЯНСК"</v>
      </c>
      <c r="D164" s="36">
        <v>2766</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5" s="36">
        <v>5184</v>
      </c>
      <c r="E165" s="37"/>
      <c r="F165" s="37"/>
      <c r="G165" s="37"/>
      <c r="H165" s="38"/>
    </row>
    <row r="166" spans="1:8" ht="50.1" customHeight="1" x14ac:dyDescent="0.2">
      <c r="A166" s="143" t="s">
        <v>121</v>
      </c>
      <c r="B166" s="144"/>
      <c r="C16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6" s="200">
        <f>F166*1.2</f>
        <v>9360</v>
      </c>
      <c r="E166" s="201">
        <f>F166*1.1</f>
        <v>8580</v>
      </c>
      <c r="F166" s="201">
        <v>7800</v>
      </c>
      <c r="G166" s="201">
        <f>F166*0.75</f>
        <v>5850</v>
      </c>
      <c r="H166" s="202">
        <f>F166*0.5</f>
        <v>3900</v>
      </c>
    </row>
    <row r="167" spans="1:8" ht="50.1" customHeight="1" x14ac:dyDescent="0.2">
      <c r="A167" s="143" t="s">
        <v>166</v>
      </c>
      <c r="B167" s="144"/>
      <c r="C167" s="186" t="str">
        <f>"Интернет-площадка 2gis.ru на основе Cправочника организаций "&amp;$C$2&amp;""</f>
        <v>Интернет-площадка 2gis.ru на основе Cправочника организаций "2ГИС.БРЯНСК"</v>
      </c>
      <c r="D167" s="36">
        <v>3960</v>
      </c>
      <c r="E167" s="37"/>
      <c r="F167" s="37"/>
      <c r="G167" s="37"/>
      <c r="H167" s="38"/>
    </row>
    <row r="168" spans="1:8" ht="50.1" customHeight="1" x14ac:dyDescent="0.2">
      <c r="A168" s="143" t="s">
        <v>123</v>
      </c>
      <c r="B168" s="144"/>
      <c r="C168"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8" s="36">
        <v>7320</v>
      </c>
      <c r="E168" s="37"/>
      <c r="F168" s="37"/>
      <c r="G168" s="37"/>
      <c r="H168" s="38"/>
    </row>
    <row r="169" spans="1:8" s="16" customFormat="1" ht="126" customHeight="1" thickBot="1" x14ac:dyDescent="0.25">
      <c r="A169" s="143" t="s">
        <v>124</v>
      </c>
      <c r="B169" s="144"/>
      <c r="C169" s="300" t="str">
        <f>C164</f>
        <v>Интернет-площадка 2gis.ru на основе Cправочника организаций "2ГИС.БРЯНСК"</v>
      </c>
      <c r="D169" s="36">
        <v>5532</v>
      </c>
      <c r="E169" s="37"/>
      <c r="F169" s="37"/>
      <c r="G169" s="37"/>
      <c r="H169" s="38"/>
    </row>
    <row r="170" spans="1:8" ht="49.5" customHeight="1" thickBot="1" x14ac:dyDescent="0.25">
      <c r="A170" s="24" t="s">
        <v>185</v>
      </c>
      <c r="B170" s="25"/>
      <c r="C170" s="26"/>
      <c r="D170" s="156"/>
      <c r="E170" s="156"/>
      <c r="F170" s="156"/>
      <c r="G170" s="156"/>
      <c r="H170" s="157"/>
    </row>
    <row r="171" spans="1:8" s="23" customFormat="1" ht="30" customHeight="1" thickBot="1" x14ac:dyDescent="0.25">
      <c r="A171" s="357"/>
      <c r="B171" s="357"/>
      <c r="C171" s="358"/>
      <c r="D171" s="357"/>
      <c r="E171" s="357"/>
      <c r="F171" s="357"/>
      <c r="G171" s="357"/>
      <c r="H171" s="359"/>
    </row>
    <row r="172" spans="1:8" s="16" customFormat="1" ht="185.25" customHeight="1" x14ac:dyDescent="0.2">
      <c r="A172" s="143" t="s">
        <v>186</v>
      </c>
      <c r="B172" s="144"/>
      <c r="C17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72" s="31">
        <v>7200</v>
      </c>
      <c r="E172" s="32"/>
      <c r="F172" s="32"/>
      <c r="G172" s="32"/>
      <c r="H172" s="33"/>
    </row>
    <row r="173" spans="1:8" s="16" customFormat="1" ht="83.25" customHeight="1" thickBot="1" x14ac:dyDescent="0.25">
      <c r="A173" s="143" t="s">
        <v>187</v>
      </c>
      <c r="B173" s="144"/>
      <c r="C173" s="196"/>
      <c r="D173" s="36">
        <v>7200</v>
      </c>
      <c r="E173" s="37"/>
      <c r="F173" s="37"/>
      <c r="G173" s="37"/>
      <c r="H173" s="38"/>
    </row>
    <row r="174" spans="1:8" ht="13.5" thickBot="1" x14ac:dyDescent="0.25">
      <c r="A174" s="393"/>
      <c r="B174" s="394"/>
      <c r="C174" s="395"/>
      <c r="D174" s="394"/>
      <c r="E174" s="394"/>
      <c r="F174" s="394"/>
      <c r="G174" s="394"/>
      <c r="H174" s="396"/>
    </row>
    <row r="175" spans="1:8" ht="21" x14ac:dyDescent="0.2">
      <c r="A175" s="208"/>
      <c r="B175" s="209" t="s">
        <v>126</v>
      </c>
      <c r="C175" s="210" t="s">
        <v>251</v>
      </c>
      <c r="D175" s="210"/>
      <c r="E175" s="211"/>
      <c r="F175" s="211"/>
      <c r="G175" s="211"/>
      <c r="H175" s="211"/>
    </row>
    <row r="176" spans="1:8" ht="21" x14ac:dyDescent="0.2">
      <c r="A176" s="208"/>
      <c r="B176" s="211"/>
      <c r="C176" s="212" t="s">
        <v>252</v>
      </c>
      <c r="D176" s="212"/>
      <c r="E176" s="211"/>
      <c r="F176" s="211"/>
      <c r="G176" s="211"/>
      <c r="H176" s="211"/>
    </row>
    <row r="177" spans="1:8" ht="21" x14ac:dyDescent="0.2">
      <c r="A177" s="208"/>
      <c r="B177" s="211"/>
      <c r="C177" s="212" t="s">
        <v>253</v>
      </c>
      <c r="D177" s="212"/>
      <c r="E177" s="211"/>
      <c r="F177" s="211"/>
      <c r="G177" s="211"/>
      <c r="H177" s="211"/>
    </row>
    <row r="178" spans="1:8" ht="21" x14ac:dyDescent="0.2">
      <c r="C178" s="212"/>
      <c r="D178" s="212"/>
      <c r="E178" s="211"/>
      <c r="F178" s="211"/>
      <c r="G178" s="211"/>
      <c r="H178" s="205"/>
    </row>
    <row r="179" spans="1:8" ht="26.25" customHeight="1" x14ac:dyDescent="0.2">
      <c r="A179" s="215" t="str">
        <f>Абакан_юр!A158</f>
        <v>По соглашению сторон в качестве валюты платежа могут выступать украинские гривны, в этом случае курс следующий: 1 руб. = 0,4427 гривен</v>
      </c>
      <c r="B179" s="215"/>
      <c r="C179" s="215"/>
      <c r="D179" s="216"/>
      <c r="E179" s="216"/>
      <c r="F179" s="217"/>
      <c r="G179" s="218"/>
      <c r="H179" s="218"/>
    </row>
    <row r="180" spans="1:8" ht="26.25" customHeight="1" x14ac:dyDescent="0.2">
      <c r="A180" s="215" t="str">
        <f>Абакан_юр!A159</f>
        <v>По соглашению сторон в качестве валюты платежа могут выступать дирхамы ОАЭ, в этом случае курс следующий: 1 руб. = 0,0427 дирхам</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доллары США, в этом случае курс следующий: 1 руб. = 0,0117 доллара</v>
      </c>
      <c r="B181" s="215"/>
      <c r="C181" s="215"/>
      <c r="D181" s="216"/>
      <c r="E181" s="216"/>
      <c r="F181" s="217"/>
      <c r="G181" s="220"/>
      <c r="H181" s="220"/>
    </row>
    <row r="182" spans="1:8" ht="26.25" customHeight="1" x14ac:dyDescent="0.2">
      <c r="A182" s="215" t="str">
        <f>Абакан_юр!A161</f>
        <v>По соглашению сторон в качестве валюты платежа могут выступать евро, в этом случае курс следующий: 1 руб. = 0,0108 евро</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чешские кроны, в этом случае курс следующий: 1 руб. = 0,2672 крона</v>
      </c>
      <c r="B183" s="215"/>
      <c r="C183" s="215"/>
      <c r="D183" s="216"/>
      <c r="E183" s="217"/>
      <c r="F183" s="217"/>
      <c r="G183" s="220"/>
      <c r="H183" s="220"/>
    </row>
    <row r="184" spans="1:8" ht="26.25" customHeight="1" x14ac:dyDescent="0.2">
      <c r="A184" s="215" t="str">
        <f>Абакан_юр!A163</f>
        <v>По соглашению сторон в качестве валюты платежа могут выступать киргизские сомы, в этом случае курс следующий: 1 руб. = 1,0485 сом</v>
      </c>
      <c r="B184" s="215"/>
      <c r="C184" s="215"/>
      <c r="D184" s="216"/>
      <c r="E184" s="216"/>
      <c r="F184" s="217"/>
      <c r="G184" s="220"/>
      <c r="H184" s="220"/>
    </row>
    <row r="185" spans="1:8" ht="26.25" customHeight="1" x14ac:dyDescent="0.2">
      <c r="A18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5" s="215"/>
      <c r="C185" s="215"/>
      <c r="D185" s="216"/>
      <c r="E185" s="216"/>
      <c r="F185" s="217"/>
      <c r="G185" s="220"/>
      <c r="H185" s="220"/>
    </row>
    <row r="186" spans="1:8" ht="26.25" x14ac:dyDescent="0.2">
      <c r="A186" s="221"/>
      <c r="B186" s="221"/>
      <c r="C186" s="222"/>
      <c r="D186" s="223"/>
      <c r="E186" s="223"/>
      <c r="F186" s="224"/>
      <c r="G186" s="225"/>
      <c r="H186" s="225"/>
    </row>
    <row r="187" spans="1:8" ht="21" x14ac:dyDescent="0.2">
      <c r="A187" s="227" t="s">
        <v>137</v>
      </c>
      <c r="B187" s="227"/>
      <c r="C187" s="227"/>
      <c r="D187" s="227"/>
      <c r="E187" s="227"/>
      <c r="F187" s="227"/>
      <c r="G187" s="227"/>
      <c r="H187" s="227"/>
    </row>
    <row r="188" spans="1:8" ht="21" x14ac:dyDescent="0.2">
      <c r="A188" s="227" t="s">
        <v>138</v>
      </c>
      <c r="B188" s="227"/>
      <c r="C188" s="227"/>
      <c r="D188" s="227"/>
      <c r="E188" s="227"/>
      <c r="F188" s="227"/>
      <c r="G188" s="227"/>
      <c r="H188" s="227"/>
    </row>
    <row r="189" spans="1:8" ht="26.25" x14ac:dyDescent="0.2">
      <c r="A189" s="221"/>
      <c r="B189" s="221"/>
      <c r="C189" s="222"/>
      <c r="D189" s="223"/>
      <c r="E189" s="223"/>
      <c r="F189" s="224"/>
      <c r="G189" s="225"/>
      <c r="H189" s="225"/>
    </row>
    <row r="190" spans="1:8" ht="22.5" customHeight="1" thickBot="1" x14ac:dyDescent="0.25">
      <c r="A190" s="228" t="s">
        <v>139</v>
      </c>
      <c r="B190" s="228"/>
      <c r="C190" s="228"/>
      <c r="D190" s="228"/>
      <c r="E190" s="228"/>
      <c r="F190" s="229"/>
      <c r="G190" s="219"/>
      <c r="H190" s="230"/>
    </row>
    <row r="191" spans="1:8" ht="50.1" customHeight="1" thickBot="1" x14ac:dyDescent="0.25">
      <c r="A191" s="231" t="s">
        <v>140</v>
      </c>
      <c r="B191" s="232"/>
      <c r="C191" s="232"/>
      <c r="D191" s="232"/>
      <c r="E191" s="233"/>
      <c r="F191" s="234"/>
      <c r="H191" s="235"/>
    </row>
    <row r="192" spans="1:8" ht="78" customHeight="1" thickBot="1" x14ac:dyDescent="0.25">
      <c r="A192" s="236" t="s">
        <v>141</v>
      </c>
      <c r="B192" s="237"/>
      <c r="C192" s="238" t="s">
        <v>142</v>
      </c>
      <c r="D192" s="237" t="s">
        <v>143</v>
      </c>
      <c r="E192" s="239"/>
      <c r="F192" s="240"/>
      <c r="G192" s="240"/>
      <c r="H192" s="240"/>
    </row>
    <row r="193" spans="1:8" ht="89.25" customHeight="1" x14ac:dyDescent="0.2">
      <c r="A193" s="241" t="s">
        <v>144</v>
      </c>
      <c r="B193" s="242"/>
      <c r="C193" s="243" t="s">
        <v>145</v>
      </c>
      <c r="D193" s="244" t="s">
        <v>146</v>
      </c>
      <c r="E193" s="245"/>
      <c r="F193" s="240"/>
      <c r="G193" s="240"/>
      <c r="H193" s="240"/>
    </row>
    <row r="194" spans="1:8" ht="81" customHeight="1" x14ac:dyDescent="0.2">
      <c r="A194" s="246" t="s">
        <v>147</v>
      </c>
      <c r="B194" s="247"/>
      <c r="C194" s="248" t="s">
        <v>148</v>
      </c>
      <c r="D194" s="249" t="s">
        <v>149</v>
      </c>
      <c r="E194" s="250"/>
      <c r="F194" s="240"/>
      <c r="G194" s="240"/>
      <c r="H194" s="240"/>
    </row>
    <row r="195" spans="1:8" ht="106.5" customHeight="1" thickBot="1" x14ac:dyDescent="0.25">
      <c r="A195" s="332" t="s">
        <v>150</v>
      </c>
      <c r="B195" s="333"/>
      <c r="C195" s="334" t="s">
        <v>151</v>
      </c>
      <c r="D195" s="335" t="s">
        <v>149</v>
      </c>
      <c r="E195" s="336"/>
      <c r="F195" s="240"/>
      <c r="G195" s="240"/>
      <c r="H195" s="240"/>
    </row>
    <row r="196" spans="1:8" s="205" customFormat="1" ht="125.25" customHeight="1" x14ac:dyDescent="0.2">
      <c r="A196" s="246" t="s">
        <v>153</v>
      </c>
      <c r="B196" s="247"/>
      <c r="C196" s="337" t="s">
        <v>154</v>
      </c>
      <c r="D196" s="247" t="s">
        <v>149</v>
      </c>
      <c r="E196" s="338"/>
      <c r="F196" s="234"/>
      <c r="G196" s="234"/>
      <c r="H196" s="234"/>
    </row>
    <row r="197" spans="1:8" s="226" customFormat="1" ht="222.75" customHeight="1" x14ac:dyDescent="0.2">
      <c r="A197" s="378" t="s">
        <v>155</v>
      </c>
      <c r="B197" s="379"/>
      <c r="C197" s="248" t="s">
        <v>156</v>
      </c>
      <c r="D197" s="380" t="s">
        <v>149</v>
      </c>
      <c r="E197" s="381"/>
      <c r="F197" s="224"/>
      <c r="G197" s="225"/>
      <c r="H197" s="225"/>
    </row>
    <row r="198" spans="1:8" ht="24.95" customHeight="1" x14ac:dyDescent="0.2">
      <c r="A198" s="252" t="s">
        <v>157</v>
      </c>
      <c r="B198" s="252"/>
      <c r="C198" s="252"/>
      <c r="D198" s="252"/>
      <c r="E198" s="252"/>
      <c r="F198" s="252"/>
      <c r="G198" s="252"/>
      <c r="H198" s="252"/>
    </row>
    <row r="199" spans="1:8" ht="24.95" customHeight="1" x14ac:dyDescent="0.2">
      <c r="A199" s="252" t="s">
        <v>158</v>
      </c>
      <c r="B199" s="252"/>
      <c r="C199" s="252"/>
      <c r="D199" s="252"/>
      <c r="E199" s="252"/>
      <c r="F199" s="252"/>
      <c r="G199" s="252"/>
      <c r="H199" s="252"/>
    </row>
    <row r="200" spans="1:8" ht="189.75" customHeight="1" x14ac:dyDescent="0.2">
      <c r="A200"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7"/>
      <c r="C200" s="227"/>
      <c r="D200" s="227"/>
      <c r="E200" s="227"/>
      <c r="F200" s="227"/>
      <c r="G200" s="227"/>
      <c r="H200" s="227"/>
    </row>
    <row r="201" spans="1:8" ht="64.5" customHeight="1" x14ac:dyDescent="0.2">
      <c r="A201" s="227" t="s">
        <v>160</v>
      </c>
      <c r="B201" s="227"/>
      <c r="C201" s="227"/>
      <c r="D201" s="227"/>
      <c r="E201" s="227"/>
      <c r="F201" s="227"/>
      <c r="G201" s="227"/>
      <c r="H201" s="227"/>
    </row>
    <row r="202" spans="1:8" ht="24.95" customHeight="1" x14ac:dyDescent="0.2">
      <c r="A202" s="252" t="s">
        <v>161</v>
      </c>
      <c r="B202" s="252"/>
      <c r="C202" s="252"/>
      <c r="D202" s="252"/>
      <c r="E202" s="252"/>
      <c r="F202" s="252"/>
      <c r="G202" s="252"/>
      <c r="H202" s="252"/>
    </row>
    <row r="203" spans="1:8" ht="6" customHeight="1" x14ac:dyDescent="0.2"/>
    <row r="204" spans="1:8" s="254" customFormat="1" ht="114.75" customHeight="1" x14ac:dyDescent="0.2">
      <c r="A204" s="227" t="s">
        <v>162</v>
      </c>
      <c r="B204" s="227"/>
      <c r="C204" s="227"/>
      <c r="D204" s="227"/>
      <c r="E204" s="227"/>
      <c r="F204" s="227"/>
      <c r="G204" s="227"/>
      <c r="H204" s="227"/>
    </row>
  </sheetData>
  <sheetProtection selectLockedCells="1" selectUnlockedCells="1"/>
  <mergeCells count="343">
    <mergeCell ref="A200:H200"/>
    <mergeCell ref="A201:H201"/>
    <mergeCell ref="A202:H202"/>
    <mergeCell ref="A204:E204"/>
    <mergeCell ref="F204:H204"/>
    <mergeCell ref="A196:B196"/>
    <mergeCell ref="D196:E196"/>
    <mergeCell ref="A197:B197"/>
    <mergeCell ref="D197:E197"/>
    <mergeCell ref="A198:H198"/>
    <mergeCell ref="A199:H199"/>
    <mergeCell ref="A193:B193"/>
    <mergeCell ref="D193:E193"/>
    <mergeCell ref="A194:B194"/>
    <mergeCell ref="D194:E194"/>
    <mergeCell ref="A195:B195"/>
    <mergeCell ref="D195:E195"/>
    <mergeCell ref="A187:H187"/>
    <mergeCell ref="A188:H188"/>
    <mergeCell ref="A190:E190"/>
    <mergeCell ref="A191:E191"/>
    <mergeCell ref="A192:B192"/>
    <mergeCell ref="D192:E192"/>
    <mergeCell ref="A180:C180"/>
    <mergeCell ref="A181:C181"/>
    <mergeCell ref="A182:C182"/>
    <mergeCell ref="A183:C183"/>
    <mergeCell ref="A184:C184"/>
    <mergeCell ref="A185:C185"/>
    <mergeCell ref="C175:D175"/>
    <mergeCell ref="C176:D176"/>
    <mergeCell ref="C177:D177"/>
    <mergeCell ref="C178:D178"/>
    <mergeCell ref="A179:C179"/>
    <mergeCell ref="G179:H179"/>
    <mergeCell ref="A170:B170"/>
    <mergeCell ref="D170:H170"/>
    <mergeCell ref="A171:C171"/>
    <mergeCell ref="D171:H171"/>
    <mergeCell ref="A172:B172"/>
    <mergeCell ref="C172:C173"/>
    <mergeCell ref="D172:H172"/>
    <mergeCell ref="A173:B173"/>
    <mergeCell ref="D173:H173"/>
    <mergeCell ref="A167:B167"/>
    <mergeCell ref="D167:H167"/>
    <mergeCell ref="A168:B168"/>
    <mergeCell ref="D168:H168"/>
    <mergeCell ref="A169:B169"/>
    <mergeCell ref="D169:H169"/>
    <mergeCell ref="A163:B163"/>
    <mergeCell ref="A164:B164"/>
    <mergeCell ref="D164:H164"/>
    <mergeCell ref="A165:B165"/>
    <mergeCell ref="D165:H165"/>
    <mergeCell ref="A166:B166"/>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61"/>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18"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312 до 6240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49" s="365">
        <v>312</v>
      </c>
      <c r="E49" s="128"/>
      <c r="F49" s="128"/>
      <c r="G49" s="128"/>
      <c r="H49" s="129"/>
    </row>
    <row r="50" spans="1:8" ht="37.5" customHeight="1" outlineLevel="1" x14ac:dyDescent="0.2">
      <c r="A50" s="130" t="s">
        <v>33</v>
      </c>
      <c r="B50" s="366"/>
      <c r="C50" s="367"/>
      <c r="D50" s="56">
        <v>624</v>
      </c>
      <c r="E50" s="37"/>
      <c r="F50" s="37"/>
      <c r="G50" s="37"/>
      <c r="H50" s="38"/>
    </row>
    <row r="51" spans="1:8" ht="37.5" customHeight="1" outlineLevel="1" x14ac:dyDescent="0.2">
      <c r="A51" s="130" t="s">
        <v>34</v>
      </c>
      <c r="B51" s="366"/>
      <c r="C51" s="367"/>
      <c r="D51" s="56">
        <v>936</v>
      </c>
      <c r="E51" s="37"/>
      <c r="F51" s="37"/>
      <c r="G51" s="37"/>
      <c r="H51" s="38"/>
    </row>
    <row r="52" spans="1:8" ht="37.5" customHeight="1" outlineLevel="1" x14ac:dyDescent="0.2">
      <c r="A52" s="130" t="s">
        <v>35</v>
      </c>
      <c r="B52" s="366"/>
      <c r="C52" s="367"/>
      <c r="D52" s="56">
        <v>1248</v>
      </c>
      <c r="E52" s="37"/>
      <c r="F52" s="37"/>
      <c r="G52" s="37"/>
      <c r="H52" s="38"/>
    </row>
    <row r="53" spans="1:8" ht="37.5" customHeight="1" outlineLevel="1" x14ac:dyDescent="0.2">
      <c r="A53" s="130" t="s">
        <v>36</v>
      </c>
      <c r="B53" s="366"/>
      <c r="C53" s="367"/>
      <c r="D53" s="56">
        <v>1560</v>
      </c>
      <c r="E53" s="37"/>
      <c r="F53" s="37"/>
      <c r="G53" s="37"/>
      <c r="H53" s="38"/>
    </row>
    <row r="54" spans="1:8" ht="37.5" customHeight="1" outlineLevel="1" x14ac:dyDescent="0.2">
      <c r="A54" s="130" t="s">
        <v>37</v>
      </c>
      <c r="B54" s="366"/>
      <c r="C54" s="367"/>
      <c r="D54" s="56">
        <v>1872</v>
      </c>
      <c r="E54" s="37"/>
      <c r="F54" s="37"/>
      <c r="G54" s="37"/>
      <c r="H54" s="38"/>
    </row>
    <row r="55" spans="1:8" ht="37.5" customHeight="1" outlineLevel="1" x14ac:dyDescent="0.2">
      <c r="A55" s="130" t="s">
        <v>38</v>
      </c>
      <c r="B55" s="366"/>
      <c r="C55" s="367"/>
      <c r="D55" s="56">
        <v>2184</v>
      </c>
      <c r="E55" s="37"/>
      <c r="F55" s="37"/>
      <c r="G55" s="37"/>
      <c r="H55" s="38"/>
    </row>
    <row r="56" spans="1:8" ht="37.5" customHeight="1" outlineLevel="1" x14ac:dyDescent="0.2">
      <c r="A56" s="130" t="s">
        <v>39</v>
      </c>
      <c r="B56" s="366"/>
      <c r="C56" s="367"/>
      <c r="D56" s="56">
        <v>2496</v>
      </c>
      <c r="E56" s="37"/>
      <c r="F56" s="37"/>
      <c r="G56" s="37"/>
      <c r="H56" s="38"/>
    </row>
    <row r="57" spans="1:8" ht="37.5" customHeight="1" outlineLevel="1" x14ac:dyDescent="0.2">
      <c r="A57" s="130" t="s">
        <v>40</v>
      </c>
      <c r="B57" s="366"/>
      <c r="C57" s="367"/>
      <c r="D57" s="56">
        <v>2808</v>
      </c>
      <c r="E57" s="37"/>
      <c r="F57" s="37"/>
      <c r="G57" s="37"/>
      <c r="H57" s="38"/>
    </row>
    <row r="58" spans="1:8" ht="37.5" customHeight="1" outlineLevel="1" x14ac:dyDescent="0.2">
      <c r="A58" s="130" t="s">
        <v>41</v>
      </c>
      <c r="B58" s="366"/>
      <c r="C58" s="367"/>
      <c r="D58" s="56">
        <v>3120</v>
      </c>
      <c r="E58" s="37"/>
      <c r="F58" s="37"/>
      <c r="G58" s="37"/>
      <c r="H58" s="38"/>
    </row>
    <row r="59" spans="1:8" ht="37.5" customHeight="1" outlineLevel="1" x14ac:dyDescent="0.2">
      <c r="A59" s="130" t="s">
        <v>42</v>
      </c>
      <c r="B59" s="366"/>
      <c r="C59" s="367"/>
      <c r="D59" s="56">
        <v>3432</v>
      </c>
      <c r="E59" s="37"/>
      <c r="F59" s="37"/>
      <c r="G59" s="37"/>
      <c r="H59" s="38"/>
    </row>
    <row r="60" spans="1:8" ht="37.5" customHeight="1" outlineLevel="1" x14ac:dyDescent="0.2">
      <c r="A60" s="130" t="s">
        <v>43</v>
      </c>
      <c r="B60" s="366"/>
      <c r="C60" s="367"/>
      <c r="D60" s="56">
        <v>3744</v>
      </c>
      <c r="E60" s="37"/>
      <c r="F60" s="37"/>
      <c r="G60" s="37"/>
      <c r="H60" s="38"/>
    </row>
    <row r="61" spans="1:8" ht="37.5" customHeight="1" outlineLevel="1" x14ac:dyDescent="0.2">
      <c r="A61" s="130" t="s">
        <v>44</v>
      </c>
      <c r="B61" s="366"/>
      <c r="C61" s="367"/>
      <c r="D61" s="56">
        <v>4056</v>
      </c>
      <c r="E61" s="37"/>
      <c r="F61" s="37"/>
      <c r="G61" s="37"/>
      <c r="H61" s="38"/>
    </row>
    <row r="62" spans="1:8" ht="37.5" customHeight="1" outlineLevel="1" x14ac:dyDescent="0.2">
      <c r="A62" s="130" t="s">
        <v>45</v>
      </c>
      <c r="B62" s="366"/>
      <c r="C62" s="367"/>
      <c r="D62" s="56">
        <v>4368</v>
      </c>
      <c r="E62" s="37"/>
      <c r="F62" s="37"/>
      <c r="G62" s="37"/>
      <c r="H62" s="38"/>
    </row>
    <row r="63" spans="1:8" ht="37.5" customHeight="1" outlineLevel="1" x14ac:dyDescent="0.2">
      <c r="A63" s="130" t="s">
        <v>46</v>
      </c>
      <c r="B63" s="366"/>
      <c r="C63" s="367"/>
      <c r="D63" s="56">
        <v>4680</v>
      </c>
      <c r="E63" s="37"/>
      <c r="F63" s="37"/>
      <c r="G63" s="37"/>
      <c r="H63" s="38"/>
    </row>
    <row r="64" spans="1:8" ht="37.5" customHeight="1" outlineLevel="1" x14ac:dyDescent="0.2">
      <c r="A64" s="130" t="s">
        <v>47</v>
      </c>
      <c r="B64" s="366"/>
      <c r="C64" s="367"/>
      <c r="D64" s="56">
        <v>4992</v>
      </c>
      <c r="E64" s="37"/>
      <c r="F64" s="37"/>
      <c r="G64" s="37"/>
      <c r="H64" s="38"/>
    </row>
    <row r="65" spans="1:8" ht="37.5" customHeight="1" outlineLevel="1" x14ac:dyDescent="0.2">
      <c r="A65" s="130" t="s">
        <v>48</v>
      </c>
      <c r="B65" s="366"/>
      <c r="C65" s="367"/>
      <c r="D65" s="56">
        <v>5304</v>
      </c>
      <c r="E65" s="37"/>
      <c r="F65" s="37"/>
      <c r="G65" s="37"/>
      <c r="H65" s="38"/>
    </row>
    <row r="66" spans="1:8" ht="37.5" customHeight="1" outlineLevel="1" x14ac:dyDescent="0.2">
      <c r="A66" s="130" t="s">
        <v>49</v>
      </c>
      <c r="B66" s="366"/>
      <c r="C66" s="367"/>
      <c r="D66" s="56">
        <v>5616</v>
      </c>
      <c r="E66" s="37"/>
      <c r="F66" s="37"/>
      <c r="G66" s="37"/>
      <c r="H66" s="38"/>
    </row>
    <row r="67" spans="1:8" ht="37.5" customHeight="1" outlineLevel="1" x14ac:dyDescent="0.2">
      <c r="A67" s="130" t="s">
        <v>50</v>
      </c>
      <c r="B67" s="366"/>
      <c r="C67" s="367"/>
      <c r="D67" s="56">
        <v>5928</v>
      </c>
      <c r="E67" s="37"/>
      <c r="F67" s="37"/>
      <c r="G67" s="37"/>
      <c r="H67" s="38"/>
    </row>
    <row r="68" spans="1:8" ht="37.5" customHeight="1" outlineLevel="1" x14ac:dyDescent="0.2">
      <c r="A68" s="130" t="s">
        <v>51</v>
      </c>
      <c r="B68" s="366"/>
      <c r="C68" s="367"/>
      <c r="D68" s="56">
        <v>6240</v>
      </c>
      <c r="E68" s="37"/>
      <c r="F68" s="37"/>
      <c r="G68" s="37"/>
      <c r="H68" s="38"/>
    </row>
    <row r="69" spans="1:8" ht="37.5" customHeight="1" outlineLevel="1" x14ac:dyDescent="0.2">
      <c r="A69" s="130" t="s">
        <v>197</v>
      </c>
      <c r="B69" s="366"/>
      <c r="C69" s="367"/>
      <c r="D69" s="56">
        <v>6552</v>
      </c>
      <c r="E69" s="37"/>
      <c r="F69" s="37"/>
      <c r="G69" s="37"/>
      <c r="H69" s="38"/>
    </row>
    <row r="70" spans="1:8" ht="37.5" customHeight="1" outlineLevel="1" x14ac:dyDescent="0.2">
      <c r="A70" s="130" t="s">
        <v>198</v>
      </c>
      <c r="B70" s="366"/>
      <c r="C70" s="367"/>
      <c r="D70" s="56">
        <v>6864</v>
      </c>
      <c r="E70" s="37"/>
      <c r="F70" s="37"/>
      <c r="G70" s="37"/>
      <c r="H70" s="38"/>
    </row>
    <row r="71" spans="1:8" ht="37.5" customHeight="1" outlineLevel="1" x14ac:dyDescent="0.2">
      <c r="A71" s="130" t="s">
        <v>199</v>
      </c>
      <c r="B71" s="366"/>
      <c r="C71" s="367"/>
      <c r="D71" s="56">
        <v>7176</v>
      </c>
      <c r="E71" s="37"/>
      <c r="F71" s="37"/>
      <c r="G71" s="37"/>
      <c r="H71" s="38"/>
    </row>
    <row r="72" spans="1:8" ht="37.5" customHeight="1" outlineLevel="1" x14ac:dyDescent="0.2">
      <c r="A72" s="130" t="s">
        <v>200</v>
      </c>
      <c r="B72" s="366"/>
      <c r="C72" s="367"/>
      <c r="D72" s="56">
        <v>7488</v>
      </c>
      <c r="E72" s="37"/>
      <c r="F72" s="37"/>
      <c r="G72" s="37"/>
      <c r="H72" s="38"/>
    </row>
    <row r="73" spans="1:8" ht="37.5" customHeight="1" outlineLevel="1" thickBot="1" x14ac:dyDescent="0.25">
      <c r="A73" s="130" t="s">
        <v>201</v>
      </c>
      <c r="B73" s="366"/>
      <c r="C73" s="368"/>
      <c r="D73" s="56">
        <v>7800</v>
      </c>
      <c r="E73" s="37"/>
      <c r="F73" s="37"/>
      <c r="G73" s="37"/>
      <c r="H73" s="38"/>
    </row>
    <row r="74" spans="1:8" ht="50.1" customHeight="1" thickBot="1" x14ac:dyDescent="0.25">
      <c r="A74" s="119" t="s">
        <v>52</v>
      </c>
      <c r="B74" s="120"/>
      <c r="C74" s="120"/>
      <c r="D74" s="121" t="str">
        <f>"от "&amp;MIN(D75:D84)&amp;" до "&amp;MAX(D75:D84)</f>
        <v>от 240 до 3954</v>
      </c>
      <c r="E74" s="122"/>
      <c r="F74" s="122"/>
      <c r="G74" s="122"/>
      <c r="H74" s="123"/>
    </row>
    <row r="75" spans="1:8" s="16" customFormat="1" ht="159" customHeight="1" x14ac:dyDescent="0.2">
      <c r="A75" s="132" t="s">
        <v>53</v>
      </c>
      <c r="B75" s="133" t="s">
        <v>13</v>
      </c>
      <c r="C75" s="32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75" s="135">
        <v>840</v>
      </c>
      <c r="E75" s="135"/>
      <c r="F75" s="135"/>
      <c r="G75" s="135"/>
      <c r="H75" s="136"/>
    </row>
    <row r="76" spans="1:8" ht="37.5" customHeight="1" x14ac:dyDescent="0.2">
      <c r="A76" s="137" t="s">
        <v>54</v>
      </c>
      <c r="B76" s="138"/>
      <c r="C76" s="139"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76" s="140">
        <v>354</v>
      </c>
      <c r="E76" s="140"/>
      <c r="F76" s="140"/>
      <c r="G76" s="140"/>
      <c r="H76" s="141"/>
    </row>
    <row r="77" spans="1:8" ht="37.5" customHeight="1" x14ac:dyDescent="0.2">
      <c r="A77" s="137" t="s">
        <v>55</v>
      </c>
      <c r="B77" s="138"/>
      <c r="C77" s="142"/>
      <c r="D77" s="140">
        <v>2364</v>
      </c>
      <c r="E77" s="140"/>
      <c r="F77" s="140"/>
      <c r="G77" s="140"/>
      <c r="H77" s="141"/>
    </row>
    <row r="78" spans="1:8" ht="37.5" customHeight="1" x14ac:dyDescent="0.2">
      <c r="A78" s="137" t="s">
        <v>56</v>
      </c>
      <c r="B78" s="138"/>
      <c r="C78" s="142"/>
      <c r="D78" s="140">
        <v>888</v>
      </c>
      <c r="E78" s="140"/>
      <c r="F78" s="140"/>
      <c r="G78" s="140"/>
      <c r="H78" s="141"/>
    </row>
    <row r="79" spans="1:8" ht="37.5" customHeight="1" x14ac:dyDescent="0.2">
      <c r="A79" s="143" t="s">
        <v>57</v>
      </c>
      <c r="B79" s="144"/>
      <c r="C79" s="142"/>
      <c r="D79" s="140">
        <v>1122</v>
      </c>
      <c r="E79" s="140"/>
      <c r="F79" s="140"/>
      <c r="G79" s="140"/>
      <c r="H79" s="141"/>
    </row>
    <row r="80" spans="1:8" ht="37.5" customHeight="1" x14ac:dyDescent="0.2">
      <c r="A80" s="137" t="s">
        <v>58</v>
      </c>
      <c r="B80" s="138"/>
      <c r="C80" s="142"/>
      <c r="D80" s="140">
        <v>240</v>
      </c>
      <c r="E80" s="140"/>
      <c r="F80" s="140"/>
      <c r="G80" s="140"/>
      <c r="H80" s="141"/>
    </row>
    <row r="81" spans="1:8" ht="37.5" customHeight="1" x14ac:dyDescent="0.2">
      <c r="A81" s="137" t="s">
        <v>59</v>
      </c>
      <c r="B81" s="138"/>
      <c r="C81" s="142"/>
      <c r="D81" s="140">
        <v>240</v>
      </c>
      <c r="E81" s="140"/>
      <c r="F81" s="140"/>
      <c r="G81" s="140"/>
      <c r="H81" s="141"/>
    </row>
    <row r="82" spans="1:8" ht="37.5" customHeight="1" x14ac:dyDescent="0.2">
      <c r="A82" s="137" t="s">
        <v>60</v>
      </c>
      <c r="B82" s="138"/>
      <c r="C82" s="142"/>
      <c r="D82" s="140">
        <v>480</v>
      </c>
      <c r="E82" s="140"/>
      <c r="F82" s="140"/>
      <c r="G82" s="140"/>
      <c r="H82" s="141"/>
    </row>
    <row r="83" spans="1:8" ht="37.5" customHeight="1" x14ac:dyDescent="0.2">
      <c r="A83" s="137" t="s">
        <v>61</v>
      </c>
      <c r="B83" s="138"/>
      <c r="C83" s="142"/>
      <c r="D83" s="140">
        <v>720</v>
      </c>
      <c r="E83" s="140"/>
      <c r="F83" s="140"/>
      <c r="G83" s="140"/>
      <c r="H83" s="141"/>
    </row>
    <row r="84" spans="1:8" ht="37.5" customHeight="1" thickBot="1" x14ac:dyDescent="0.25">
      <c r="A84" s="145" t="s">
        <v>62</v>
      </c>
      <c r="B84" s="146"/>
      <c r="C84" s="147"/>
      <c r="D84" s="148">
        <v>3954</v>
      </c>
      <c r="E84" s="148"/>
      <c r="F84" s="148"/>
      <c r="G84" s="148"/>
      <c r="H84" s="149"/>
    </row>
    <row r="85" spans="1:8" s="16" customFormat="1" ht="117.75" customHeight="1" thickBot="1" x14ac:dyDescent="0.25">
      <c r="A85" s="322" t="s">
        <v>64</v>
      </c>
      <c r="B85" s="323"/>
      <c r="C8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85" s="45">
        <v>30</v>
      </c>
      <c r="E85" s="45"/>
      <c r="F85" s="45"/>
      <c r="G85" s="45"/>
      <c r="H85" s="46"/>
    </row>
    <row r="86" spans="1:8" ht="50.1" customHeight="1" thickBot="1" x14ac:dyDescent="0.25">
      <c r="A86" s="24" t="s">
        <v>65</v>
      </c>
      <c r="B86" s="25"/>
      <c r="C86" s="26"/>
      <c r="D86" s="156" t="str">
        <f>"от "&amp;MIN(D88,D108:H109,F148,D110:H124)&amp;" до "&amp;MAX(D88,D108:H109,F148,D110:H124)</f>
        <v>от 300 до 4482</v>
      </c>
      <c r="E86" s="156"/>
      <c r="F86" s="156"/>
      <c r="G86" s="156"/>
      <c r="H86" s="157"/>
    </row>
    <row r="87" spans="1:8" ht="21.75" thickBot="1" x14ac:dyDescent="0.25">
      <c r="A87" s="301"/>
      <c r="B87" s="302"/>
      <c r="C87" s="118"/>
      <c r="D87" s="325"/>
      <c r="E87" s="325"/>
      <c r="F87" s="325"/>
      <c r="G87" s="325"/>
      <c r="H87" s="326"/>
    </row>
    <row r="88" spans="1:8" ht="69" customHeight="1" thickBot="1" x14ac:dyDescent="0.25">
      <c r="A88" s="162" t="s">
        <v>66</v>
      </c>
      <c r="B88" s="163"/>
      <c r="C8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88" s="165">
        <v>2520</v>
      </c>
      <c r="E88" s="165"/>
      <c r="F88" s="165"/>
      <c r="G88" s="165"/>
      <c r="H88" s="166"/>
    </row>
    <row r="89" spans="1:8" ht="69" customHeight="1" thickBot="1" x14ac:dyDescent="0.25">
      <c r="A89" s="167" t="s">
        <v>67</v>
      </c>
      <c r="B89" s="168"/>
      <c r="C89" s="169"/>
      <c r="D89" s="170" t="s">
        <v>68</v>
      </c>
      <c r="E89" s="171"/>
      <c r="F89" s="171"/>
      <c r="G89" s="171"/>
      <c r="H89" s="172"/>
    </row>
    <row r="90" spans="1:8" ht="69" customHeight="1" x14ac:dyDescent="0.2">
      <c r="A90" s="173" t="s">
        <v>69</v>
      </c>
      <c r="B90" s="174"/>
      <c r="C90" s="169"/>
      <c r="D90" s="140">
        <f>D88/4</f>
        <v>630</v>
      </c>
      <c r="E90" s="140"/>
      <c r="F90" s="140"/>
      <c r="G90" s="140"/>
      <c r="H90" s="141"/>
    </row>
    <row r="91" spans="1:8" ht="69" customHeight="1" x14ac:dyDescent="0.2">
      <c r="A91" s="173" t="s">
        <v>70</v>
      </c>
      <c r="B91" s="174"/>
      <c r="C91" s="169"/>
      <c r="D91" s="140">
        <f>D88/5</f>
        <v>504</v>
      </c>
      <c r="E91" s="140"/>
      <c r="F91" s="140"/>
      <c r="G91" s="140"/>
      <c r="H91" s="141"/>
    </row>
    <row r="92" spans="1:8" ht="69" customHeight="1" x14ac:dyDescent="0.2">
      <c r="A92" s="173" t="s">
        <v>71</v>
      </c>
      <c r="B92" s="174"/>
      <c r="C92" s="169"/>
      <c r="D92" s="140">
        <f>D88/6</f>
        <v>420</v>
      </c>
      <c r="E92" s="140"/>
      <c r="F92" s="140"/>
      <c r="G92" s="140"/>
      <c r="H92" s="141"/>
    </row>
    <row r="93" spans="1:8" ht="69" customHeight="1" x14ac:dyDescent="0.2">
      <c r="A93" s="173" t="s">
        <v>72</v>
      </c>
      <c r="B93" s="174"/>
      <c r="C93" s="169"/>
      <c r="D93" s="140">
        <f>D88/7</f>
        <v>360</v>
      </c>
      <c r="E93" s="140"/>
      <c r="F93" s="140"/>
      <c r="G93" s="140"/>
      <c r="H93" s="141"/>
    </row>
    <row r="94" spans="1:8" ht="69" customHeight="1" x14ac:dyDescent="0.2">
      <c r="A94" s="173" t="s">
        <v>73</v>
      </c>
      <c r="B94" s="174"/>
      <c r="C94" s="169"/>
      <c r="D94" s="140">
        <f>D88/8</f>
        <v>315</v>
      </c>
      <c r="E94" s="140"/>
      <c r="F94" s="140"/>
      <c r="G94" s="140"/>
      <c r="H94" s="141"/>
    </row>
    <row r="95" spans="1:8" ht="69" customHeight="1" x14ac:dyDescent="0.2">
      <c r="A95" s="173" t="s">
        <v>74</v>
      </c>
      <c r="B95" s="174"/>
      <c r="C95" s="169"/>
      <c r="D95" s="140">
        <f>D88/9</f>
        <v>280</v>
      </c>
      <c r="E95" s="140"/>
      <c r="F95" s="140"/>
      <c r="G95" s="140"/>
      <c r="H95" s="141"/>
    </row>
    <row r="96" spans="1:8" ht="69" customHeight="1" x14ac:dyDescent="0.2">
      <c r="A96" s="173" t="s">
        <v>75</v>
      </c>
      <c r="B96" s="174"/>
      <c r="C96" s="169"/>
      <c r="D96" s="140">
        <f>D88/10</f>
        <v>252</v>
      </c>
      <c r="E96" s="140"/>
      <c r="F96" s="140"/>
      <c r="G96" s="140"/>
      <c r="H96" s="141"/>
    </row>
    <row r="97" spans="1:8" ht="69" customHeight="1" thickBot="1" x14ac:dyDescent="0.25">
      <c r="A97" s="162" t="s">
        <v>76</v>
      </c>
      <c r="B97" s="163"/>
      <c r="C97" s="169"/>
      <c r="D97" s="165">
        <v>3792</v>
      </c>
      <c r="E97" s="165"/>
      <c r="F97" s="165"/>
      <c r="G97" s="165"/>
      <c r="H97" s="166"/>
    </row>
    <row r="98" spans="1:8" ht="69" customHeight="1" thickBot="1" x14ac:dyDescent="0.25">
      <c r="A98" s="167" t="s">
        <v>67</v>
      </c>
      <c r="B98" s="168"/>
      <c r="C98" s="169"/>
      <c r="D98" s="170" t="s">
        <v>68</v>
      </c>
      <c r="E98" s="171"/>
      <c r="F98" s="171"/>
      <c r="G98" s="171"/>
      <c r="H98" s="172"/>
    </row>
    <row r="99" spans="1:8" ht="69" customHeight="1" x14ac:dyDescent="0.2">
      <c r="A99" s="173" t="s">
        <v>69</v>
      </c>
      <c r="B99" s="174"/>
      <c r="C99" s="169"/>
      <c r="D99" s="140">
        <v>948</v>
      </c>
      <c r="E99" s="140"/>
      <c r="F99" s="140"/>
      <c r="G99" s="140"/>
      <c r="H99" s="141"/>
    </row>
    <row r="100" spans="1:8" ht="69" customHeight="1" x14ac:dyDescent="0.2">
      <c r="A100" s="173" t="s">
        <v>70</v>
      </c>
      <c r="B100" s="174"/>
      <c r="C100" s="169"/>
      <c r="D100" s="140">
        <v>758.4</v>
      </c>
      <c r="E100" s="140"/>
      <c r="F100" s="140"/>
      <c r="G100" s="140"/>
      <c r="H100" s="141"/>
    </row>
    <row r="101" spans="1:8" ht="69" customHeight="1" x14ac:dyDescent="0.2">
      <c r="A101" s="173" t="s">
        <v>71</v>
      </c>
      <c r="B101" s="174"/>
      <c r="C101" s="169"/>
      <c r="D101" s="140">
        <v>631.99999999999989</v>
      </c>
      <c r="E101" s="140"/>
      <c r="F101" s="140"/>
      <c r="G101" s="140"/>
      <c r="H101" s="141"/>
    </row>
    <row r="102" spans="1:8" ht="69" customHeight="1" x14ac:dyDescent="0.2">
      <c r="A102" s="173" t="s">
        <v>72</v>
      </c>
      <c r="B102" s="174"/>
      <c r="C102" s="169"/>
      <c r="D102" s="140">
        <v>541.71428571428567</v>
      </c>
      <c r="E102" s="140"/>
      <c r="F102" s="140"/>
      <c r="G102" s="140"/>
      <c r="H102" s="141"/>
    </row>
    <row r="103" spans="1:8" ht="69" customHeight="1" x14ac:dyDescent="0.2">
      <c r="A103" s="173" t="s">
        <v>73</v>
      </c>
      <c r="B103" s="174"/>
      <c r="C103" s="169"/>
      <c r="D103" s="140">
        <v>474</v>
      </c>
      <c r="E103" s="140"/>
      <c r="F103" s="140"/>
      <c r="G103" s="140"/>
      <c r="H103" s="141"/>
    </row>
    <row r="104" spans="1:8" ht="69" customHeight="1" x14ac:dyDescent="0.2">
      <c r="A104" s="173" t="s">
        <v>74</v>
      </c>
      <c r="B104" s="174"/>
      <c r="C104" s="169"/>
      <c r="D104" s="140">
        <v>421.33333333333331</v>
      </c>
      <c r="E104" s="140"/>
      <c r="F104" s="140"/>
      <c r="G104" s="140"/>
      <c r="H104" s="141"/>
    </row>
    <row r="105" spans="1:8" ht="69" customHeight="1" thickBot="1" x14ac:dyDescent="0.25">
      <c r="A105" s="173" t="s">
        <v>75</v>
      </c>
      <c r="B105" s="174"/>
      <c r="C105" s="177"/>
      <c r="D105" s="140">
        <v>379.2</v>
      </c>
      <c r="E105" s="140"/>
      <c r="F105" s="140"/>
      <c r="G105" s="140"/>
      <c r="H105" s="141"/>
    </row>
    <row r="106" spans="1:8" s="16" customFormat="1" ht="62.45" customHeight="1" thickBot="1" x14ac:dyDescent="0.25">
      <c r="A106" s="178" t="s">
        <v>77</v>
      </c>
      <c r="B106" s="179"/>
      <c r="C10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6" s="44">
        <v>5004</v>
      </c>
      <c r="E106" s="45"/>
      <c r="F106" s="45"/>
      <c r="G106" s="45"/>
      <c r="H106" s="46"/>
    </row>
    <row r="107" spans="1:8" ht="21.75" thickBot="1" x14ac:dyDescent="0.25">
      <c r="A107" s="301"/>
      <c r="B107" s="302"/>
      <c r="C107" s="182"/>
      <c r="D107" s="325"/>
      <c r="E107" s="325"/>
      <c r="F107" s="325"/>
      <c r="G107" s="325"/>
      <c r="H107" s="326"/>
    </row>
    <row r="108" spans="1:8" ht="50.1" customHeight="1" x14ac:dyDescent="0.2">
      <c r="A108" s="143" t="s">
        <v>78</v>
      </c>
      <c r="B108" s="144"/>
      <c r="C108" s="185" t="str">
        <f>"Интернет-площадка 2gis.ru на основе Cправочника организаций "&amp;$C$2&amp;""</f>
        <v>Интернет-площадка 2gis.ru на основе Cправочника организаций "2ГИС.ВЕЛИКИЙ НОВГОРОД"</v>
      </c>
      <c r="D108" s="31">
        <v>1950</v>
      </c>
      <c r="E108" s="32"/>
      <c r="F108" s="32"/>
      <c r="G108" s="32"/>
      <c r="H108" s="33"/>
    </row>
    <row r="109" spans="1:8" ht="50.1" customHeight="1" x14ac:dyDescent="0.2">
      <c r="A109" s="143" t="s">
        <v>79</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9" s="187">
        <v>300</v>
      </c>
      <c r="E109" s="188"/>
      <c r="F109" s="188"/>
      <c r="G109" s="188"/>
      <c r="H109" s="189"/>
    </row>
    <row r="110" spans="1:8" ht="50.1" customHeight="1" x14ac:dyDescent="0.2">
      <c r="A110" s="143" t="s">
        <v>80</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0" s="36">
        <v>3012</v>
      </c>
      <c r="E110" s="37"/>
      <c r="F110" s="37"/>
      <c r="G110" s="37"/>
      <c r="H110" s="38"/>
    </row>
    <row r="111" spans="1:8" ht="50.1" customHeight="1" x14ac:dyDescent="0.2">
      <c r="A111" s="143" t="s">
        <v>81</v>
      </c>
      <c r="B111" s="144"/>
      <c r="C111" s="186" t="str">
        <f>"Интернет-площадка 2gis.ru на основе Cправочника организаций "&amp;$C$2&amp;""</f>
        <v>Интернет-площадка 2gis.ru на основе Cправочника организаций "2ГИС.ВЕЛИКИЙ НОВГОРОД"</v>
      </c>
      <c r="D111" s="36">
        <v>3660</v>
      </c>
      <c r="E111" s="37"/>
      <c r="F111" s="37"/>
      <c r="G111" s="37"/>
      <c r="H111" s="38"/>
    </row>
    <row r="112" spans="1:8" ht="50.1" customHeight="1" x14ac:dyDescent="0.2">
      <c r="A112" s="143" t="s">
        <v>82</v>
      </c>
      <c r="B112" s="144"/>
      <c r="C112" s="186" t="str">
        <f>"Интернет-площадка 2gis.ru на основе Cправочника организаций "&amp;$C$2&amp;""</f>
        <v>Интернет-площадка 2gis.ru на основе Cправочника организаций "2ГИС.ВЕЛИКИЙ НОВГОРОД"</v>
      </c>
      <c r="D112" s="36">
        <v>4392</v>
      </c>
      <c r="E112" s="37"/>
      <c r="F112" s="37"/>
      <c r="G112" s="37"/>
      <c r="H112" s="38"/>
    </row>
    <row r="113" spans="1:8" ht="50.1" customHeight="1" x14ac:dyDescent="0.2">
      <c r="A113" s="143" t="s">
        <v>83</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3" s="36">
        <v>474</v>
      </c>
      <c r="E113" s="37"/>
      <c r="F113" s="37"/>
      <c r="G113" s="37"/>
      <c r="H113" s="38"/>
    </row>
    <row r="114" spans="1:8" ht="50.1" customHeight="1" x14ac:dyDescent="0.2">
      <c r="A114" s="143" t="s">
        <v>84</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4" s="36">
        <v>474</v>
      </c>
      <c r="E114" s="37"/>
      <c r="F114" s="37"/>
      <c r="G114" s="37"/>
      <c r="H114" s="38"/>
    </row>
    <row r="115" spans="1:8" ht="50.1" customHeight="1" x14ac:dyDescent="0.2">
      <c r="A115" s="143" t="s">
        <v>85</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5" s="36">
        <v>3306</v>
      </c>
      <c r="E115" s="37"/>
      <c r="F115" s="37"/>
      <c r="G115" s="37"/>
      <c r="H115" s="38"/>
    </row>
    <row r="116" spans="1:8" ht="50.1" customHeight="1" x14ac:dyDescent="0.2">
      <c r="A116" s="143" t="s">
        <v>86</v>
      </c>
      <c r="B116" s="144"/>
      <c r="C11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16" s="36">
        <v>2010</v>
      </c>
      <c r="E116" s="37"/>
      <c r="F116" s="37"/>
      <c r="G116" s="37"/>
      <c r="H116" s="38"/>
    </row>
    <row r="117" spans="1:8" ht="50.1" customHeight="1" x14ac:dyDescent="0.2">
      <c r="A117" s="143" t="s">
        <v>87</v>
      </c>
      <c r="B117" s="144"/>
      <c r="C117" s="186" t="s">
        <v>88</v>
      </c>
      <c r="D117" s="36">
        <v>504</v>
      </c>
      <c r="E117" s="37"/>
      <c r="F117" s="37"/>
      <c r="G117" s="37"/>
      <c r="H117" s="38"/>
    </row>
    <row r="118" spans="1:8" ht="64.5" customHeight="1" x14ac:dyDescent="0.2">
      <c r="A118" s="143" t="s">
        <v>89</v>
      </c>
      <c r="B118" s="144"/>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8" s="36">
        <v>1950</v>
      </c>
      <c r="E118" s="37"/>
      <c r="F118" s="37"/>
      <c r="G118" s="37"/>
      <c r="H118" s="38"/>
    </row>
    <row r="119" spans="1:8" ht="64.5" customHeight="1" x14ac:dyDescent="0.2">
      <c r="A119" s="143" t="s">
        <v>90</v>
      </c>
      <c r="B119" s="144"/>
      <c r="C119" s="186" t="str">
        <f t="shared" ref="C119:C12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9" s="36">
        <v>1560</v>
      </c>
      <c r="E119" s="37"/>
      <c r="F119" s="37"/>
      <c r="G119" s="37"/>
      <c r="H119" s="38"/>
    </row>
    <row r="120" spans="1:8" ht="64.5" customHeight="1" x14ac:dyDescent="0.2">
      <c r="A120" s="143" t="s">
        <v>91</v>
      </c>
      <c r="B120" s="144"/>
      <c r="C120"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0" s="36">
        <v>1326</v>
      </c>
      <c r="E120" s="37"/>
      <c r="F120" s="37"/>
      <c r="G120" s="37"/>
      <c r="H120" s="38"/>
    </row>
    <row r="121" spans="1:8" ht="64.5" customHeight="1" x14ac:dyDescent="0.2">
      <c r="A121" s="143" t="s">
        <v>92</v>
      </c>
      <c r="B121" s="144"/>
      <c r="C121"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1" s="36">
        <v>780</v>
      </c>
      <c r="E121" s="37"/>
      <c r="F121" s="37"/>
      <c r="G121" s="37"/>
      <c r="H121" s="38"/>
    </row>
    <row r="122" spans="1:8" ht="64.5" customHeight="1" x14ac:dyDescent="0.2">
      <c r="A122" s="143" t="s">
        <v>93</v>
      </c>
      <c r="B122" s="144" t="s">
        <v>93</v>
      </c>
      <c r="C12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2" s="36">
        <v>4482</v>
      </c>
      <c r="E122" s="37"/>
      <c r="F122" s="37"/>
      <c r="G122" s="37"/>
      <c r="H122" s="38"/>
    </row>
    <row r="123" spans="1:8" ht="64.5" customHeight="1" x14ac:dyDescent="0.2">
      <c r="A123" s="143" t="s">
        <v>94</v>
      </c>
      <c r="B123" s="144" t="s">
        <v>94</v>
      </c>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3" s="36">
        <v>2004</v>
      </c>
      <c r="E123" s="37"/>
      <c r="F123" s="37"/>
      <c r="G123" s="37"/>
      <c r="H123" s="38"/>
    </row>
    <row r="124" spans="1:8" ht="50.1" customHeight="1" x14ac:dyDescent="0.2">
      <c r="A124" s="143" t="s">
        <v>95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6">
        <v>2010</v>
      </c>
      <c r="E124" s="37"/>
      <c r="F124" s="37"/>
      <c r="G124" s="37"/>
      <c r="H124" s="38"/>
    </row>
    <row r="125" spans="1:8" s="16" customFormat="1" ht="102" customHeight="1" x14ac:dyDescent="0.2">
      <c r="A125" s="143" t="s">
        <v>16</v>
      </c>
      <c r="B125" s="144"/>
      <c r="C125"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5" s="36">
        <v>840</v>
      </c>
      <c r="E125" s="37"/>
      <c r="F125" s="37"/>
      <c r="G125" s="37"/>
      <c r="H125" s="38"/>
    </row>
    <row r="126" spans="1:8" s="16" customFormat="1" ht="102" customHeight="1" x14ac:dyDescent="0.2">
      <c r="A126" s="143" t="s">
        <v>96</v>
      </c>
      <c r="B126" s="144"/>
      <c r="C126"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6" s="36">
        <v>100002</v>
      </c>
      <c r="E126" s="37"/>
      <c r="F126" s="37"/>
      <c r="G126" s="37"/>
      <c r="H126" s="38"/>
    </row>
    <row r="127" spans="1:8" s="16" customFormat="1" ht="126" customHeight="1" x14ac:dyDescent="0.2">
      <c r="A127" s="143" t="s">
        <v>97</v>
      </c>
      <c r="B127" s="144"/>
      <c r="C12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7" s="36">
        <v>1005</v>
      </c>
      <c r="E127" s="37"/>
      <c r="F127" s="37"/>
      <c r="G127" s="37"/>
      <c r="H127" s="38"/>
    </row>
    <row r="128" spans="1:8" s="16" customFormat="1" ht="96" customHeight="1" x14ac:dyDescent="0.2">
      <c r="A128" s="143" t="s">
        <v>98</v>
      </c>
      <c r="B128" s="144"/>
      <c r="C12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8" s="36">
        <v>1500</v>
      </c>
      <c r="E128" s="37"/>
      <c r="F128" s="37"/>
      <c r="G128" s="37"/>
      <c r="H128" s="38"/>
    </row>
    <row r="129" spans="1:8" s="16" customFormat="1" ht="96" customHeight="1" x14ac:dyDescent="0.2">
      <c r="A129" s="137" t="s">
        <v>99</v>
      </c>
      <c r="B129" s="191"/>
      <c r="C12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29" s="36">
        <v>2004</v>
      </c>
      <c r="E129" s="37"/>
      <c r="F129" s="37"/>
      <c r="G129" s="37"/>
      <c r="H129" s="38"/>
    </row>
    <row r="130" spans="1:8" ht="50.1" customHeight="1" x14ac:dyDescent="0.2">
      <c r="A130" s="143" t="s">
        <v>100</v>
      </c>
      <c r="B130" s="144"/>
      <c r="C130" s="186" t="str">
        <f>"Интернет-площадка 2gis.ru на основе Cправочника организаций "&amp;$C$2&amp;""</f>
        <v>Интернет-площадка 2gis.ru на основе Cправочника организаций "2ГИС.ВЕЛИКИЙ НОВГОРОД"</v>
      </c>
      <c r="D130" s="36">
        <v>2760</v>
      </c>
      <c r="E130" s="37"/>
      <c r="F130" s="37"/>
      <c r="G130" s="37"/>
      <c r="H130" s="38"/>
    </row>
    <row r="131" spans="1:8" ht="50.1" customHeight="1" x14ac:dyDescent="0.2">
      <c r="A131" s="143" t="s">
        <v>101</v>
      </c>
      <c r="B131" s="144"/>
      <c r="C131" s="186" t="str">
        <f t="shared" ref="C131:C140"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1" s="36">
        <v>480</v>
      </c>
      <c r="E131" s="37"/>
      <c r="F131" s="37"/>
      <c r="G131" s="37"/>
      <c r="H131" s="38"/>
    </row>
    <row r="132" spans="1:8" ht="50.1" customHeight="1" x14ac:dyDescent="0.2">
      <c r="A132" s="143" t="s">
        <v>102</v>
      </c>
      <c r="B132" s="144"/>
      <c r="C132" s="186" t="str">
        <f t="shared" si="1"/>
        <v>Электронный справочник на основе Справочника организаций "2ГИС.ВЕЛИКИЙ НОВГОРОД" (версия для ПК)</v>
      </c>
      <c r="D132" s="36">
        <v>4320</v>
      </c>
      <c r="E132" s="37"/>
      <c r="F132" s="37"/>
      <c r="G132" s="37"/>
      <c r="H132" s="38"/>
    </row>
    <row r="133" spans="1:8" ht="50.1" customHeight="1" x14ac:dyDescent="0.2">
      <c r="A133" s="143" t="s">
        <v>103</v>
      </c>
      <c r="B133" s="144"/>
      <c r="C133" s="186" t="str">
        <f>"Интернет-площадка 2gis.ru на основе Cправочника организаций "&amp;$C$2&amp;""</f>
        <v>Интернет-площадка 2gis.ru на основе Cправочника организаций "2ГИС.ВЕЛИКИЙ НОВГОРОД"</v>
      </c>
      <c r="D133" s="36">
        <v>5160</v>
      </c>
      <c r="E133" s="37"/>
      <c r="F133" s="37"/>
      <c r="G133" s="37"/>
      <c r="H133" s="38"/>
    </row>
    <row r="134" spans="1:8" ht="50.1" customHeight="1" x14ac:dyDescent="0.2">
      <c r="A134" s="143" t="s">
        <v>104</v>
      </c>
      <c r="B134" s="144"/>
      <c r="C134" s="186" t="str">
        <f>"Интернет-площадка 2gis.ru на основе Cправочника организаций "&amp;$C$2&amp;""</f>
        <v>Интернет-площадка 2gis.ru на основе Cправочника организаций "2ГИС.ВЕЛИКИЙ НОВГОРОД"</v>
      </c>
      <c r="D134" s="36">
        <v>6192</v>
      </c>
      <c r="E134" s="37"/>
      <c r="F134" s="37"/>
      <c r="G134" s="37"/>
      <c r="H134" s="38"/>
    </row>
    <row r="135" spans="1:8" ht="50.1" customHeight="1" x14ac:dyDescent="0.2">
      <c r="A135" s="143" t="s">
        <v>105</v>
      </c>
      <c r="B135" s="144"/>
      <c r="C135" s="186" t="str">
        <f t="shared" si="1"/>
        <v>Электронный справочник на основе Справочника организаций "2ГИС.ВЕЛИКИЙ НОВГОРОД" (версия для ПК)</v>
      </c>
      <c r="D135" s="36">
        <v>720</v>
      </c>
      <c r="E135" s="37"/>
      <c r="F135" s="37"/>
      <c r="G135" s="37"/>
      <c r="H135" s="38"/>
    </row>
    <row r="136" spans="1:8" ht="50.1" customHeight="1" x14ac:dyDescent="0.2">
      <c r="A136" s="143" t="s">
        <v>106</v>
      </c>
      <c r="B136" s="144"/>
      <c r="C136" s="186" t="str">
        <f t="shared" si="1"/>
        <v>Электронный справочник на основе Справочника организаций "2ГИС.ВЕЛИКИЙ НОВГОРОД" (версия для ПК)</v>
      </c>
      <c r="D136" s="36">
        <v>720</v>
      </c>
      <c r="E136" s="37"/>
      <c r="F136" s="37"/>
      <c r="G136" s="37"/>
      <c r="H136" s="38"/>
    </row>
    <row r="137" spans="1:8" ht="50.1" customHeight="1" x14ac:dyDescent="0.2">
      <c r="A137" s="143" t="s">
        <v>107</v>
      </c>
      <c r="B137" s="144"/>
      <c r="C137" s="186" t="str">
        <f t="shared" si="1"/>
        <v>Электронный справочник на основе Справочника организаций "2ГИС.ВЕЛИКИЙ НОВГОРОД" (версия для ПК)</v>
      </c>
      <c r="D137" s="36">
        <v>4680</v>
      </c>
      <c r="E137" s="37"/>
      <c r="F137" s="37"/>
      <c r="G137" s="37"/>
      <c r="H137" s="38"/>
    </row>
    <row r="138" spans="1:8" ht="50.1" customHeight="1" x14ac:dyDescent="0.2">
      <c r="A138" s="143" t="s">
        <v>108</v>
      </c>
      <c r="B138" s="144"/>
      <c r="C138" s="186" t="s">
        <v>88</v>
      </c>
      <c r="D138" s="36">
        <v>720</v>
      </c>
      <c r="E138" s="37"/>
      <c r="F138" s="37"/>
      <c r="G138" s="37"/>
      <c r="H138" s="38"/>
    </row>
    <row r="139" spans="1:8" ht="68.25" customHeight="1" x14ac:dyDescent="0.2">
      <c r="A139" s="143" t="s">
        <v>109</v>
      </c>
      <c r="B139" s="144"/>
      <c r="C13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9" s="36">
        <v>6360</v>
      </c>
      <c r="E139" s="37"/>
      <c r="F139" s="37"/>
      <c r="G139" s="37"/>
      <c r="H139" s="38"/>
    </row>
    <row r="140" spans="1:8" ht="50.1" customHeight="1" thickBot="1" x14ac:dyDescent="0.25">
      <c r="A140" s="143" t="s">
        <v>110</v>
      </c>
      <c r="B140" s="144"/>
      <c r="C140" s="186" t="str">
        <f t="shared" si="1"/>
        <v>Электронный справочник на основе Справочника организаций "2ГИС.ВЕЛИКИЙ НОВГОРОД" (версия для ПК)</v>
      </c>
      <c r="D140" s="44">
        <v>2880</v>
      </c>
      <c r="E140" s="45"/>
      <c r="F140" s="45"/>
      <c r="G140" s="45"/>
      <c r="H140" s="46"/>
    </row>
    <row r="141" spans="1:8" s="28" customFormat="1" ht="50.1" customHeight="1" thickBot="1" x14ac:dyDescent="0.25">
      <c r="A141" s="24" t="s">
        <v>111</v>
      </c>
      <c r="B141" s="25"/>
      <c r="C141" s="26"/>
      <c r="D141" s="156"/>
      <c r="E141" s="156"/>
      <c r="F141" s="156"/>
      <c r="G141" s="156"/>
      <c r="H141" s="157"/>
    </row>
    <row r="142" spans="1:8" s="16" customFormat="1" ht="50.1" customHeight="1" x14ac:dyDescent="0.2">
      <c r="A142" s="143" t="s">
        <v>112</v>
      </c>
      <c r="B142" s="144"/>
      <c r="C142"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42" s="36">
        <v>2004</v>
      </c>
      <c r="E142" s="37"/>
      <c r="F142" s="37"/>
      <c r="G142" s="37"/>
      <c r="H142" s="38"/>
    </row>
    <row r="143" spans="1:8" s="16" customFormat="1" ht="50.1" customHeight="1" x14ac:dyDescent="0.2">
      <c r="A143" s="143" t="s">
        <v>113</v>
      </c>
      <c r="B143" s="144"/>
      <c r="C143" s="196"/>
      <c r="D143" s="36">
        <v>2004</v>
      </c>
      <c r="E143" s="37"/>
      <c r="F143" s="37"/>
      <c r="G143" s="37"/>
      <c r="H143" s="38"/>
    </row>
    <row r="144" spans="1:8" s="16" customFormat="1" ht="50.1" customHeight="1" x14ac:dyDescent="0.2">
      <c r="A144" s="194" t="s">
        <v>114</v>
      </c>
      <c r="B144" s="195"/>
      <c r="C144" s="196"/>
      <c r="D144" s="329">
        <v>1500</v>
      </c>
      <c r="E144" s="140"/>
      <c r="F144" s="140"/>
      <c r="G144" s="140"/>
      <c r="H144" s="140"/>
    </row>
    <row r="145" spans="1:8" s="16" customFormat="1" ht="50.1" customHeight="1" x14ac:dyDescent="0.2">
      <c r="A145" s="194" t="s">
        <v>115</v>
      </c>
      <c r="B145" s="195"/>
      <c r="C145" s="196"/>
      <c r="D145" s="329">
        <v>150</v>
      </c>
      <c r="E145" s="140"/>
      <c r="F145" s="140"/>
      <c r="G145" s="140"/>
      <c r="H145" s="140"/>
    </row>
    <row r="146" spans="1:8" s="16" customFormat="1" ht="50.1" customHeight="1" thickBot="1" x14ac:dyDescent="0.25">
      <c r="A146" s="194" t="s">
        <v>116</v>
      </c>
      <c r="B146" s="195"/>
      <c r="C146" s="198"/>
      <c r="D146" s="78">
        <v>510</v>
      </c>
      <c r="E146" s="79"/>
      <c r="F146" s="79"/>
      <c r="G146" s="79"/>
      <c r="H146" s="79"/>
    </row>
    <row r="147" spans="1:8" s="16" customFormat="1" ht="50.1" customHeight="1" thickBot="1" x14ac:dyDescent="0.25">
      <c r="A147" s="24" t="s">
        <v>117</v>
      </c>
      <c r="B147" s="25"/>
      <c r="C147" s="26"/>
      <c r="D147" s="156"/>
      <c r="E147" s="156"/>
      <c r="F147" s="156"/>
      <c r="G147" s="156"/>
      <c r="H147" s="157"/>
    </row>
    <row r="148" spans="1:8" ht="50.1" customHeight="1" x14ac:dyDescent="0.2">
      <c r="A148" s="143" t="s">
        <v>118</v>
      </c>
      <c r="B148" s="144"/>
      <c r="C14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8" s="200">
        <f>F148*1.2</f>
        <v>900</v>
      </c>
      <c r="E148" s="201">
        <f>F148*1.1</f>
        <v>825.00000000000011</v>
      </c>
      <c r="F148" s="201">
        <v>750</v>
      </c>
      <c r="G148" s="201">
        <f>F148*0.75</f>
        <v>562.5</v>
      </c>
      <c r="H148" s="202">
        <f>F148*0.5</f>
        <v>375</v>
      </c>
    </row>
    <row r="149" spans="1:8" ht="50.1" customHeight="1" x14ac:dyDescent="0.2">
      <c r="A149" s="143" t="s">
        <v>119</v>
      </c>
      <c r="B149" s="144"/>
      <c r="C149" s="186" t="str">
        <f>"Интернет-площадка 2gis.ru на основе Cправочника организаций "&amp;$C$2&amp;""</f>
        <v>Интернет-площадка 2gis.ru на основе Cправочника организаций "2ГИС.ВЕЛИКИЙ НОВГОРОД"</v>
      </c>
      <c r="D149" s="36">
        <v>750</v>
      </c>
      <c r="E149" s="37"/>
      <c r="F149" s="37"/>
      <c r="G149" s="37"/>
      <c r="H149" s="38"/>
    </row>
    <row r="150" spans="1:8" ht="50.1" customHeight="1" x14ac:dyDescent="0.2">
      <c r="A150" s="143" t="s">
        <v>120</v>
      </c>
      <c r="B150" s="144"/>
      <c r="C150"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50" s="36">
        <v>1476</v>
      </c>
      <c r="E150" s="37"/>
      <c r="F150" s="37"/>
      <c r="G150" s="37"/>
      <c r="H150" s="38"/>
    </row>
    <row r="151" spans="1:8" ht="50.1" customHeight="1" x14ac:dyDescent="0.2">
      <c r="A151" s="143" t="s">
        <v>121</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51" s="200">
        <f>F151*1.2</f>
        <v>1296</v>
      </c>
      <c r="E151" s="201">
        <f>F151*1.1</f>
        <v>1188</v>
      </c>
      <c r="F151" s="201">
        <v>1080</v>
      </c>
      <c r="G151" s="201">
        <f>F151*0.75</f>
        <v>810</v>
      </c>
      <c r="H151" s="202">
        <f>F151*0.5</f>
        <v>540</v>
      </c>
    </row>
    <row r="152" spans="1:8" ht="50.1" customHeight="1" x14ac:dyDescent="0.2">
      <c r="A152" s="143" t="s">
        <v>166</v>
      </c>
      <c r="B152" s="144"/>
      <c r="C152" s="186" t="str">
        <f>"Интернет-площадка 2gis.ru на основе Cправочника организаций "&amp;$C$2&amp;""</f>
        <v>Интернет-площадка 2gis.ru на основе Cправочника организаций "2ГИС.ВЕЛИКИЙ НОВГОРОД"</v>
      </c>
      <c r="D152" s="36">
        <v>1080</v>
      </c>
      <c r="E152" s="37"/>
      <c r="F152" s="37"/>
      <c r="G152" s="37"/>
      <c r="H152" s="38"/>
    </row>
    <row r="153" spans="1:8" ht="50.1" customHeight="1" x14ac:dyDescent="0.2">
      <c r="A153" s="143" t="s">
        <v>123</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53" s="36">
        <v>2160</v>
      </c>
      <c r="E153" s="37"/>
      <c r="F153" s="37"/>
      <c r="G153" s="37"/>
      <c r="H153" s="38"/>
    </row>
    <row r="154" spans="1:8" s="16" customFormat="1" ht="126" customHeight="1" thickBot="1" x14ac:dyDescent="0.25">
      <c r="A154" s="143" t="s">
        <v>124</v>
      </c>
      <c r="B154" s="144"/>
      <c r="C154" s="300" t="str">
        <f>C149</f>
        <v>Интернет-площадка 2gis.ru на основе Cправочника организаций "2ГИС.ВЕЛИКИЙ НОВГОРОД"</v>
      </c>
      <c r="D154" s="36">
        <v>750</v>
      </c>
      <c r="E154" s="37"/>
      <c r="F154" s="37"/>
      <c r="G154" s="37"/>
      <c r="H154" s="38"/>
    </row>
    <row r="155" spans="1:8" ht="50.1" customHeight="1" thickBot="1" x14ac:dyDescent="0.25">
      <c r="A155" s="24" t="s">
        <v>185</v>
      </c>
      <c r="B155" s="25"/>
      <c r="C155" s="26"/>
      <c r="D155" s="156"/>
      <c r="E155" s="156"/>
      <c r="F155" s="156"/>
      <c r="G155" s="156"/>
      <c r="H155" s="157"/>
    </row>
    <row r="156" spans="1:8" s="23" customFormat="1" ht="30" customHeight="1" thickBot="1" x14ac:dyDescent="0.25">
      <c r="A156" s="357"/>
      <c r="B156" s="357"/>
      <c r="C156" s="358"/>
      <c r="D156" s="357"/>
      <c r="E156" s="357"/>
      <c r="F156" s="357"/>
      <c r="G156" s="357"/>
      <c r="H156" s="359"/>
    </row>
    <row r="157" spans="1:8" s="16" customFormat="1" ht="185.25" customHeight="1" x14ac:dyDescent="0.2">
      <c r="A157" s="143" t="s">
        <v>186</v>
      </c>
      <c r="B157" s="144"/>
      <c r="C157"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7" s="31">
        <v>3180</v>
      </c>
      <c r="E157" s="32"/>
      <c r="F157" s="32"/>
      <c r="G157" s="32"/>
      <c r="H157" s="33"/>
    </row>
    <row r="158" spans="1:8" s="16" customFormat="1" ht="83.25" customHeight="1" thickBot="1" x14ac:dyDescent="0.25">
      <c r="A158" s="143" t="s">
        <v>187</v>
      </c>
      <c r="B158" s="144"/>
      <c r="C158" s="196"/>
      <c r="D158" s="36">
        <v>3180</v>
      </c>
      <c r="E158" s="37"/>
      <c r="F158" s="37"/>
      <c r="G158" s="37"/>
      <c r="H158" s="38"/>
    </row>
    <row r="159" spans="1:8" ht="21.75" thickBot="1" x14ac:dyDescent="0.25">
      <c r="A159" s="301"/>
      <c r="B159" s="302"/>
      <c r="C159" s="182"/>
      <c r="D159" s="325"/>
      <c r="E159" s="325"/>
      <c r="F159" s="325"/>
      <c r="G159" s="325"/>
      <c r="H159" s="326"/>
    </row>
    <row r="161" spans="1:8" ht="21" x14ac:dyDescent="0.2">
      <c r="A161" s="208"/>
      <c r="B161" s="209" t="s">
        <v>126</v>
      </c>
      <c r="C161" s="210" t="s">
        <v>255</v>
      </c>
      <c r="D161" s="210"/>
      <c r="E161" s="211"/>
      <c r="F161" s="211"/>
      <c r="G161" s="211"/>
      <c r="H161" s="211"/>
    </row>
    <row r="162" spans="1:8" ht="21" x14ac:dyDescent="0.2">
      <c r="A162" s="208"/>
      <c r="B162" s="211"/>
      <c r="C162" s="212" t="s">
        <v>256</v>
      </c>
      <c r="D162" s="212"/>
      <c r="E162" s="211"/>
      <c r="F162" s="211"/>
      <c r="G162" s="211"/>
      <c r="H162" s="211"/>
    </row>
    <row r="163" spans="1:8" ht="21" x14ac:dyDescent="0.2">
      <c r="A163" s="208"/>
      <c r="B163" s="211"/>
      <c r="C163" s="212" t="s">
        <v>257</v>
      </c>
      <c r="D163" s="212"/>
      <c r="E163" s="211"/>
      <c r="F163" s="211"/>
      <c r="G163" s="211"/>
      <c r="H163" s="211"/>
    </row>
    <row r="164" spans="1:8" ht="21" x14ac:dyDescent="0.2">
      <c r="C164" s="212"/>
      <c r="D164" s="212"/>
      <c r="E164" s="211"/>
      <c r="F164" s="211"/>
      <c r="G164" s="211"/>
      <c r="H164" s="205"/>
    </row>
    <row r="165" spans="1:8" ht="26.25" customHeight="1" x14ac:dyDescent="0.2">
      <c r="A165" s="215" t="str">
        <f>Абакан_юр!A158</f>
        <v>По соглашению сторон в качестве валюты платежа могут выступать украинские гривны, в этом случае курс следующий: 1 руб. = 0,4427 гривен</v>
      </c>
      <c r="B165" s="215"/>
      <c r="C165" s="215"/>
      <c r="D165" s="216"/>
      <c r="E165" s="216"/>
      <c r="F165" s="217"/>
      <c r="G165" s="218"/>
      <c r="H165" s="218"/>
    </row>
    <row r="166" spans="1:8" ht="26.25" customHeight="1" x14ac:dyDescent="0.2">
      <c r="A166" s="215" t="str">
        <f>Абакан_юр!A159</f>
        <v>По соглашению сторон в качестве валюты платежа могут выступать дирхамы ОАЭ, в этом случае курс следующий: 1 руб. = 0,0427 дирхам</v>
      </c>
      <c r="B166" s="215"/>
      <c r="C166" s="215"/>
      <c r="D166" s="216"/>
      <c r="E166" s="216"/>
      <c r="F166" s="217"/>
      <c r="G166" s="220"/>
      <c r="H166" s="220"/>
    </row>
    <row r="167" spans="1:8" ht="26.25" customHeight="1" x14ac:dyDescent="0.2">
      <c r="A167" s="215" t="str">
        <f>Абакан_юр!A160</f>
        <v>По соглашению сторон в качестве валюты платежа могут выступать доллары США, в этом случае курс следующий: 1 руб. = 0,0117 доллара</v>
      </c>
      <c r="B167" s="215"/>
      <c r="C167" s="215"/>
      <c r="D167" s="216"/>
      <c r="E167" s="216"/>
      <c r="F167" s="217"/>
      <c r="G167" s="220"/>
      <c r="H167" s="220"/>
    </row>
    <row r="168" spans="1:8" ht="26.25" customHeight="1" x14ac:dyDescent="0.2">
      <c r="A168" s="215" t="str">
        <f>Абакан_юр!A161</f>
        <v>По соглашению сторон в качестве валюты платежа могут выступать евро, в этом случае курс следующий: 1 руб. = 0,0108 евро</v>
      </c>
      <c r="B168" s="215"/>
      <c r="C168" s="215"/>
      <c r="D168" s="216"/>
      <c r="E168" s="217"/>
      <c r="F168" s="217"/>
      <c r="G168" s="220"/>
      <c r="H168" s="220"/>
    </row>
    <row r="169" spans="1:8" ht="26.25" customHeight="1" x14ac:dyDescent="0.2">
      <c r="A169" s="215" t="str">
        <f>Абакан_юр!A162</f>
        <v>По соглашению сторон в качестве валюты платежа могут выступать чешские кроны, в этом случае курс следующий: 1 руб. = 0,2672 крона</v>
      </c>
      <c r="B169" s="215"/>
      <c r="C169" s="215"/>
      <c r="D169" s="216"/>
      <c r="E169" s="217"/>
      <c r="F169" s="217"/>
      <c r="G169" s="220"/>
      <c r="H169" s="220"/>
    </row>
    <row r="170" spans="1:8" ht="26.25" customHeight="1" x14ac:dyDescent="0.2">
      <c r="A170" s="215" t="str">
        <f>Абакан_юр!A163</f>
        <v>По соглашению сторон в качестве валюты платежа могут выступать киргизские сомы, в этом случае курс следующий: 1 руб. = 1,0485 сом</v>
      </c>
      <c r="B170" s="215"/>
      <c r="C170" s="215"/>
      <c r="D170" s="216"/>
      <c r="E170" s="216"/>
      <c r="F170" s="217"/>
      <c r="G170" s="220"/>
      <c r="H170" s="220"/>
    </row>
    <row r="171" spans="1:8" ht="26.25" customHeight="1" x14ac:dyDescent="0.2">
      <c r="A171"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1" s="215"/>
      <c r="C171" s="215"/>
      <c r="D171" s="216"/>
      <c r="E171" s="216"/>
      <c r="F171" s="217"/>
      <c r="G171" s="220"/>
      <c r="H171" s="220"/>
    </row>
    <row r="172" spans="1:8" ht="26.25" x14ac:dyDescent="0.2">
      <c r="A172" s="221"/>
      <c r="B172" s="221"/>
      <c r="C172" s="222"/>
      <c r="D172" s="223"/>
      <c r="E172" s="223"/>
      <c r="F172" s="224"/>
      <c r="G172" s="225"/>
      <c r="H172" s="225"/>
    </row>
    <row r="173" spans="1:8" ht="21" x14ac:dyDescent="0.2">
      <c r="A173" s="227" t="s">
        <v>137</v>
      </c>
      <c r="B173" s="227"/>
      <c r="C173" s="227"/>
      <c r="D173" s="227"/>
      <c r="E173" s="227"/>
      <c r="F173" s="227"/>
      <c r="G173" s="227"/>
      <c r="H173" s="227"/>
    </row>
    <row r="174" spans="1:8" ht="21" x14ac:dyDescent="0.2">
      <c r="A174" s="227" t="s">
        <v>138</v>
      </c>
      <c r="B174" s="227"/>
      <c r="C174" s="227"/>
      <c r="D174" s="227"/>
      <c r="E174" s="227"/>
      <c r="F174" s="227"/>
      <c r="G174" s="227"/>
      <c r="H174" s="227"/>
    </row>
    <row r="175" spans="1:8" ht="26.25" x14ac:dyDescent="0.2">
      <c r="A175" s="221"/>
      <c r="B175" s="221"/>
      <c r="C175" s="222"/>
      <c r="D175" s="223"/>
      <c r="E175" s="223"/>
      <c r="F175" s="224"/>
      <c r="G175" s="225"/>
      <c r="H175" s="225"/>
    </row>
    <row r="176" spans="1:8" ht="39" customHeight="1" thickBot="1" x14ac:dyDescent="0.25">
      <c r="A176" s="228" t="s">
        <v>139</v>
      </c>
      <c r="B176" s="228"/>
      <c r="C176" s="228"/>
      <c r="D176" s="228"/>
      <c r="E176" s="228"/>
      <c r="F176" s="229"/>
      <c r="G176" s="219"/>
      <c r="H176" s="230"/>
    </row>
    <row r="177" spans="1:8" ht="50.1" customHeight="1" thickBot="1" x14ac:dyDescent="0.25">
      <c r="A177" s="231" t="s">
        <v>140</v>
      </c>
      <c r="B177" s="232"/>
      <c r="C177" s="232"/>
      <c r="D177" s="232"/>
      <c r="E177" s="233"/>
      <c r="F177" s="234"/>
      <c r="H177" s="235"/>
    </row>
    <row r="178" spans="1:8" ht="87" customHeight="1" thickBot="1" x14ac:dyDescent="0.25">
      <c r="A178" s="236" t="s">
        <v>141</v>
      </c>
      <c r="B178" s="237"/>
      <c r="C178" s="238" t="s">
        <v>142</v>
      </c>
      <c r="D178" s="237" t="s">
        <v>143</v>
      </c>
      <c r="E178" s="239"/>
      <c r="F178" s="240"/>
      <c r="G178" s="240"/>
      <c r="H178" s="240"/>
    </row>
    <row r="179" spans="1:8" ht="93.75" customHeight="1" x14ac:dyDescent="0.2">
      <c r="A179" s="241" t="s">
        <v>144</v>
      </c>
      <c r="B179" s="242"/>
      <c r="C179" s="243" t="s">
        <v>145</v>
      </c>
      <c r="D179" s="244" t="s">
        <v>146</v>
      </c>
      <c r="E179" s="245"/>
      <c r="F179" s="240"/>
      <c r="G179" s="240"/>
      <c r="H179" s="240"/>
    </row>
    <row r="180" spans="1:8" ht="83.25" customHeight="1" x14ac:dyDescent="0.2">
      <c r="A180" s="246" t="s">
        <v>147</v>
      </c>
      <c r="B180" s="247"/>
      <c r="C180" s="248" t="s">
        <v>148</v>
      </c>
      <c r="D180" s="249" t="s">
        <v>149</v>
      </c>
      <c r="E180" s="250"/>
      <c r="F180" s="240"/>
      <c r="G180" s="240"/>
      <c r="H180" s="240"/>
    </row>
    <row r="181" spans="1:8" ht="135" customHeight="1" thickBot="1" x14ac:dyDescent="0.25">
      <c r="A181" s="332" t="s">
        <v>150</v>
      </c>
      <c r="B181" s="333"/>
      <c r="C181" s="334" t="s">
        <v>151</v>
      </c>
      <c r="D181" s="335" t="s">
        <v>149</v>
      </c>
      <c r="E181" s="336"/>
      <c r="F181" s="240"/>
      <c r="G181" s="240"/>
      <c r="H181" s="240"/>
    </row>
    <row r="182" spans="1:8" s="205" customFormat="1" ht="125.25" customHeight="1" x14ac:dyDescent="0.2">
      <c r="A182" s="246" t="s">
        <v>153</v>
      </c>
      <c r="B182" s="247"/>
      <c r="C182" s="337" t="s">
        <v>154</v>
      </c>
      <c r="D182" s="247" t="s">
        <v>149</v>
      </c>
      <c r="E182" s="338"/>
      <c r="F182" s="234"/>
      <c r="G182" s="234"/>
      <c r="H182" s="234"/>
    </row>
    <row r="183" spans="1:8" s="226" customFormat="1" ht="222.75" customHeight="1" thickBot="1" x14ac:dyDescent="0.25">
      <c r="A183" s="339" t="s">
        <v>155</v>
      </c>
      <c r="B183" s="340"/>
      <c r="C183" s="334" t="s">
        <v>156</v>
      </c>
      <c r="D183" s="341" t="s">
        <v>149</v>
      </c>
      <c r="E183" s="342"/>
      <c r="F183" s="224"/>
      <c r="G183" s="225"/>
      <c r="H183" s="225"/>
    </row>
    <row r="184" spans="1:8" ht="24.95" customHeight="1" x14ac:dyDescent="0.2">
      <c r="A184" s="252" t="s">
        <v>157</v>
      </c>
      <c r="B184" s="252"/>
      <c r="C184" s="252"/>
      <c r="D184" s="252"/>
      <c r="E184" s="252"/>
      <c r="F184" s="252"/>
      <c r="G184" s="252"/>
      <c r="H184" s="252"/>
    </row>
    <row r="185" spans="1:8" ht="24.95" customHeight="1" x14ac:dyDescent="0.2">
      <c r="A185" s="252" t="s">
        <v>158</v>
      </c>
      <c r="B185" s="252"/>
      <c r="C185" s="252"/>
      <c r="D185" s="252"/>
      <c r="E185" s="252"/>
      <c r="F185" s="252"/>
      <c r="G185" s="252"/>
      <c r="H185" s="252"/>
    </row>
    <row r="186" spans="1:8" ht="189" customHeight="1" x14ac:dyDescent="0.2">
      <c r="A186"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6" s="227"/>
      <c r="C186" s="227"/>
      <c r="D186" s="227"/>
      <c r="E186" s="227"/>
      <c r="F186" s="227"/>
      <c r="G186" s="227"/>
      <c r="H186" s="227"/>
    </row>
    <row r="187" spans="1:8" ht="77.25" customHeight="1" x14ac:dyDescent="0.2">
      <c r="A187" s="227" t="s">
        <v>160</v>
      </c>
      <c r="B187" s="227"/>
      <c r="C187" s="227"/>
      <c r="D187" s="227"/>
      <c r="E187" s="227"/>
      <c r="F187" s="227"/>
      <c r="G187" s="227"/>
      <c r="H187" s="227"/>
    </row>
    <row r="188" spans="1:8" ht="24.95" customHeight="1" x14ac:dyDescent="0.2">
      <c r="A188" s="252" t="s">
        <v>161</v>
      </c>
      <c r="B188" s="252"/>
      <c r="C188" s="252"/>
      <c r="D188" s="252"/>
      <c r="E188" s="252"/>
      <c r="F188" s="252"/>
      <c r="G188" s="252"/>
      <c r="H188" s="252"/>
    </row>
    <row r="190" spans="1:8" s="254" customFormat="1" ht="114.75" customHeight="1" x14ac:dyDescent="0.2">
      <c r="A190" s="227" t="s">
        <v>162</v>
      </c>
      <c r="B190" s="227"/>
      <c r="C190" s="227"/>
      <c r="D190" s="227"/>
      <c r="E190" s="227"/>
      <c r="F190" s="227"/>
      <c r="G190" s="227"/>
      <c r="H190" s="227"/>
    </row>
  </sheetData>
  <sheetProtection selectLockedCells="1" selectUnlockedCells="1"/>
  <mergeCells count="315">
    <mergeCell ref="A184:H184"/>
    <mergeCell ref="A185:H185"/>
    <mergeCell ref="A186:H186"/>
    <mergeCell ref="A187:H187"/>
    <mergeCell ref="A188:H188"/>
    <mergeCell ref="A190:E190"/>
    <mergeCell ref="F190:H190"/>
    <mergeCell ref="A181:B181"/>
    <mergeCell ref="D181:E181"/>
    <mergeCell ref="A182:B182"/>
    <mergeCell ref="D182:E182"/>
    <mergeCell ref="A183:B183"/>
    <mergeCell ref="D183:E183"/>
    <mergeCell ref="A178:B178"/>
    <mergeCell ref="D178:E178"/>
    <mergeCell ref="A179:B179"/>
    <mergeCell ref="D179:E179"/>
    <mergeCell ref="A180:B180"/>
    <mergeCell ref="D180:E180"/>
    <mergeCell ref="A170:C170"/>
    <mergeCell ref="A171:C171"/>
    <mergeCell ref="A173:H173"/>
    <mergeCell ref="A174:H174"/>
    <mergeCell ref="A176:E176"/>
    <mergeCell ref="A177:E177"/>
    <mergeCell ref="A165:C165"/>
    <mergeCell ref="G165:H165"/>
    <mergeCell ref="A166:C166"/>
    <mergeCell ref="A167:C167"/>
    <mergeCell ref="A168:C168"/>
    <mergeCell ref="A169:C169"/>
    <mergeCell ref="A159:B159"/>
    <mergeCell ref="D159:H159"/>
    <mergeCell ref="C161:D161"/>
    <mergeCell ref="C162:D162"/>
    <mergeCell ref="C163:D163"/>
    <mergeCell ref="C164:D164"/>
    <mergeCell ref="A155:B155"/>
    <mergeCell ref="D155:H155"/>
    <mergeCell ref="A156:C156"/>
    <mergeCell ref="D156:H156"/>
    <mergeCell ref="A157:B157"/>
    <mergeCell ref="C157:C158"/>
    <mergeCell ref="D157:H157"/>
    <mergeCell ref="A158:B158"/>
    <mergeCell ref="D158:H158"/>
    <mergeCell ref="A152:B152"/>
    <mergeCell ref="D152:H152"/>
    <mergeCell ref="A153:B153"/>
    <mergeCell ref="D153:H153"/>
    <mergeCell ref="A154:B154"/>
    <mergeCell ref="D154:H154"/>
    <mergeCell ref="A148:B148"/>
    <mergeCell ref="A149:B149"/>
    <mergeCell ref="D149:H149"/>
    <mergeCell ref="A150:B150"/>
    <mergeCell ref="D150:H150"/>
    <mergeCell ref="A151:B151"/>
    <mergeCell ref="D144:H144"/>
    <mergeCell ref="A145:B145"/>
    <mergeCell ref="D145:H145"/>
    <mergeCell ref="A146:B146"/>
    <mergeCell ref="D146:H146"/>
    <mergeCell ref="A147:B147"/>
    <mergeCell ref="D147:H147"/>
    <mergeCell ref="A140:B140"/>
    <mergeCell ref="D140:H140"/>
    <mergeCell ref="A141:B141"/>
    <mergeCell ref="D141:H141"/>
    <mergeCell ref="A142:B142"/>
    <mergeCell ref="C142:C146"/>
    <mergeCell ref="D142:H142"/>
    <mergeCell ref="A143:B143"/>
    <mergeCell ref="D143:H143"/>
    <mergeCell ref="A144:B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D91:H91"/>
    <mergeCell ref="A92:B92"/>
    <mergeCell ref="D92:H92"/>
    <mergeCell ref="A93:B93"/>
    <mergeCell ref="D93:H93"/>
    <mergeCell ref="A94:B94"/>
    <mergeCell ref="D94:H94"/>
    <mergeCell ref="A87:B87"/>
    <mergeCell ref="D87:H87"/>
    <mergeCell ref="A88:B88"/>
    <mergeCell ref="C88:C105"/>
    <mergeCell ref="D88:H88"/>
    <mergeCell ref="A89:B89"/>
    <mergeCell ref="D89:H89"/>
    <mergeCell ref="A90:B90"/>
    <mergeCell ref="D90:H90"/>
    <mergeCell ref="A91:B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3:B73"/>
    <mergeCell ref="D73:H73"/>
    <mergeCell ref="A74:C74"/>
    <mergeCell ref="D74:H74"/>
    <mergeCell ref="D75:H75"/>
    <mergeCell ref="A76:B76"/>
    <mergeCell ref="C76:C84"/>
    <mergeCell ref="D76:H76"/>
    <mergeCell ref="A77:B77"/>
    <mergeCell ref="D77:H77"/>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2"/>
  <sheetViews>
    <sheetView view="pageBreakPreview" zoomScale="40" zoomScaleNormal="60" zoomScaleSheetLayoutView="40" workbookViewId="0">
      <pane ySplit="4" topLeftCell="A11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361">
        <f>F48*1.2</f>
        <v>6336</v>
      </c>
      <c r="E48" s="361">
        <f>F48*1.1</f>
        <v>5808.0000000000009</v>
      </c>
      <c r="F48" s="361">
        <v>5280</v>
      </c>
      <c r="G48" s="361">
        <f>F48*0.75</f>
        <v>3960</v>
      </c>
      <c r="H48" s="361">
        <f>F48*0.5</f>
        <v>2640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1440 до 28800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6" s="127">
        <v>1440</v>
      </c>
      <c r="E56" s="128"/>
      <c r="F56" s="128"/>
      <c r="G56" s="128"/>
      <c r="H56" s="129"/>
    </row>
    <row r="57" spans="1:8" ht="37.5" customHeight="1" outlineLevel="1" x14ac:dyDescent="0.2">
      <c r="A57" s="130" t="s">
        <v>33</v>
      </c>
      <c r="B57" s="131"/>
      <c r="C57" s="126"/>
      <c r="D57" s="36">
        <v>2880</v>
      </c>
      <c r="E57" s="37"/>
      <c r="F57" s="37"/>
      <c r="G57" s="37"/>
      <c r="H57" s="38"/>
    </row>
    <row r="58" spans="1:8" ht="37.5" customHeight="1" outlineLevel="1" x14ac:dyDescent="0.2">
      <c r="A58" s="130" t="s">
        <v>34</v>
      </c>
      <c r="B58" s="131"/>
      <c r="C58" s="126"/>
      <c r="D58" s="36">
        <v>4320</v>
      </c>
      <c r="E58" s="37"/>
      <c r="F58" s="37"/>
      <c r="G58" s="37"/>
      <c r="H58" s="38"/>
    </row>
    <row r="59" spans="1:8" ht="37.5" customHeight="1" outlineLevel="1" x14ac:dyDescent="0.2">
      <c r="A59" s="130" t="s">
        <v>35</v>
      </c>
      <c r="B59" s="131"/>
      <c r="C59" s="126"/>
      <c r="D59" s="36">
        <v>5760</v>
      </c>
      <c r="E59" s="37"/>
      <c r="F59" s="37"/>
      <c r="G59" s="37"/>
      <c r="H59" s="38"/>
    </row>
    <row r="60" spans="1:8" ht="37.5" customHeight="1" outlineLevel="1" x14ac:dyDescent="0.2">
      <c r="A60" s="130" t="s">
        <v>36</v>
      </c>
      <c r="B60" s="131"/>
      <c r="C60" s="126"/>
      <c r="D60" s="36">
        <v>7200</v>
      </c>
      <c r="E60" s="37"/>
      <c r="F60" s="37"/>
      <c r="G60" s="37"/>
      <c r="H60" s="38"/>
    </row>
    <row r="61" spans="1:8" ht="37.5" customHeight="1" outlineLevel="1" x14ac:dyDescent="0.2">
      <c r="A61" s="130" t="s">
        <v>37</v>
      </c>
      <c r="B61" s="131"/>
      <c r="C61" s="126"/>
      <c r="D61" s="36">
        <v>8640</v>
      </c>
      <c r="E61" s="37"/>
      <c r="F61" s="37"/>
      <c r="G61" s="37"/>
      <c r="H61" s="38"/>
    </row>
    <row r="62" spans="1:8" ht="37.5" customHeight="1" outlineLevel="1" x14ac:dyDescent="0.2">
      <c r="A62" s="130" t="s">
        <v>38</v>
      </c>
      <c r="B62" s="131"/>
      <c r="C62" s="126"/>
      <c r="D62" s="36">
        <v>10080</v>
      </c>
      <c r="E62" s="37"/>
      <c r="F62" s="37"/>
      <c r="G62" s="37"/>
      <c r="H62" s="38"/>
    </row>
    <row r="63" spans="1:8" ht="37.5" customHeight="1" outlineLevel="1" x14ac:dyDescent="0.2">
      <c r="A63" s="130" t="s">
        <v>39</v>
      </c>
      <c r="B63" s="131"/>
      <c r="C63" s="126"/>
      <c r="D63" s="36">
        <v>11520</v>
      </c>
      <c r="E63" s="37"/>
      <c r="F63" s="37"/>
      <c r="G63" s="37"/>
      <c r="H63" s="38"/>
    </row>
    <row r="64" spans="1:8" ht="37.5" customHeight="1" outlineLevel="1" x14ac:dyDescent="0.2">
      <c r="A64" s="130" t="s">
        <v>40</v>
      </c>
      <c r="B64" s="131"/>
      <c r="C64" s="126"/>
      <c r="D64" s="36">
        <v>12960</v>
      </c>
      <c r="E64" s="37"/>
      <c r="F64" s="37"/>
      <c r="G64" s="37"/>
      <c r="H64" s="38"/>
    </row>
    <row r="65" spans="1:8" ht="37.5" customHeight="1" outlineLevel="1" x14ac:dyDescent="0.2">
      <c r="A65" s="130" t="s">
        <v>41</v>
      </c>
      <c r="B65" s="131"/>
      <c r="C65" s="126"/>
      <c r="D65" s="36">
        <v>14400</v>
      </c>
      <c r="E65" s="37"/>
      <c r="F65" s="37"/>
      <c r="G65" s="37"/>
      <c r="H65" s="38"/>
    </row>
    <row r="66" spans="1:8" ht="37.5" customHeight="1" outlineLevel="1" x14ac:dyDescent="0.2">
      <c r="A66" s="130" t="s">
        <v>42</v>
      </c>
      <c r="B66" s="131"/>
      <c r="C66" s="126"/>
      <c r="D66" s="36">
        <v>15840</v>
      </c>
      <c r="E66" s="37"/>
      <c r="F66" s="37"/>
      <c r="G66" s="37"/>
      <c r="H66" s="38"/>
    </row>
    <row r="67" spans="1:8" ht="37.5" customHeight="1" outlineLevel="1" x14ac:dyDescent="0.2">
      <c r="A67" s="130" t="s">
        <v>43</v>
      </c>
      <c r="B67" s="131"/>
      <c r="C67" s="126"/>
      <c r="D67" s="36">
        <v>17280</v>
      </c>
      <c r="E67" s="37"/>
      <c r="F67" s="37"/>
      <c r="G67" s="37"/>
      <c r="H67" s="38"/>
    </row>
    <row r="68" spans="1:8" ht="37.5" customHeight="1" outlineLevel="1" x14ac:dyDescent="0.2">
      <c r="A68" s="130" t="s">
        <v>44</v>
      </c>
      <c r="B68" s="131"/>
      <c r="C68" s="126"/>
      <c r="D68" s="36">
        <v>18720</v>
      </c>
      <c r="E68" s="37"/>
      <c r="F68" s="37"/>
      <c r="G68" s="37"/>
      <c r="H68" s="38"/>
    </row>
    <row r="69" spans="1:8" ht="37.5" customHeight="1" outlineLevel="1" x14ac:dyDescent="0.2">
      <c r="A69" s="130" t="s">
        <v>45</v>
      </c>
      <c r="B69" s="131"/>
      <c r="C69" s="126"/>
      <c r="D69" s="36">
        <v>20160</v>
      </c>
      <c r="E69" s="37"/>
      <c r="F69" s="37"/>
      <c r="G69" s="37"/>
      <c r="H69" s="38"/>
    </row>
    <row r="70" spans="1:8" ht="37.5" customHeight="1" outlineLevel="1" x14ac:dyDescent="0.2">
      <c r="A70" s="130" t="s">
        <v>46</v>
      </c>
      <c r="B70" s="131"/>
      <c r="C70" s="126"/>
      <c r="D70" s="36">
        <v>21600</v>
      </c>
      <c r="E70" s="37"/>
      <c r="F70" s="37"/>
      <c r="G70" s="37"/>
      <c r="H70" s="38"/>
    </row>
    <row r="71" spans="1:8" ht="37.5" customHeight="1" outlineLevel="1" x14ac:dyDescent="0.2">
      <c r="A71" s="130" t="s">
        <v>47</v>
      </c>
      <c r="B71" s="131"/>
      <c r="C71" s="126"/>
      <c r="D71" s="36">
        <v>23040</v>
      </c>
      <c r="E71" s="37"/>
      <c r="F71" s="37"/>
      <c r="G71" s="37"/>
      <c r="H71" s="38"/>
    </row>
    <row r="72" spans="1:8" ht="37.5" customHeight="1" outlineLevel="1" x14ac:dyDescent="0.2">
      <c r="A72" s="130" t="s">
        <v>48</v>
      </c>
      <c r="B72" s="131"/>
      <c r="C72" s="126"/>
      <c r="D72" s="36">
        <v>24480</v>
      </c>
      <c r="E72" s="37"/>
      <c r="F72" s="37"/>
      <c r="G72" s="37"/>
      <c r="H72" s="38"/>
    </row>
    <row r="73" spans="1:8" ht="37.5" customHeight="1" outlineLevel="1" x14ac:dyDescent="0.2">
      <c r="A73" s="130" t="s">
        <v>49</v>
      </c>
      <c r="B73" s="131"/>
      <c r="C73" s="126"/>
      <c r="D73" s="36">
        <v>25920</v>
      </c>
      <c r="E73" s="37"/>
      <c r="F73" s="37"/>
      <c r="G73" s="37"/>
      <c r="H73" s="38"/>
    </row>
    <row r="74" spans="1:8" ht="37.5" customHeight="1" outlineLevel="1" x14ac:dyDescent="0.2">
      <c r="A74" s="130" t="s">
        <v>50</v>
      </c>
      <c r="B74" s="131"/>
      <c r="C74" s="126"/>
      <c r="D74" s="36">
        <v>27360</v>
      </c>
      <c r="E74" s="37"/>
      <c r="F74" s="37"/>
      <c r="G74" s="37"/>
      <c r="H74" s="38"/>
    </row>
    <row r="75" spans="1:8" ht="37.5" customHeight="1" outlineLevel="1" thickBot="1" x14ac:dyDescent="0.25">
      <c r="A75" s="130" t="s">
        <v>51</v>
      </c>
      <c r="B75" s="131"/>
      <c r="C75" s="126"/>
      <c r="D75" s="36">
        <v>28800</v>
      </c>
      <c r="E75" s="37"/>
      <c r="F75" s="37"/>
      <c r="G75" s="37"/>
      <c r="H75" s="38"/>
    </row>
    <row r="76" spans="1:8" ht="50.1" customHeight="1" thickBot="1" x14ac:dyDescent="0.25">
      <c r="A76" s="119" t="s">
        <v>52</v>
      </c>
      <c r="B76" s="120"/>
      <c r="C76" s="120"/>
      <c r="D76" s="121" t="str">
        <f>"от "&amp;MIN(D77:D86)&amp;" до "&amp;MAX(D77:D86)</f>
        <v>от 60 до 4800</v>
      </c>
      <c r="E76" s="122"/>
      <c r="F76" s="122"/>
      <c r="G76" s="122"/>
      <c r="H76" s="123"/>
    </row>
    <row r="77" spans="1:8" s="16" customFormat="1" ht="159" customHeight="1" x14ac:dyDescent="0.2">
      <c r="A77" s="132" t="s">
        <v>53</v>
      </c>
      <c r="B77" s="133" t="s">
        <v>13</v>
      </c>
      <c r="C77" s="321"/>
      <c r="D77" s="135">
        <v>1380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8" s="140">
        <v>60</v>
      </c>
      <c r="E78" s="140"/>
      <c r="F78" s="140"/>
      <c r="G78" s="140"/>
      <c r="H78" s="141"/>
    </row>
    <row r="79" spans="1:8" ht="37.5" customHeight="1" x14ac:dyDescent="0.2">
      <c r="A79" s="137" t="s">
        <v>55</v>
      </c>
      <c r="B79" s="138"/>
      <c r="C79" s="142"/>
      <c r="D79" s="140">
        <v>4800</v>
      </c>
      <c r="E79" s="140"/>
      <c r="F79" s="140"/>
      <c r="G79" s="140"/>
      <c r="H79" s="141"/>
    </row>
    <row r="80" spans="1:8" ht="37.5" customHeight="1" x14ac:dyDescent="0.2">
      <c r="A80" s="137" t="s">
        <v>56</v>
      </c>
      <c r="B80" s="138"/>
      <c r="C80" s="142"/>
      <c r="D80" s="140">
        <v>1560</v>
      </c>
      <c r="E80" s="140"/>
      <c r="F80" s="140"/>
      <c r="G80" s="140"/>
      <c r="H80" s="141"/>
    </row>
    <row r="81" spans="1:8" ht="37.5" customHeight="1" x14ac:dyDescent="0.2">
      <c r="A81" s="143" t="s">
        <v>57</v>
      </c>
      <c r="B81" s="144"/>
      <c r="C81" s="142"/>
      <c r="D81" s="140">
        <v>4560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87" s="45">
        <v>30</v>
      </c>
      <c r="E87" s="45"/>
      <c r="F87" s="45"/>
      <c r="G87" s="45"/>
      <c r="H87" s="46"/>
    </row>
    <row r="88" spans="1:8" ht="50.1" customHeight="1" thickBot="1" x14ac:dyDescent="0.25">
      <c r="A88" s="24" t="s">
        <v>65</v>
      </c>
      <c r="B88" s="25"/>
      <c r="C88" s="26"/>
      <c r="D88" s="156" t="e">
        <f>"от "&amp;MIN(D90,D110:H111,#REF!,D112:H126)&amp;" до "&amp;MAX(D90,D110:H111,#REF!,D112:H126)</f>
        <v>#REF!</v>
      </c>
      <c r="E88" s="156"/>
      <c r="F88" s="156"/>
      <c r="G88" s="156"/>
      <c r="H88" s="157"/>
    </row>
    <row r="89" spans="1:8" ht="21.75" thickBot="1" x14ac:dyDescent="0.25">
      <c r="A89" s="301"/>
      <c r="B89" s="302"/>
      <c r="C89" s="118"/>
      <c r="D89" s="325"/>
      <c r="E89" s="325"/>
      <c r="F89" s="325"/>
      <c r="G89" s="325"/>
      <c r="H89" s="326"/>
    </row>
    <row r="90" spans="1:8" ht="53.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90" s="165">
        <v>5760</v>
      </c>
      <c r="E90" s="165"/>
      <c r="F90" s="165"/>
      <c r="G90" s="165"/>
      <c r="H90" s="166"/>
    </row>
    <row r="91" spans="1:8" ht="53.25" customHeight="1" thickBot="1" x14ac:dyDescent="0.25">
      <c r="A91" s="167" t="s">
        <v>67</v>
      </c>
      <c r="B91" s="168"/>
      <c r="C91" s="169"/>
      <c r="D91" s="170" t="s">
        <v>68</v>
      </c>
      <c r="E91" s="171"/>
      <c r="F91" s="171"/>
      <c r="G91" s="171"/>
      <c r="H91" s="172"/>
    </row>
    <row r="92" spans="1:8" ht="53.25" customHeight="1" x14ac:dyDescent="0.2">
      <c r="A92" s="173" t="s">
        <v>69</v>
      </c>
      <c r="B92" s="174"/>
      <c r="C92" s="169"/>
      <c r="D92" s="140">
        <f>D90/4</f>
        <v>1440</v>
      </c>
      <c r="E92" s="140"/>
      <c r="F92" s="140"/>
      <c r="G92" s="140"/>
      <c r="H92" s="141"/>
    </row>
    <row r="93" spans="1:8" ht="53.25" customHeight="1" x14ac:dyDescent="0.2">
      <c r="A93" s="173" t="s">
        <v>70</v>
      </c>
      <c r="B93" s="174"/>
      <c r="C93" s="169"/>
      <c r="D93" s="140">
        <f>D90/5</f>
        <v>1152</v>
      </c>
      <c r="E93" s="140"/>
      <c r="F93" s="140"/>
      <c r="G93" s="140"/>
      <c r="H93" s="141"/>
    </row>
    <row r="94" spans="1:8" ht="53.25" customHeight="1" x14ac:dyDescent="0.2">
      <c r="A94" s="173" t="s">
        <v>71</v>
      </c>
      <c r="B94" s="174"/>
      <c r="C94" s="169"/>
      <c r="D94" s="140">
        <f>D90/6</f>
        <v>960</v>
      </c>
      <c r="E94" s="140"/>
      <c r="F94" s="140"/>
      <c r="G94" s="140"/>
      <c r="H94" s="141"/>
    </row>
    <row r="95" spans="1:8" ht="53.25" customHeight="1" x14ac:dyDescent="0.2">
      <c r="A95" s="173" t="s">
        <v>72</v>
      </c>
      <c r="B95" s="174"/>
      <c r="C95" s="169"/>
      <c r="D95" s="140">
        <f>D90/7</f>
        <v>822.85714285714289</v>
      </c>
      <c r="E95" s="140"/>
      <c r="F95" s="140"/>
      <c r="G95" s="140"/>
      <c r="H95" s="141"/>
    </row>
    <row r="96" spans="1:8" ht="53.25" customHeight="1" x14ac:dyDescent="0.2">
      <c r="A96" s="173" t="s">
        <v>73</v>
      </c>
      <c r="B96" s="174"/>
      <c r="C96" s="169"/>
      <c r="D96" s="140">
        <f>D90/8</f>
        <v>720</v>
      </c>
      <c r="E96" s="140"/>
      <c r="F96" s="140"/>
      <c r="G96" s="140"/>
      <c r="H96" s="141"/>
    </row>
    <row r="97" spans="1:8" ht="53.25" customHeight="1" x14ac:dyDescent="0.2">
      <c r="A97" s="173" t="s">
        <v>74</v>
      </c>
      <c r="B97" s="174"/>
      <c r="C97" s="169"/>
      <c r="D97" s="140">
        <f>D90/9</f>
        <v>640</v>
      </c>
      <c r="E97" s="140"/>
      <c r="F97" s="140"/>
      <c r="G97" s="140"/>
      <c r="H97" s="141"/>
    </row>
    <row r="98" spans="1:8" ht="53.25" customHeight="1" x14ac:dyDescent="0.2">
      <c r="A98" s="173" t="s">
        <v>75</v>
      </c>
      <c r="B98" s="174"/>
      <c r="C98" s="169"/>
      <c r="D98" s="140">
        <f>D90/10</f>
        <v>576</v>
      </c>
      <c r="E98" s="140"/>
      <c r="F98" s="140"/>
      <c r="G98" s="140"/>
      <c r="H98" s="141"/>
    </row>
    <row r="99" spans="1:8" ht="53.25" customHeight="1" thickBot="1" x14ac:dyDescent="0.25">
      <c r="A99" s="162" t="s">
        <v>76</v>
      </c>
      <c r="B99" s="163"/>
      <c r="C99" s="169"/>
      <c r="D99" s="165">
        <v>8808</v>
      </c>
      <c r="E99" s="165"/>
      <c r="F99" s="165"/>
      <c r="G99" s="165"/>
      <c r="H99" s="166"/>
    </row>
    <row r="100" spans="1:8" ht="53.25" customHeight="1" thickBot="1" x14ac:dyDescent="0.25">
      <c r="A100" s="167" t="s">
        <v>67</v>
      </c>
      <c r="B100" s="168"/>
      <c r="C100" s="169"/>
      <c r="D100" s="170" t="s">
        <v>68</v>
      </c>
      <c r="E100" s="171"/>
      <c r="F100" s="171"/>
      <c r="G100" s="171"/>
      <c r="H100" s="172"/>
    </row>
    <row r="101" spans="1:8" ht="53.25" customHeight="1" x14ac:dyDescent="0.2">
      <c r="A101" s="173" t="s">
        <v>69</v>
      </c>
      <c r="B101" s="174"/>
      <c r="C101" s="169"/>
      <c r="D101" s="140">
        <v>2202</v>
      </c>
      <c r="E101" s="140"/>
      <c r="F101" s="140"/>
      <c r="G101" s="140"/>
      <c r="H101" s="141"/>
    </row>
    <row r="102" spans="1:8" ht="53.25" customHeight="1" x14ac:dyDescent="0.2">
      <c r="A102" s="173" t="s">
        <v>70</v>
      </c>
      <c r="B102" s="174"/>
      <c r="C102" s="169"/>
      <c r="D102" s="140">
        <v>1761.6</v>
      </c>
      <c r="E102" s="140"/>
      <c r="F102" s="140"/>
      <c r="G102" s="140"/>
      <c r="H102" s="141"/>
    </row>
    <row r="103" spans="1:8" ht="53.25" customHeight="1" x14ac:dyDescent="0.2">
      <c r="A103" s="173" t="s">
        <v>71</v>
      </c>
      <c r="B103" s="174"/>
      <c r="C103" s="169"/>
      <c r="D103" s="140">
        <v>1467.9999999999998</v>
      </c>
      <c r="E103" s="140"/>
      <c r="F103" s="140"/>
      <c r="G103" s="140"/>
      <c r="H103" s="141"/>
    </row>
    <row r="104" spans="1:8" ht="53.25" customHeight="1" x14ac:dyDescent="0.2">
      <c r="A104" s="173" t="s">
        <v>72</v>
      </c>
      <c r="B104" s="174"/>
      <c r="C104" s="169"/>
      <c r="D104" s="140">
        <v>1258.2857142857144</v>
      </c>
      <c r="E104" s="140"/>
      <c r="F104" s="140"/>
      <c r="G104" s="140"/>
      <c r="H104" s="141"/>
    </row>
    <row r="105" spans="1:8" ht="53.25" customHeight="1" x14ac:dyDescent="0.2">
      <c r="A105" s="173" t="s">
        <v>73</v>
      </c>
      <c r="B105" s="174"/>
      <c r="C105" s="169"/>
      <c r="D105" s="140">
        <v>1101</v>
      </c>
      <c r="E105" s="140"/>
      <c r="F105" s="140"/>
      <c r="G105" s="140"/>
      <c r="H105" s="141"/>
    </row>
    <row r="106" spans="1:8" ht="53.25" customHeight="1" x14ac:dyDescent="0.2">
      <c r="A106" s="173" t="s">
        <v>74</v>
      </c>
      <c r="B106" s="174"/>
      <c r="C106" s="169"/>
      <c r="D106" s="140">
        <v>978.66666666666663</v>
      </c>
      <c r="E106" s="140"/>
      <c r="F106" s="140"/>
      <c r="G106" s="140"/>
      <c r="H106" s="141"/>
    </row>
    <row r="107" spans="1:8" ht="53.25" customHeight="1" thickBot="1" x14ac:dyDescent="0.25">
      <c r="A107" s="173" t="s">
        <v>75</v>
      </c>
      <c r="B107" s="174"/>
      <c r="C107" s="177"/>
      <c r="D107" s="140">
        <v>880.8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8" s="44">
        <v>14895</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"2ГИС.ВЛАДИВОСТОК"</v>
      </c>
      <c r="D110" s="31">
        <v>6360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1" s="187">
        <v>5100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2" s="36">
        <v>6360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"2ГИС.ВЛАДИВОСТОК"</v>
      </c>
      <c r="D113" s="36">
        <v>8400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"2ГИС.ВЛАДИВОСТОК"</v>
      </c>
      <c r="D114" s="36">
        <v>10080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5" s="36">
        <v>9600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6" s="36">
        <v>6240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7" s="36">
        <v>7680</v>
      </c>
      <c r="E117" s="37"/>
      <c r="F117" s="37"/>
      <c r="G117" s="37"/>
      <c r="H117" s="38"/>
    </row>
    <row r="118" spans="1:8" ht="50.1" customHeight="1" x14ac:dyDescent="0.2">
      <c r="A118" s="143" t="s">
        <v>86</v>
      </c>
      <c r="B118" s="144"/>
      <c r="C118" s="186" t="e">
        <f>#REF!</f>
        <v>#REF!</v>
      </c>
      <c r="D118" s="36">
        <v>19920</v>
      </c>
      <c r="E118" s="37"/>
      <c r="F118" s="37"/>
      <c r="G118" s="37"/>
      <c r="H118" s="38"/>
    </row>
    <row r="119" spans="1:8" ht="50.1" customHeight="1" x14ac:dyDescent="0.2">
      <c r="A119" s="143" t="s">
        <v>87</v>
      </c>
      <c r="B119" s="144"/>
      <c r="C119" s="186" t="s">
        <v>88</v>
      </c>
      <c r="D119" s="36">
        <v>510</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0" s="36">
        <v>6120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1" s="36">
        <v>4896</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2" s="36">
        <v>5160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3" s="36">
        <v>2448</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4" s="36">
        <v>19998</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5" s="36">
        <v>15000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6" s="36">
        <v>19320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7" s="36">
        <v>1200</v>
      </c>
      <c r="E127" s="37"/>
      <c r="F127" s="37"/>
      <c r="G127" s="37"/>
      <c r="H127" s="38"/>
    </row>
    <row r="128" spans="1:8" s="16" customFormat="1" ht="102" customHeight="1" x14ac:dyDescent="0.2">
      <c r="A128" s="143" t="s">
        <v>96</v>
      </c>
      <c r="B128" s="144"/>
      <c r="C128"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8" s="36">
        <v>100002</v>
      </c>
      <c r="E128" s="37"/>
      <c r="F128" s="37"/>
      <c r="G128" s="37"/>
      <c r="H128" s="38"/>
    </row>
    <row r="129" spans="1:8" s="16" customFormat="1" ht="126" customHeight="1" x14ac:dyDescent="0.2">
      <c r="A129" s="143" t="s">
        <v>97</v>
      </c>
      <c r="B129" s="144"/>
      <c r="C12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9" s="36">
        <v>13200</v>
      </c>
      <c r="E129" s="37"/>
      <c r="F129" s="37"/>
      <c r="G129" s="37"/>
      <c r="H129" s="38"/>
    </row>
    <row r="130" spans="1:8" s="16" customFormat="1" ht="96" customHeight="1" x14ac:dyDescent="0.2">
      <c r="A130" s="143" t="s">
        <v>98</v>
      </c>
      <c r="B130" s="144"/>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30" s="36">
        <v>5505</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31" s="36">
        <v>15000</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"2ГИС.ВЛАДИВОСТОК"</v>
      </c>
      <c r="D132" s="36">
        <v>9000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6">
        <v>7200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"2ГИС.ВЛАДИВОСТОК" (версия для ПК)</v>
      </c>
      <c r="D134" s="36">
        <v>9000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"2ГИС.ВЛАДИВОСТОК"</v>
      </c>
      <c r="D135" s="36">
        <v>11760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"2ГИС.ВЛАДИВОСТОК"</v>
      </c>
      <c r="D136" s="36">
        <v>14112</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"2ГИС.ВЛАДИВОСТОК" (версия для ПК)</v>
      </c>
      <c r="D137" s="36">
        <v>13440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"2ГИС.ВЛАДИВОСТОК" (версия для ПК)</v>
      </c>
      <c r="D138" s="36">
        <v>8760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"2ГИС.ВЛАДИВОСТОК" (версия для ПК)</v>
      </c>
      <c r="D139" s="36">
        <v>10800</v>
      </c>
      <c r="E139" s="37"/>
      <c r="F139" s="37"/>
      <c r="G139" s="37"/>
      <c r="H139" s="38"/>
    </row>
    <row r="140" spans="1:8" ht="50.1" customHeight="1" x14ac:dyDescent="0.2">
      <c r="A140" s="143" t="s">
        <v>108</v>
      </c>
      <c r="B140" s="144"/>
      <c r="C140" s="186" t="s">
        <v>88</v>
      </c>
      <c r="D140" s="36">
        <v>720</v>
      </c>
      <c r="E140" s="37"/>
      <c r="F140" s="37"/>
      <c r="G140" s="37"/>
      <c r="H140" s="38"/>
    </row>
    <row r="141" spans="1:8" ht="72"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6">
        <v>28080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"2ГИС.ВЛАДИВОСТОК" (версия для ПК)</v>
      </c>
      <c r="D142" s="44">
        <v>27120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44" s="36">
        <v>10008</v>
      </c>
      <c r="E144" s="37"/>
      <c r="F144" s="37"/>
      <c r="G144" s="37"/>
      <c r="H144" s="38"/>
    </row>
    <row r="145" spans="1:8" s="16" customFormat="1" ht="50.1" customHeight="1" x14ac:dyDescent="0.2">
      <c r="A145" s="143" t="s">
        <v>113</v>
      </c>
      <c r="B145" s="144"/>
      <c r="C145" s="196"/>
      <c r="D145" s="36">
        <v>15000</v>
      </c>
      <c r="E145" s="37"/>
      <c r="F145" s="37"/>
      <c r="G145" s="37"/>
      <c r="H145" s="38"/>
    </row>
    <row r="146" spans="1:8" s="16" customFormat="1" ht="50.1" customHeight="1" x14ac:dyDescent="0.2">
      <c r="A146" s="194" t="s">
        <v>114</v>
      </c>
      <c r="B146" s="195"/>
      <c r="C146" s="196"/>
      <c r="D146" s="329">
        <v>3000</v>
      </c>
      <c r="E146" s="140"/>
      <c r="F146" s="140"/>
      <c r="G146" s="140"/>
      <c r="H146" s="140"/>
    </row>
    <row r="147" spans="1:8" s="16" customFormat="1" ht="50.1" customHeight="1" x14ac:dyDescent="0.2">
      <c r="A147" s="194" t="s">
        <v>115</v>
      </c>
      <c r="B147" s="195"/>
      <c r="C147" s="196"/>
      <c r="D147" s="329">
        <v>300</v>
      </c>
      <c r="E147" s="140"/>
      <c r="F147" s="140"/>
      <c r="G147" s="140"/>
      <c r="H147" s="140"/>
    </row>
    <row r="148" spans="1:8" s="16" customFormat="1" ht="50.1" customHeight="1" thickBot="1" x14ac:dyDescent="0.25">
      <c r="A148" s="194" t="s">
        <v>116</v>
      </c>
      <c r="B148" s="195"/>
      <c r="C148" s="198"/>
      <c r="D148" s="78">
        <v>1050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119</v>
      </c>
      <c r="B150" s="144"/>
      <c r="C150" s="186" t="str">
        <f>"Интернет-площадка 2gis.ru на основе Cправочника организаций "&amp;$C$2&amp;""</f>
        <v>Интернет-площадка 2gis.ru на основе Cправочника организаций "2ГИС.ВЛАДИВОСТОК"</v>
      </c>
      <c r="D150" s="36">
        <v>2400</v>
      </c>
      <c r="E150" s="37"/>
      <c r="F150" s="37"/>
      <c r="G150" s="37"/>
      <c r="H150" s="38"/>
    </row>
    <row r="151" spans="1:8" ht="50.1" customHeight="1" x14ac:dyDescent="0.2">
      <c r="A151" s="143" t="s">
        <v>120</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1" s="36">
        <v>3840</v>
      </c>
      <c r="E151" s="37"/>
      <c r="F151" s="37"/>
      <c r="G151" s="37"/>
      <c r="H151" s="38"/>
    </row>
    <row r="152" spans="1:8" ht="50.1" customHeight="1" x14ac:dyDescent="0.2">
      <c r="A152" s="143" t="s">
        <v>121</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52" s="200">
        <f>F152*1.2</f>
        <v>6048</v>
      </c>
      <c r="E152" s="201">
        <f>F152*1.1</f>
        <v>5544</v>
      </c>
      <c r="F152" s="201">
        <v>5040</v>
      </c>
      <c r="G152" s="201">
        <f>F152*0.75</f>
        <v>3780</v>
      </c>
      <c r="H152" s="202">
        <f>F152*0.5</f>
        <v>2520</v>
      </c>
    </row>
    <row r="153" spans="1:8" ht="50.1" customHeight="1" x14ac:dyDescent="0.2">
      <c r="A153" s="143" t="s">
        <v>166</v>
      </c>
      <c r="B153" s="144"/>
      <c r="C153" s="186" t="str">
        <f>"Интернет-площадка 2gis.ru на основе Cправочника организаций "&amp;$C$2&amp;""</f>
        <v>Интернет-площадка 2gis.ru на основе Cправочника организаций "2ГИС.ВЛАДИВОСТОК"</v>
      </c>
      <c r="D153" s="36">
        <v>3360</v>
      </c>
      <c r="E153" s="37"/>
      <c r="F153" s="37"/>
      <c r="G153" s="37"/>
      <c r="H153" s="38"/>
    </row>
    <row r="154" spans="1:8" ht="50.1" customHeight="1" x14ac:dyDescent="0.2">
      <c r="A154" s="143" t="s">
        <v>123</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4" s="36">
        <v>5400</v>
      </c>
      <c r="E154" s="37"/>
      <c r="F154" s="37"/>
      <c r="G154" s="37"/>
      <c r="H154" s="38"/>
    </row>
    <row r="155" spans="1:8" s="16" customFormat="1" ht="126" customHeight="1" x14ac:dyDescent="0.2">
      <c r="A155" s="143" t="s">
        <v>124</v>
      </c>
      <c r="B155" s="144"/>
      <c r="C155" s="203" t="str">
        <f>C150</f>
        <v>Интернет-площадка 2gis.ru на основе Cправочника организаций "2ГИС.ВЛАДИВОСТОК"</v>
      </c>
      <c r="D155" s="200">
        <f>F155*1.2</f>
        <v>4802.3999999999996</v>
      </c>
      <c r="E155" s="201">
        <f>F155*1.1</f>
        <v>4402.2000000000007</v>
      </c>
      <c r="F155" s="201">
        <v>4002</v>
      </c>
      <c r="G155" s="201">
        <f>F155*0.75</f>
        <v>3001.5</v>
      </c>
      <c r="H155" s="202">
        <f>F155*0.5</f>
        <v>2001</v>
      </c>
    </row>
    <row r="156" spans="1:8" s="16" customFormat="1" ht="126" customHeight="1" thickBot="1" x14ac:dyDescent="0.25">
      <c r="A156" s="143" t="s">
        <v>125</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6" s="36">
        <v>5490</v>
      </c>
      <c r="E156" s="37"/>
      <c r="F156" s="37"/>
      <c r="G156" s="37"/>
      <c r="H156" s="38"/>
    </row>
    <row r="157" spans="1:8" ht="50.1" customHeight="1" thickBot="1" x14ac:dyDescent="0.25">
      <c r="A157" s="24" t="s">
        <v>185</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thickBot="1" x14ac:dyDescent="0.25">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9" s="31">
        <v>14730</v>
      </c>
      <c r="E159" s="32"/>
      <c r="F159" s="32"/>
      <c r="G159" s="32"/>
      <c r="H159" s="33"/>
    </row>
    <row r="160" spans="1:8" s="16" customFormat="1" ht="83.25" customHeight="1" thickBot="1" x14ac:dyDescent="0.25">
      <c r="A160" s="143" t="s">
        <v>187</v>
      </c>
      <c r="B160" s="144"/>
      <c r="C160" s="196"/>
      <c r="D160" s="31">
        <v>14730</v>
      </c>
      <c r="E160" s="32"/>
      <c r="F160" s="32"/>
      <c r="G160" s="32"/>
      <c r="H160" s="33"/>
    </row>
    <row r="161" spans="1:8" ht="50.1" customHeight="1" thickBot="1" x14ac:dyDescent="0.25">
      <c r="A161" s="301"/>
      <c r="B161" s="302"/>
      <c r="C161" s="182"/>
      <c r="D161" s="325"/>
      <c r="E161" s="325"/>
      <c r="F161" s="325"/>
      <c r="G161" s="325"/>
      <c r="H161" s="326"/>
    </row>
    <row r="162" spans="1:8" s="23" customFormat="1" ht="26.25" x14ac:dyDescent="0.2">
      <c r="A162" s="204"/>
      <c r="B162" s="205"/>
      <c r="C162" s="206"/>
      <c r="D162" s="205"/>
      <c r="E162" s="205"/>
      <c r="F162" s="205"/>
      <c r="G162" s="205"/>
      <c r="H162" s="207"/>
    </row>
    <row r="163" spans="1:8" s="16" customFormat="1" ht="21" x14ac:dyDescent="0.2">
      <c r="A163" s="208"/>
      <c r="B163" s="209" t="s">
        <v>126</v>
      </c>
      <c r="C163" s="210" t="s">
        <v>259</v>
      </c>
      <c r="D163" s="210"/>
      <c r="E163" s="211"/>
      <c r="F163" s="211"/>
      <c r="G163" s="211"/>
      <c r="H163" s="211"/>
    </row>
    <row r="164" spans="1:8" s="16" customFormat="1" ht="21" x14ac:dyDescent="0.2">
      <c r="A164" s="208"/>
      <c r="B164" s="211"/>
      <c r="C164" s="212" t="s">
        <v>260</v>
      </c>
      <c r="D164" s="212"/>
      <c r="E164" s="211"/>
      <c r="F164" s="211"/>
      <c r="G164" s="211"/>
      <c r="H164" s="211"/>
    </row>
    <row r="165" spans="1:8" s="16" customFormat="1" ht="21" x14ac:dyDescent="0.2">
      <c r="A165" s="208"/>
      <c r="B165" s="211"/>
      <c r="C165" s="212" t="s">
        <v>261</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ht="26.25"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ht="26.25"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ht="26.25"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ht="26.25"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ht="26.25" customHeight="1" x14ac:dyDescent="0.2">
      <c r="A174" s="221"/>
      <c r="B174" s="221"/>
      <c r="C174" s="222"/>
      <c r="D174" s="223"/>
      <c r="E174" s="223"/>
      <c r="F174" s="224"/>
      <c r="G174" s="225"/>
      <c r="H174" s="225"/>
    </row>
    <row r="175" spans="1:8" ht="26.25" customHeight="1" x14ac:dyDescent="0.2">
      <c r="A175" s="227" t="s">
        <v>137</v>
      </c>
      <c r="B175" s="227"/>
      <c r="C175" s="227"/>
      <c r="D175" s="227"/>
      <c r="E175" s="227"/>
      <c r="F175" s="227"/>
      <c r="G175" s="227"/>
      <c r="H175" s="227"/>
    </row>
    <row r="176" spans="1:8" ht="26.25" customHeight="1" x14ac:dyDescent="0.2">
      <c r="A176" s="227" t="s">
        <v>138</v>
      </c>
      <c r="B176" s="227"/>
      <c r="C176" s="227"/>
      <c r="D176" s="227"/>
      <c r="E176" s="227"/>
      <c r="F176" s="227"/>
      <c r="G176" s="227"/>
      <c r="H176" s="227"/>
    </row>
    <row r="177" spans="1:8" ht="26.25" customHeight="1" x14ac:dyDescent="0.2">
      <c r="A177" s="221"/>
      <c r="B177" s="221"/>
      <c r="C177" s="222"/>
      <c r="D177" s="223"/>
      <c r="E177" s="223"/>
      <c r="F177" s="224"/>
      <c r="G177" s="225"/>
      <c r="H177" s="225"/>
    </row>
    <row r="178" spans="1:8" ht="26.25" customHeight="1" thickBot="1" x14ac:dyDescent="0.25">
      <c r="A178" s="228" t="s">
        <v>139</v>
      </c>
      <c r="B178" s="228"/>
      <c r="C178" s="228"/>
      <c r="D178" s="228"/>
      <c r="E178" s="228"/>
      <c r="F178" s="229"/>
      <c r="G178" s="219"/>
      <c r="H178" s="230"/>
    </row>
    <row r="179" spans="1:8" ht="26.25" customHeight="1" thickBot="1" x14ac:dyDescent="0.25">
      <c r="A179" s="231" t="s">
        <v>140</v>
      </c>
      <c r="B179" s="232"/>
      <c r="C179" s="232"/>
      <c r="D179" s="232"/>
      <c r="E179" s="233"/>
      <c r="F179" s="234"/>
      <c r="H179" s="235"/>
    </row>
    <row r="180" spans="1:8" ht="96" customHeight="1" thickBot="1" x14ac:dyDescent="0.25">
      <c r="A180" s="305" t="s">
        <v>141</v>
      </c>
      <c r="B180" s="306"/>
      <c r="C180" s="238" t="s">
        <v>142</v>
      </c>
      <c r="D180" s="397" t="s">
        <v>143</v>
      </c>
      <c r="E180" s="398"/>
      <c r="F180" s="234"/>
      <c r="H180" s="235"/>
    </row>
    <row r="181" spans="1:8" ht="23.25" customHeight="1" x14ac:dyDescent="0.2">
      <c r="A181" s="241" t="s">
        <v>170</v>
      </c>
      <c r="B181" s="242"/>
      <c r="C181" s="244" t="s">
        <v>171</v>
      </c>
      <c r="D181" s="249">
        <v>2190</v>
      </c>
      <c r="E181" s="250"/>
      <c r="F181" s="240"/>
      <c r="G181" s="240"/>
      <c r="H181" s="240"/>
    </row>
    <row r="182" spans="1:8" ht="21" x14ac:dyDescent="0.2">
      <c r="A182" s="246" t="s">
        <v>172</v>
      </c>
      <c r="B182" s="247"/>
      <c r="C182" s="249"/>
      <c r="D182" s="249">
        <v>1590</v>
      </c>
      <c r="E182" s="250"/>
      <c r="F182" s="240"/>
      <c r="G182" s="240"/>
      <c r="H182" s="240"/>
    </row>
    <row r="183" spans="1:8" ht="21" customHeight="1" x14ac:dyDescent="0.2">
      <c r="A183" s="246" t="s">
        <v>173</v>
      </c>
      <c r="B183" s="247"/>
      <c r="C183" s="249"/>
      <c r="D183" s="249">
        <v>1440</v>
      </c>
      <c r="E183" s="250"/>
      <c r="F183" s="240"/>
      <c r="G183" s="240"/>
      <c r="H183" s="240"/>
    </row>
    <row r="184" spans="1:8" ht="21.75" thickBot="1" x14ac:dyDescent="0.25">
      <c r="A184" s="246" t="s">
        <v>174</v>
      </c>
      <c r="B184" s="247"/>
      <c r="C184" s="249"/>
      <c r="D184" s="249">
        <v>1290</v>
      </c>
      <c r="E184" s="250"/>
      <c r="F184" s="240"/>
      <c r="G184" s="240"/>
      <c r="H184" s="240"/>
    </row>
    <row r="185" spans="1:8" ht="84" x14ac:dyDescent="0.2">
      <c r="A185" s="241" t="s">
        <v>144</v>
      </c>
      <c r="B185" s="242"/>
      <c r="C185" s="243" t="s">
        <v>145</v>
      </c>
      <c r="D185" s="244" t="s">
        <v>146</v>
      </c>
      <c r="E185" s="245"/>
      <c r="F185" s="240"/>
      <c r="G185" s="240"/>
      <c r="H185" s="240"/>
    </row>
    <row r="186" spans="1:8" ht="21" x14ac:dyDescent="0.2">
      <c r="A186" s="246" t="s">
        <v>147</v>
      </c>
      <c r="B186" s="247"/>
      <c r="C186" s="248" t="s">
        <v>148</v>
      </c>
      <c r="D186" s="249" t="s">
        <v>149</v>
      </c>
      <c r="E186" s="250"/>
      <c r="F186" s="240"/>
      <c r="G186" s="240"/>
      <c r="H186" s="240"/>
    </row>
    <row r="187" spans="1:8" ht="63.75" thickBot="1" x14ac:dyDescent="0.25">
      <c r="A187" s="332" t="s">
        <v>150</v>
      </c>
      <c r="B187" s="333"/>
      <c r="C187" s="334" t="s">
        <v>151</v>
      </c>
      <c r="D187" s="335" t="s">
        <v>149</v>
      </c>
      <c r="E187" s="336"/>
      <c r="F187" s="240"/>
      <c r="G187" s="240"/>
      <c r="H187" s="240"/>
    </row>
    <row r="188" spans="1:8" ht="42" x14ac:dyDescent="0.2">
      <c r="A188" s="246" t="s">
        <v>153</v>
      </c>
      <c r="B188" s="247"/>
      <c r="C188" s="337" t="s">
        <v>154</v>
      </c>
      <c r="D188" s="247" t="s">
        <v>149</v>
      </c>
      <c r="E188" s="338"/>
      <c r="F188" s="234"/>
      <c r="G188" s="234"/>
      <c r="H188" s="234"/>
    </row>
    <row r="189" spans="1:8" ht="42.75" customHeight="1" thickBot="1" x14ac:dyDescent="0.25">
      <c r="A189" s="339" t="s">
        <v>155</v>
      </c>
      <c r="B189" s="340"/>
      <c r="C189" s="334" t="s">
        <v>156</v>
      </c>
      <c r="D189" s="341" t="s">
        <v>149</v>
      </c>
      <c r="E189" s="342"/>
      <c r="F189" s="224"/>
      <c r="G189" s="225"/>
      <c r="H189" s="225"/>
    </row>
    <row r="190" spans="1:8" ht="50.1" customHeight="1" x14ac:dyDescent="0.2">
      <c r="A190" s="252" t="s">
        <v>157</v>
      </c>
      <c r="B190" s="252"/>
      <c r="C190" s="252"/>
      <c r="D190" s="252"/>
      <c r="E190" s="252"/>
      <c r="F190" s="252"/>
      <c r="G190" s="252"/>
      <c r="H190" s="252"/>
    </row>
    <row r="191" spans="1:8" ht="88.5" customHeight="1" x14ac:dyDescent="0.2">
      <c r="A191" s="252" t="s">
        <v>158</v>
      </c>
      <c r="B191" s="252"/>
      <c r="C191" s="252"/>
      <c r="D191" s="252"/>
      <c r="E191" s="252"/>
      <c r="F191" s="252"/>
      <c r="G191" s="252"/>
      <c r="H191" s="252"/>
    </row>
    <row r="192" spans="1:8" ht="189.75" customHeight="1" x14ac:dyDescent="0.2">
      <c r="A192"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7"/>
      <c r="C192" s="227"/>
      <c r="D192" s="227"/>
      <c r="E192" s="227"/>
      <c r="F192" s="227"/>
      <c r="G192" s="227"/>
      <c r="H192" s="227"/>
    </row>
    <row r="193" spans="1:8" ht="73.5" customHeight="1" x14ac:dyDescent="0.2">
      <c r="A193" s="227" t="s">
        <v>160</v>
      </c>
      <c r="B193" s="227"/>
      <c r="C193" s="227"/>
      <c r="D193" s="227"/>
      <c r="E193" s="227"/>
      <c r="F193" s="227"/>
      <c r="G193" s="227"/>
      <c r="H193" s="227"/>
    </row>
    <row r="194" spans="1:8" ht="150" customHeight="1" x14ac:dyDescent="0.2">
      <c r="A194" s="252" t="s">
        <v>161</v>
      </c>
      <c r="B194" s="252"/>
      <c r="C194" s="252"/>
      <c r="D194" s="252"/>
      <c r="E194" s="252"/>
      <c r="F194" s="252"/>
      <c r="G194" s="252"/>
      <c r="H194" s="252"/>
    </row>
    <row r="195" spans="1:8" s="205" customFormat="1" ht="125.25" customHeight="1" x14ac:dyDescent="0.2">
      <c r="A195" s="227" t="s">
        <v>162</v>
      </c>
      <c r="B195" s="227"/>
      <c r="C195" s="227"/>
      <c r="D195" s="227"/>
      <c r="E195" s="227"/>
      <c r="F195" s="227"/>
      <c r="G195" s="227"/>
      <c r="H195" s="227"/>
    </row>
    <row r="196" spans="1:8" s="226" customFormat="1" ht="222.75" customHeight="1" x14ac:dyDescent="0.2">
      <c r="A196" s="204"/>
      <c r="B196" s="205"/>
      <c r="C196" s="206"/>
      <c r="D196" s="205"/>
      <c r="E196" s="205"/>
      <c r="F196" s="205"/>
      <c r="G196" s="205"/>
      <c r="H196" s="207"/>
    </row>
    <row r="197" spans="1:8" ht="36.75" customHeight="1" x14ac:dyDescent="0.2"/>
    <row r="198" spans="1:8" ht="36.75" customHeight="1" x14ac:dyDescent="0.2"/>
    <row r="199" spans="1:8" ht="182.25" customHeight="1" x14ac:dyDescent="0.2"/>
    <row r="200" spans="1:8" ht="65.25" customHeight="1" x14ac:dyDescent="0.2"/>
    <row r="202" spans="1:8" s="254" customFormat="1" ht="114.75" customHeight="1" x14ac:dyDescent="0.2">
      <c r="A202" s="204"/>
      <c r="B202" s="205"/>
      <c r="C202" s="206"/>
      <c r="D202" s="205"/>
      <c r="E202" s="205"/>
      <c r="F202" s="205"/>
      <c r="G202" s="205"/>
      <c r="H202" s="207"/>
    </row>
  </sheetData>
  <sheetProtection selectLockedCells="1" selectUnlockedCells="1"/>
  <mergeCells count="324">
    <mergeCell ref="A192:H192"/>
    <mergeCell ref="A193:H193"/>
    <mergeCell ref="A194:H194"/>
    <mergeCell ref="A195:E195"/>
    <mergeCell ref="F195:H195"/>
    <mergeCell ref="A188:B188"/>
    <mergeCell ref="D188:E188"/>
    <mergeCell ref="A189:B189"/>
    <mergeCell ref="D189:E189"/>
    <mergeCell ref="A190:H190"/>
    <mergeCell ref="A191:H191"/>
    <mergeCell ref="A185:B185"/>
    <mergeCell ref="D185:E185"/>
    <mergeCell ref="A186:B186"/>
    <mergeCell ref="D186:E186"/>
    <mergeCell ref="A187:B187"/>
    <mergeCell ref="D187:E187"/>
    <mergeCell ref="A181:B181"/>
    <mergeCell ref="C181:C184"/>
    <mergeCell ref="D181:E181"/>
    <mergeCell ref="A182:B182"/>
    <mergeCell ref="D182:E182"/>
    <mergeCell ref="A183:B183"/>
    <mergeCell ref="D183:E183"/>
    <mergeCell ref="A184:B184"/>
    <mergeCell ref="D184:E184"/>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D149:H149"/>
    <mergeCell ref="A150:B150"/>
    <mergeCell ref="D150:H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9"/>
  <sheetViews>
    <sheetView view="pageBreakPreview" zoomScale="40" zoomScaleNormal="60" zoomScaleSheetLayoutView="40" workbookViewId="0">
      <pane ySplit="4" topLeftCell="A10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49" s="127">
        <v>510</v>
      </c>
      <c r="E49" s="128"/>
      <c r="F49" s="128"/>
      <c r="G49" s="128"/>
      <c r="H49" s="129"/>
    </row>
    <row r="50" spans="1:8" ht="37.5" customHeight="1" outlineLevel="1" x14ac:dyDescent="0.2">
      <c r="A50" s="130" t="s">
        <v>33</v>
      </c>
      <c r="B50" s="131"/>
      <c r="C50" s="126"/>
      <c r="D50" s="36">
        <v>1020</v>
      </c>
      <c r="E50" s="37"/>
      <c r="F50" s="37"/>
      <c r="G50" s="37"/>
      <c r="H50" s="38"/>
    </row>
    <row r="51" spans="1:8" ht="37.5" customHeight="1" outlineLevel="1" x14ac:dyDescent="0.2">
      <c r="A51" s="130" t="s">
        <v>34</v>
      </c>
      <c r="B51" s="131"/>
      <c r="C51" s="126"/>
      <c r="D51" s="36">
        <v>1530</v>
      </c>
      <c r="E51" s="37"/>
      <c r="F51" s="37"/>
      <c r="G51" s="37"/>
      <c r="H51" s="38"/>
    </row>
    <row r="52" spans="1:8" ht="37.5" customHeight="1" outlineLevel="1" x14ac:dyDescent="0.2">
      <c r="A52" s="130" t="s">
        <v>35</v>
      </c>
      <c r="B52" s="131"/>
      <c r="C52" s="126"/>
      <c r="D52" s="36">
        <v>2040</v>
      </c>
      <c r="E52" s="37"/>
      <c r="F52" s="37"/>
      <c r="G52" s="37"/>
      <c r="H52" s="38"/>
    </row>
    <row r="53" spans="1:8" ht="37.5" customHeight="1" outlineLevel="1" x14ac:dyDescent="0.2">
      <c r="A53" s="130" t="s">
        <v>36</v>
      </c>
      <c r="B53" s="131"/>
      <c r="C53" s="126"/>
      <c r="D53" s="36">
        <v>2550</v>
      </c>
      <c r="E53" s="37"/>
      <c r="F53" s="37"/>
      <c r="G53" s="37"/>
      <c r="H53" s="38"/>
    </row>
    <row r="54" spans="1:8" ht="37.5" customHeight="1" outlineLevel="1" x14ac:dyDescent="0.2">
      <c r="A54" s="130" t="s">
        <v>37</v>
      </c>
      <c r="B54" s="131"/>
      <c r="C54" s="126"/>
      <c r="D54" s="36">
        <v>3060</v>
      </c>
      <c r="E54" s="37"/>
      <c r="F54" s="37"/>
      <c r="G54" s="37"/>
      <c r="H54" s="38"/>
    </row>
    <row r="55" spans="1:8" ht="37.5" customHeight="1" outlineLevel="1" x14ac:dyDescent="0.2">
      <c r="A55" s="130" t="s">
        <v>38</v>
      </c>
      <c r="B55" s="131"/>
      <c r="C55" s="126"/>
      <c r="D55" s="36">
        <v>3570</v>
      </c>
      <c r="E55" s="37"/>
      <c r="F55" s="37"/>
      <c r="G55" s="37"/>
      <c r="H55" s="38"/>
    </row>
    <row r="56" spans="1:8" ht="37.5" customHeight="1" outlineLevel="1" x14ac:dyDescent="0.2">
      <c r="A56" s="130" t="s">
        <v>39</v>
      </c>
      <c r="B56" s="131"/>
      <c r="C56" s="126"/>
      <c r="D56" s="36">
        <v>4080</v>
      </c>
      <c r="E56" s="37"/>
      <c r="F56" s="37"/>
      <c r="G56" s="37"/>
      <c r="H56" s="38"/>
    </row>
    <row r="57" spans="1:8" ht="37.5" customHeight="1" outlineLevel="1" x14ac:dyDescent="0.2">
      <c r="A57" s="130" t="s">
        <v>40</v>
      </c>
      <c r="B57" s="131"/>
      <c r="C57" s="126"/>
      <c r="D57" s="36">
        <v>4590</v>
      </c>
      <c r="E57" s="37"/>
      <c r="F57" s="37"/>
      <c r="G57" s="37"/>
      <c r="H57" s="38"/>
    </row>
    <row r="58" spans="1:8" ht="37.5" customHeight="1" outlineLevel="1" x14ac:dyDescent="0.2">
      <c r="A58" s="130" t="s">
        <v>41</v>
      </c>
      <c r="B58" s="131"/>
      <c r="C58" s="126"/>
      <c r="D58" s="36">
        <v>5100</v>
      </c>
      <c r="E58" s="37"/>
      <c r="F58" s="37"/>
      <c r="G58" s="37"/>
      <c r="H58" s="38"/>
    </row>
    <row r="59" spans="1:8" ht="37.5" customHeight="1" outlineLevel="1" x14ac:dyDescent="0.2">
      <c r="A59" s="130" t="s">
        <v>42</v>
      </c>
      <c r="B59" s="131"/>
      <c r="C59" s="126"/>
      <c r="D59" s="36">
        <v>5610</v>
      </c>
      <c r="E59" s="37"/>
      <c r="F59" s="37"/>
      <c r="G59" s="37"/>
      <c r="H59" s="38"/>
    </row>
    <row r="60" spans="1:8" ht="37.5" customHeight="1" outlineLevel="1" x14ac:dyDescent="0.2">
      <c r="A60" s="130" t="s">
        <v>43</v>
      </c>
      <c r="B60" s="131"/>
      <c r="C60" s="126"/>
      <c r="D60" s="36">
        <v>6120</v>
      </c>
      <c r="E60" s="37"/>
      <c r="F60" s="37"/>
      <c r="G60" s="37"/>
      <c r="H60" s="38"/>
    </row>
    <row r="61" spans="1:8" ht="37.5" customHeight="1" outlineLevel="1" x14ac:dyDescent="0.2">
      <c r="A61" s="130" t="s">
        <v>44</v>
      </c>
      <c r="B61" s="131"/>
      <c r="C61" s="126"/>
      <c r="D61" s="36">
        <v>6630</v>
      </c>
      <c r="E61" s="37"/>
      <c r="F61" s="37"/>
      <c r="G61" s="37"/>
      <c r="H61" s="38"/>
    </row>
    <row r="62" spans="1:8" ht="37.5" customHeight="1" outlineLevel="1" x14ac:dyDescent="0.2">
      <c r="A62" s="130" t="s">
        <v>45</v>
      </c>
      <c r="B62" s="131"/>
      <c r="C62" s="126"/>
      <c r="D62" s="36">
        <v>7140</v>
      </c>
      <c r="E62" s="37"/>
      <c r="F62" s="37"/>
      <c r="G62" s="37"/>
      <c r="H62" s="38"/>
    </row>
    <row r="63" spans="1:8" ht="37.5" customHeight="1" outlineLevel="1" x14ac:dyDescent="0.2">
      <c r="A63" s="130" t="s">
        <v>46</v>
      </c>
      <c r="B63" s="131"/>
      <c r="C63" s="126"/>
      <c r="D63" s="36">
        <v>7650</v>
      </c>
      <c r="E63" s="37"/>
      <c r="F63" s="37"/>
      <c r="G63" s="37"/>
      <c r="H63" s="38"/>
    </row>
    <row r="64" spans="1:8" ht="37.5" customHeight="1" outlineLevel="1" x14ac:dyDescent="0.2">
      <c r="A64" s="130" t="s">
        <v>47</v>
      </c>
      <c r="B64" s="131"/>
      <c r="C64" s="126"/>
      <c r="D64" s="36">
        <v>8160</v>
      </c>
      <c r="E64" s="37"/>
      <c r="F64" s="37"/>
      <c r="G64" s="37"/>
      <c r="H64" s="38"/>
    </row>
    <row r="65" spans="1:8" ht="37.5" customHeight="1" outlineLevel="1" x14ac:dyDescent="0.2">
      <c r="A65" s="130" t="s">
        <v>48</v>
      </c>
      <c r="B65" s="131"/>
      <c r="C65" s="126"/>
      <c r="D65" s="36">
        <v>8670</v>
      </c>
      <c r="E65" s="37"/>
      <c r="F65" s="37"/>
      <c r="G65" s="37"/>
      <c r="H65" s="38"/>
    </row>
    <row r="66" spans="1:8" ht="37.5" customHeight="1" outlineLevel="1" x14ac:dyDescent="0.2">
      <c r="A66" s="130" t="s">
        <v>49</v>
      </c>
      <c r="B66" s="131"/>
      <c r="C66" s="126"/>
      <c r="D66" s="36">
        <v>9180</v>
      </c>
      <c r="E66" s="37"/>
      <c r="F66" s="37"/>
      <c r="G66" s="37"/>
      <c r="H66" s="38"/>
    </row>
    <row r="67" spans="1:8" ht="37.5" customHeight="1" outlineLevel="1" x14ac:dyDescent="0.2">
      <c r="A67" s="130" t="s">
        <v>50</v>
      </c>
      <c r="B67" s="131"/>
      <c r="C67" s="126"/>
      <c r="D67" s="36">
        <v>9690</v>
      </c>
      <c r="E67" s="37"/>
      <c r="F67" s="37"/>
      <c r="G67" s="37"/>
      <c r="H67" s="38"/>
    </row>
    <row r="68" spans="1:8" ht="37.5" customHeight="1" outlineLevel="1" thickBot="1" x14ac:dyDescent="0.25">
      <c r="A68" s="130" t="s">
        <v>51</v>
      </c>
      <c r="B68" s="131"/>
      <c r="C68" s="126"/>
      <c r="D68" s="36">
        <v>10200</v>
      </c>
      <c r="E68" s="37"/>
      <c r="F68" s="37"/>
      <c r="G68" s="37"/>
      <c r="H68" s="38"/>
    </row>
    <row r="69" spans="1:8" ht="50.1" customHeight="1" thickBot="1" x14ac:dyDescent="0.25">
      <c r="A69" s="119" t="s">
        <v>52</v>
      </c>
      <c r="B69" s="120"/>
      <c r="C69" s="120"/>
      <c r="D69" s="121" t="str">
        <f>"от "&amp;MIN(D70:D79)&amp;" до "&amp;MAX(D70:D79)</f>
        <v>от 348 до 6798</v>
      </c>
      <c r="E69" s="122"/>
      <c r="F69" s="122"/>
      <c r="G69" s="122"/>
      <c r="H69" s="123"/>
    </row>
    <row r="70" spans="1:8"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70" s="135">
        <v>1014</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71" s="140">
        <v>348</v>
      </c>
      <c r="E71" s="140"/>
      <c r="F71" s="140"/>
      <c r="G71" s="140"/>
      <c r="H71" s="141"/>
    </row>
    <row r="72" spans="1:8" ht="37.5" customHeight="1" x14ac:dyDescent="0.2">
      <c r="A72" s="137" t="s">
        <v>55</v>
      </c>
      <c r="B72" s="138"/>
      <c r="C72" s="142"/>
      <c r="D72" s="140">
        <v>6456</v>
      </c>
      <c r="E72" s="140"/>
      <c r="F72" s="140"/>
      <c r="G72" s="140"/>
      <c r="H72" s="141"/>
    </row>
    <row r="73" spans="1:8" ht="37.5" customHeight="1" x14ac:dyDescent="0.2">
      <c r="A73" s="137" t="s">
        <v>56</v>
      </c>
      <c r="B73" s="138"/>
      <c r="C73" s="142"/>
      <c r="D73" s="140">
        <v>1950</v>
      </c>
      <c r="E73" s="140"/>
      <c r="F73" s="140"/>
      <c r="G73" s="140"/>
      <c r="H73" s="141"/>
    </row>
    <row r="74" spans="1:8" ht="37.5" customHeight="1" x14ac:dyDescent="0.2">
      <c r="A74" s="143" t="s">
        <v>57</v>
      </c>
      <c r="B74" s="144"/>
      <c r="C74" s="142"/>
      <c r="D74" s="140">
        <v>5790</v>
      </c>
      <c r="E74" s="140"/>
      <c r="F74" s="140"/>
      <c r="G74" s="140"/>
      <c r="H74" s="141"/>
    </row>
    <row r="75" spans="1:8" ht="37.5" customHeight="1" x14ac:dyDescent="0.2">
      <c r="A75" s="137" t="s">
        <v>58</v>
      </c>
      <c r="B75" s="138"/>
      <c r="C75" s="142"/>
      <c r="D75" s="140">
        <v>432</v>
      </c>
      <c r="E75" s="140"/>
      <c r="F75" s="140"/>
      <c r="G75" s="140"/>
      <c r="H75" s="141"/>
    </row>
    <row r="76" spans="1:8" ht="37.5" customHeight="1" x14ac:dyDescent="0.2">
      <c r="A76" s="137" t="s">
        <v>59</v>
      </c>
      <c r="B76" s="138"/>
      <c r="C76" s="142"/>
      <c r="D76" s="140">
        <v>432</v>
      </c>
      <c r="E76" s="140"/>
      <c r="F76" s="140"/>
      <c r="G76" s="140"/>
      <c r="H76" s="141"/>
    </row>
    <row r="77" spans="1:8" ht="37.5" customHeight="1" x14ac:dyDescent="0.2">
      <c r="A77" s="137" t="s">
        <v>60</v>
      </c>
      <c r="B77" s="138"/>
      <c r="C77" s="142"/>
      <c r="D77" s="140">
        <v>864</v>
      </c>
      <c r="E77" s="140"/>
      <c r="F77" s="140"/>
      <c r="G77" s="140"/>
      <c r="H77" s="141"/>
    </row>
    <row r="78" spans="1:8" ht="37.5" customHeight="1" x14ac:dyDescent="0.2">
      <c r="A78" s="137" t="s">
        <v>61</v>
      </c>
      <c r="B78" s="138"/>
      <c r="C78" s="142"/>
      <c r="D78" s="140">
        <v>1296</v>
      </c>
      <c r="E78" s="140"/>
      <c r="F78" s="140"/>
      <c r="G78" s="140"/>
      <c r="H78" s="141"/>
    </row>
    <row r="79" spans="1:8" ht="37.5" customHeight="1" thickBot="1" x14ac:dyDescent="0.25">
      <c r="A79" s="145" t="s">
        <v>62</v>
      </c>
      <c r="B79" s="146"/>
      <c r="C79" s="147"/>
      <c r="D79" s="148">
        <v>6798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858 до 10398</v>
      </c>
      <c r="E81" s="156"/>
      <c r="F81" s="156"/>
      <c r="G81" s="156"/>
      <c r="H81" s="157"/>
    </row>
    <row r="82" spans="1:8" ht="21.75" thickBot="1" x14ac:dyDescent="0.25">
      <c r="A82" s="301"/>
      <c r="B82" s="302"/>
      <c r="C82" s="118"/>
      <c r="D82" s="325"/>
      <c r="E82" s="325"/>
      <c r="F82" s="325"/>
      <c r="G82" s="325"/>
      <c r="H82" s="326"/>
    </row>
    <row r="83" spans="1:8" ht="51.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83" s="165">
        <v>5100</v>
      </c>
      <c r="E83" s="165"/>
      <c r="F83" s="165"/>
      <c r="G83" s="165"/>
      <c r="H83" s="166"/>
    </row>
    <row r="84" spans="1:8" ht="51.75" customHeight="1" thickBot="1" x14ac:dyDescent="0.25">
      <c r="A84" s="167" t="s">
        <v>67</v>
      </c>
      <c r="B84" s="168"/>
      <c r="C84" s="169"/>
      <c r="D84" s="170" t="s">
        <v>68</v>
      </c>
      <c r="E84" s="171"/>
      <c r="F84" s="171"/>
      <c r="G84" s="171"/>
      <c r="H84" s="172"/>
    </row>
    <row r="85" spans="1:8" ht="51.75" customHeight="1" x14ac:dyDescent="0.2">
      <c r="A85" s="173" t="s">
        <v>69</v>
      </c>
      <c r="B85" s="174"/>
      <c r="C85" s="169"/>
      <c r="D85" s="140">
        <f>D83/4</f>
        <v>1275</v>
      </c>
      <c r="E85" s="140"/>
      <c r="F85" s="140"/>
      <c r="G85" s="140"/>
      <c r="H85" s="141"/>
    </row>
    <row r="86" spans="1:8" ht="51.75" customHeight="1" x14ac:dyDescent="0.2">
      <c r="A86" s="173" t="s">
        <v>70</v>
      </c>
      <c r="B86" s="174"/>
      <c r="C86" s="169"/>
      <c r="D86" s="140">
        <f>D83/5</f>
        <v>1020</v>
      </c>
      <c r="E86" s="140"/>
      <c r="F86" s="140"/>
      <c r="G86" s="140"/>
      <c r="H86" s="141"/>
    </row>
    <row r="87" spans="1:8" ht="51.75" customHeight="1" x14ac:dyDescent="0.2">
      <c r="A87" s="173" t="s">
        <v>71</v>
      </c>
      <c r="B87" s="174"/>
      <c r="C87" s="169"/>
      <c r="D87" s="140">
        <f>D83/6</f>
        <v>850</v>
      </c>
      <c r="E87" s="140"/>
      <c r="F87" s="140"/>
      <c r="G87" s="140"/>
      <c r="H87" s="141"/>
    </row>
    <row r="88" spans="1:8" ht="51.75" customHeight="1" x14ac:dyDescent="0.2">
      <c r="A88" s="173" t="s">
        <v>72</v>
      </c>
      <c r="B88" s="174"/>
      <c r="C88" s="169"/>
      <c r="D88" s="140">
        <f>D83/7</f>
        <v>728.57142857142856</v>
      </c>
      <c r="E88" s="140"/>
      <c r="F88" s="140"/>
      <c r="G88" s="140"/>
      <c r="H88" s="141"/>
    </row>
    <row r="89" spans="1:8" ht="51.75" customHeight="1" x14ac:dyDescent="0.2">
      <c r="A89" s="173" t="s">
        <v>73</v>
      </c>
      <c r="B89" s="174"/>
      <c r="C89" s="169"/>
      <c r="D89" s="140">
        <f>D83/8</f>
        <v>637.5</v>
      </c>
      <c r="E89" s="140"/>
      <c r="F89" s="140"/>
      <c r="G89" s="140"/>
      <c r="H89" s="141"/>
    </row>
    <row r="90" spans="1:8" ht="51.75" customHeight="1" x14ac:dyDescent="0.2">
      <c r="A90" s="173" t="s">
        <v>74</v>
      </c>
      <c r="B90" s="174"/>
      <c r="C90" s="169"/>
      <c r="D90" s="140">
        <f>D83/9</f>
        <v>566.66666666666663</v>
      </c>
      <c r="E90" s="140"/>
      <c r="F90" s="140"/>
      <c r="G90" s="140"/>
      <c r="H90" s="141"/>
    </row>
    <row r="91" spans="1:8" ht="51.75" customHeight="1" x14ac:dyDescent="0.2">
      <c r="A91" s="173" t="s">
        <v>75</v>
      </c>
      <c r="B91" s="174"/>
      <c r="C91" s="169"/>
      <c r="D91" s="140">
        <f>D83/10</f>
        <v>510</v>
      </c>
      <c r="E91" s="140"/>
      <c r="F91" s="140"/>
      <c r="G91" s="140"/>
      <c r="H91" s="141"/>
    </row>
    <row r="92" spans="1:8" ht="51.75" customHeight="1" thickBot="1" x14ac:dyDescent="0.25">
      <c r="A92" s="162" t="s">
        <v>76</v>
      </c>
      <c r="B92" s="163"/>
      <c r="C92" s="169"/>
      <c r="D92" s="165">
        <v>7656</v>
      </c>
      <c r="E92" s="165"/>
      <c r="F92" s="165"/>
      <c r="G92" s="165"/>
      <c r="H92" s="166"/>
    </row>
    <row r="93" spans="1:8" ht="51.75" customHeight="1" thickBot="1" x14ac:dyDescent="0.25">
      <c r="A93" s="167" t="s">
        <v>67</v>
      </c>
      <c r="B93" s="168"/>
      <c r="C93" s="169"/>
      <c r="D93" s="170" t="s">
        <v>68</v>
      </c>
      <c r="E93" s="171"/>
      <c r="F93" s="171"/>
      <c r="G93" s="171"/>
      <c r="H93" s="172"/>
    </row>
    <row r="94" spans="1:8" ht="51.75" customHeight="1" x14ac:dyDescent="0.2">
      <c r="A94" s="173" t="s">
        <v>69</v>
      </c>
      <c r="B94" s="174"/>
      <c r="C94" s="169"/>
      <c r="D94" s="140">
        <v>1914</v>
      </c>
      <c r="E94" s="140"/>
      <c r="F94" s="140"/>
      <c r="G94" s="140"/>
      <c r="H94" s="141"/>
    </row>
    <row r="95" spans="1:8" ht="51.75" customHeight="1" x14ac:dyDescent="0.2">
      <c r="A95" s="173" t="s">
        <v>70</v>
      </c>
      <c r="B95" s="174"/>
      <c r="C95" s="169"/>
      <c r="D95" s="140">
        <v>1531.2</v>
      </c>
      <c r="E95" s="140"/>
      <c r="F95" s="140"/>
      <c r="G95" s="140"/>
      <c r="H95" s="141"/>
    </row>
    <row r="96" spans="1:8" ht="51.75" customHeight="1" x14ac:dyDescent="0.2">
      <c r="A96" s="173" t="s">
        <v>71</v>
      </c>
      <c r="B96" s="174"/>
      <c r="C96" s="169"/>
      <c r="D96" s="140">
        <v>1275.9999999999998</v>
      </c>
      <c r="E96" s="140"/>
      <c r="F96" s="140"/>
      <c r="G96" s="140"/>
      <c r="H96" s="141"/>
    </row>
    <row r="97" spans="1:8" ht="51.75" customHeight="1" x14ac:dyDescent="0.2">
      <c r="A97" s="173" t="s">
        <v>72</v>
      </c>
      <c r="B97" s="174"/>
      <c r="C97" s="169"/>
      <c r="D97" s="140">
        <v>1093.7142857142858</v>
      </c>
      <c r="E97" s="140"/>
      <c r="F97" s="140"/>
      <c r="G97" s="140"/>
      <c r="H97" s="141"/>
    </row>
    <row r="98" spans="1:8" ht="51.75" customHeight="1" x14ac:dyDescent="0.2">
      <c r="A98" s="173" t="s">
        <v>73</v>
      </c>
      <c r="B98" s="174"/>
      <c r="C98" s="169"/>
      <c r="D98" s="140">
        <v>957</v>
      </c>
      <c r="E98" s="140"/>
      <c r="F98" s="140"/>
      <c r="G98" s="140"/>
      <c r="H98" s="141"/>
    </row>
    <row r="99" spans="1:8" ht="51.75" customHeight="1" x14ac:dyDescent="0.2">
      <c r="A99" s="173" t="s">
        <v>74</v>
      </c>
      <c r="B99" s="174"/>
      <c r="C99" s="169"/>
      <c r="D99" s="140">
        <v>850.66666666666663</v>
      </c>
      <c r="E99" s="140"/>
      <c r="F99" s="140"/>
      <c r="G99" s="140"/>
      <c r="H99" s="141"/>
    </row>
    <row r="100" spans="1:8" ht="51.75" customHeight="1" thickBot="1" x14ac:dyDescent="0.25">
      <c r="A100" s="173" t="s">
        <v>75</v>
      </c>
      <c r="B100" s="174"/>
      <c r="C100" s="177"/>
      <c r="D100" s="140">
        <v>765.6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1" s="44">
        <v>12012</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"2ГИС.ВЛАДИМИР"</v>
      </c>
      <c r="D103" s="31">
        <v>3654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4" s="187">
        <v>5442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5" s="36">
        <v>8664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"2ГИС.ВЛАДИМИР"</v>
      </c>
      <c r="D106" s="36">
        <v>8664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"2ГИС.ВЛАДИМИР"</v>
      </c>
      <c r="D107" s="36">
        <v>10398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8" s="36">
        <v>6030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9" s="36">
        <v>8664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0" s="36">
        <v>8664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11" s="36">
        <v>2160</v>
      </c>
      <c r="E111" s="37"/>
      <c r="F111" s="37"/>
      <c r="G111" s="37"/>
      <c r="H111" s="38"/>
    </row>
    <row r="112" spans="1:8" ht="50.1" customHeight="1" x14ac:dyDescent="0.2">
      <c r="A112" s="143" t="s">
        <v>87</v>
      </c>
      <c r="B112" s="144"/>
      <c r="C112" s="186" t="s">
        <v>88</v>
      </c>
      <c r="D112" s="36">
        <v>858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3" s="36">
        <v>3060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4" s="36">
        <v>2040</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5" s="36">
        <v>2040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6" s="36">
        <v>1020</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7" s="36">
        <v>7560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9" s="36">
        <v>5184</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20" s="36">
        <v>1038</v>
      </c>
      <c r="E120" s="37"/>
      <c r="F120" s="37"/>
      <c r="G120" s="37"/>
      <c r="H120" s="38"/>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21" s="36">
        <v>100002</v>
      </c>
      <c r="E121" s="37"/>
      <c r="F121" s="37"/>
      <c r="G121" s="37"/>
      <c r="H121" s="38"/>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2" s="36">
        <v>2898</v>
      </c>
      <c r="E122" s="37"/>
      <c r="F122" s="37"/>
      <c r="G122" s="37"/>
      <c r="H122" s="38"/>
    </row>
    <row r="123" spans="1:8"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3" s="36">
        <v>2898</v>
      </c>
      <c r="E123" s="37"/>
      <c r="F123" s="37"/>
      <c r="G123" s="37"/>
      <c r="H123" s="38"/>
    </row>
    <row r="124" spans="1:8"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4" s="36">
        <v>2406</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"2ГИС.ВЛАДИМИР"</v>
      </c>
      <c r="D125" s="36">
        <v>5160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6">
        <v>7680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"2ГИС.ВЛАДИМИР" (версия для ПК)</v>
      </c>
      <c r="D127" s="36">
        <v>12240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"2ГИС.ВЛАДИМИР"</v>
      </c>
      <c r="D128" s="36">
        <v>12240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"2ГИС.ВЛАДИМИР"</v>
      </c>
      <c r="D129" s="36">
        <v>14688</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"2ГИС.ВЛАДИМИР" (версия для ПК)</v>
      </c>
      <c r="D130" s="36">
        <v>8520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"2ГИС.ВЛАДИМИР" (версия для ПК)</v>
      </c>
      <c r="D131" s="36">
        <v>12240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"2ГИС.ВЛАДИМИР" (версия для ПК)</v>
      </c>
      <c r="D132" s="36">
        <v>12240</v>
      </c>
      <c r="E132" s="37"/>
      <c r="F132" s="37"/>
      <c r="G132" s="37"/>
      <c r="H132" s="38"/>
    </row>
    <row r="133" spans="1:8" ht="50.1" customHeight="1" x14ac:dyDescent="0.2">
      <c r="A133" s="143" t="s">
        <v>108</v>
      </c>
      <c r="B133" s="144"/>
      <c r="C133" s="186" t="s">
        <v>88</v>
      </c>
      <c r="D133" s="36">
        <v>1320</v>
      </c>
      <c r="E133" s="37"/>
      <c r="F133" s="37"/>
      <c r="G133" s="37"/>
      <c r="H133" s="38"/>
    </row>
    <row r="134" spans="1:8" ht="66.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6">
        <v>10680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"2ГИС.ВЛАДИМИР" (версия для ПК)</v>
      </c>
      <c r="D135" s="44">
        <v>7320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37" s="36">
        <v>2406</v>
      </c>
      <c r="E137" s="37"/>
      <c r="F137" s="37"/>
      <c r="G137" s="37"/>
      <c r="H137" s="38"/>
    </row>
    <row r="138" spans="1:8" s="16" customFormat="1" ht="50.1" customHeight="1" x14ac:dyDescent="0.2">
      <c r="A138" s="143" t="s">
        <v>113</v>
      </c>
      <c r="B138" s="144"/>
      <c r="C138" s="196"/>
      <c r="D138" s="36">
        <v>2406</v>
      </c>
      <c r="E138" s="37"/>
      <c r="F138" s="37"/>
      <c r="G138" s="37"/>
      <c r="H138" s="38"/>
    </row>
    <row r="139" spans="1:8" s="16" customFormat="1" ht="50.1" customHeight="1" x14ac:dyDescent="0.2">
      <c r="A139" s="194" t="s">
        <v>114</v>
      </c>
      <c r="B139" s="195"/>
      <c r="C139" s="196"/>
      <c r="D139" s="329">
        <v>1800</v>
      </c>
      <c r="E139" s="140"/>
      <c r="F139" s="140"/>
      <c r="G139" s="140"/>
      <c r="H139" s="140"/>
    </row>
    <row r="140" spans="1:8" s="16" customFormat="1" ht="50.1" customHeight="1" x14ac:dyDescent="0.2">
      <c r="A140" s="194" t="s">
        <v>115</v>
      </c>
      <c r="B140" s="195"/>
      <c r="C140" s="196"/>
      <c r="D140" s="329">
        <v>180</v>
      </c>
      <c r="E140" s="140"/>
      <c r="F140" s="140"/>
      <c r="G140" s="140"/>
      <c r="H140" s="140"/>
    </row>
    <row r="141" spans="1:8" s="16" customFormat="1" ht="50.1" customHeight="1" thickBot="1" x14ac:dyDescent="0.25">
      <c r="A141" s="194" t="s">
        <v>116</v>
      </c>
      <c r="B141" s="195"/>
      <c r="C141" s="198"/>
      <c r="D141" s="78">
        <v>612</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3" s="200">
        <f>F143*1.2</f>
        <v>3060</v>
      </c>
      <c r="E143" s="201">
        <f>F143*1.1</f>
        <v>2805</v>
      </c>
      <c r="F143" s="201">
        <v>2550</v>
      </c>
      <c r="G143" s="201">
        <f>F143*0.75</f>
        <v>1912.5</v>
      </c>
      <c r="H143" s="202">
        <f>F143*0.5</f>
        <v>1275</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"2ГИС.ВЛАДИМИР"</v>
      </c>
      <c r="D144" s="36">
        <v>2550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5" s="36">
        <v>5184</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6" s="200">
        <f>F146*1.2</f>
        <v>4320</v>
      </c>
      <c r="E146" s="201">
        <f>F146*1.1</f>
        <v>3960.0000000000005</v>
      </c>
      <c r="F146" s="201">
        <v>3600</v>
      </c>
      <c r="G146" s="201">
        <f>F146*0.75</f>
        <v>2700</v>
      </c>
      <c r="H146" s="202">
        <f>F146*0.5</f>
        <v>1800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"2ГИС.ВЛАДИМИР"</v>
      </c>
      <c r="D147" s="36">
        <v>3600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8" s="36">
        <v>7320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"2ГИС.ВЛАДИМИР"</v>
      </c>
      <c r="D149" s="36">
        <v>2550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357"/>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2" s="31">
        <v>6180</v>
      </c>
      <c r="E152" s="32"/>
      <c r="F152" s="32"/>
      <c r="G152" s="32"/>
      <c r="H152" s="33"/>
    </row>
    <row r="153" spans="1:8" s="16" customFormat="1" ht="83.25" customHeight="1" thickBot="1" x14ac:dyDescent="0.25">
      <c r="A153" s="143" t="s">
        <v>187</v>
      </c>
      <c r="B153" s="144"/>
      <c r="C153" s="196"/>
      <c r="D153" s="36">
        <v>6180</v>
      </c>
      <c r="E153" s="37"/>
      <c r="F153" s="37"/>
      <c r="G153" s="37"/>
      <c r="H153" s="38"/>
    </row>
    <row r="154" spans="1:8" ht="21.75" thickBot="1" x14ac:dyDescent="0.25">
      <c r="A154" s="301"/>
      <c r="B154" s="302"/>
      <c r="C154" s="182"/>
      <c r="D154" s="325"/>
      <c r="E154" s="325"/>
      <c r="F154" s="325"/>
      <c r="G154" s="325"/>
      <c r="H154" s="326"/>
    </row>
    <row r="156" spans="1:8" ht="21" x14ac:dyDescent="0.2">
      <c r="A156" s="208"/>
      <c r="B156" s="209" t="s">
        <v>126</v>
      </c>
      <c r="C156" s="210" t="s">
        <v>263</v>
      </c>
      <c r="D156" s="210"/>
      <c r="E156" s="211"/>
      <c r="F156" s="211"/>
      <c r="G156" s="211"/>
      <c r="H156" s="211"/>
    </row>
    <row r="157" spans="1:8" ht="21" x14ac:dyDescent="0.2">
      <c r="A157" s="208"/>
      <c r="B157" s="211"/>
      <c r="C157" s="212" t="s">
        <v>264</v>
      </c>
      <c r="D157" s="212"/>
      <c r="E157" s="211"/>
      <c r="F157" s="211"/>
      <c r="G157" s="211"/>
      <c r="H157" s="211"/>
    </row>
    <row r="158" spans="1:8" ht="21" x14ac:dyDescent="0.2">
      <c r="A158" s="208"/>
      <c r="B158" s="211"/>
      <c r="C158" s="212" t="s">
        <v>265</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33.75"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3" customHeight="1" thickBot="1" x14ac:dyDescent="0.25">
      <c r="A173" s="236" t="s">
        <v>141</v>
      </c>
      <c r="B173" s="237"/>
      <c r="C173" s="238" t="s">
        <v>142</v>
      </c>
      <c r="D173" s="237" t="s">
        <v>143</v>
      </c>
      <c r="E173" s="239"/>
      <c r="F173" s="240"/>
      <c r="G173" s="240"/>
      <c r="H173" s="240"/>
    </row>
    <row r="174" spans="1:8" ht="50.1" customHeight="1" x14ac:dyDescent="0.2">
      <c r="A174" s="241" t="s">
        <v>170</v>
      </c>
      <c r="B174" s="242"/>
      <c r="C174" s="244" t="s">
        <v>171</v>
      </c>
      <c r="D174" s="370">
        <v>2190</v>
      </c>
      <c r="E174" s="245"/>
      <c r="F174" s="240"/>
      <c r="G174" s="240"/>
      <c r="H174" s="240"/>
    </row>
    <row r="175" spans="1:8" ht="50.1" customHeight="1" x14ac:dyDescent="0.2">
      <c r="A175" s="246" t="s">
        <v>172</v>
      </c>
      <c r="B175" s="247"/>
      <c r="C175" s="249"/>
      <c r="D175" s="371">
        <v>1590</v>
      </c>
      <c r="E175" s="250"/>
      <c r="F175" s="240"/>
      <c r="G175" s="240"/>
      <c r="H175" s="240"/>
    </row>
    <row r="176" spans="1:8" ht="50.1" customHeight="1" x14ac:dyDescent="0.2">
      <c r="A176" s="246" t="s">
        <v>173</v>
      </c>
      <c r="B176" s="247"/>
      <c r="C176" s="249"/>
      <c r="D176" s="371">
        <v>1440</v>
      </c>
      <c r="E176" s="250"/>
      <c r="F176" s="240"/>
      <c r="G176" s="240"/>
      <c r="H176" s="240"/>
    </row>
    <row r="177" spans="1:8" ht="50.1" customHeight="1" thickBot="1" x14ac:dyDescent="0.25">
      <c r="A177" s="246" t="s">
        <v>174</v>
      </c>
      <c r="B177" s="247"/>
      <c r="C177" s="249"/>
      <c r="D177" s="371">
        <v>1290</v>
      </c>
      <c r="E177" s="250"/>
      <c r="F177" s="240"/>
      <c r="G177" s="240"/>
      <c r="H177" s="240"/>
    </row>
    <row r="178" spans="1:8" ht="84" x14ac:dyDescent="0.2">
      <c r="A178" s="241" t="s">
        <v>144</v>
      </c>
      <c r="B178" s="242"/>
      <c r="C178" s="243" t="s">
        <v>145</v>
      </c>
      <c r="D178" s="244" t="s">
        <v>146</v>
      </c>
      <c r="E178" s="245"/>
      <c r="F178" s="240"/>
      <c r="G178" s="240"/>
      <c r="H178" s="240"/>
    </row>
    <row r="179" spans="1:8" ht="77.25" customHeight="1" x14ac:dyDescent="0.2">
      <c r="A179" s="246" t="s">
        <v>147</v>
      </c>
      <c r="B179" s="247"/>
      <c r="C179" s="248" t="s">
        <v>148</v>
      </c>
      <c r="D179" s="249" t="s">
        <v>149</v>
      </c>
      <c r="E179" s="250"/>
      <c r="F179" s="240"/>
      <c r="G179" s="240"/>
      <c r="H179" s="240"/>
    </row>
    <row r="180" spans="1:8" ht="141" customHeight="1" thickBot="1" x14ac:dyDescent="0.25">
      <c r="A180" s="332" t="s">
        <v>150</v>
      </c>
      <c r="B180" s="333"/>
      <c r="C180" s="334" t="s">
        <v>151</v>
      </c>
      <c r="D180" s="335" t="s">
        <v>149</v>
      </c>
      <c r="E180" s="336"/>
      <c r="F180" s="240"/>
      <c r="G180" s="240"/>
      <c r="H180" s="240"/>
    </row>
    <row r="181" spans="1:8" s="205" customFormat="1" ht="125.25" customHeight="1" x14ac:dyDescent="0.2">
      <c r="A181" s="246" t="s">
        <v>153</v>
      </c>
      <c r="B181" s="247"/>
      <c r="C181" s="337" t="s">
        <v>154</v>
      </c>
      <c r="D181" s="247" t="s">
        <v>149</v>
      </c>
      <c r="E181" s="338"/>
      <c r="F181" s="234"/>
      <c r="G181" s="234"/>
      <c r="H181" s="234"/>
    </row>
    <row r="182" spans="1:8" s="226" customFormat="1" ht="222.75" customHeight="1" thickBot="1" x14ac:dyDescent="0.25">
      <c r="A182" s="339" t="s">
        <v>155</v>
      </c>
      <c r="B182" s="340"/>
      <c r="C182" s="334" t="s">
        <v>156</v>
      </c>
      <c r="D182" s="341" t="s">
        <v>149</v>
      </c>
      <c r="E182" s="342"/>
      <c r="F182" s="224"/>
      <c r="G182" s="225"/>
      <c r="H182" s="225"/>
    </row>
    <row r="183" spans="1:8" ht="27" customHeight="1" x14ac:dyDescent="0.2">
      <c r="A183" s="252" t="s">
        <v>157</v>
      </c>
      <c r="B183" s="252"/>
      <c r="C183" s="252"/>
      <c r="D183" s="252"/>
      <c r="E183" s="252"/>
      <c r="F183" s="252"/>
      <c r="G183" s="252"/>
      <c r="H183" s="252"/>
    </row>
    <row r="184" spans="1:8" ht="27" customHeight="1" x14ac:dyDescent="0.2">
      <c r="A184" s="252" t="s">
        <v>158</v>
      </c>
      <c r="B184" s="252"/>
      <c r="C184" s="252"/>
      <c r="D184" s="252"/>
      <c r="E184" s="252"/>
      <c r="F184" s="252"/>
      <c r="G184" s="252"/>
      <c r="H184" s="252"/>
    </row>
    <row r="185" spans="1:8" ht="180.75" customHeight="1" x14ac:dyDescent="0.2">
      <c r="A185"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5" s="227"/>
      <c r="C185" s="227"/>
      <c r="D185" s="227"/>
      <c r="E185" s="227"/>
      <c r="F185" s="227"/>
      <c r="G185" s="227"/>
      <c r="H185" s="227"/>
    </row>
    <row r="186" spans="1:8" ht="85.5" customHeight="1" x14ac:dyDescent="0.2">
      <c r="A186" s="227" t="s">
        <v>160</v>
      </c>
      <c r="B186" s="227"/>
      <c r="C186" s="227"/>
      <c r="D186" s="227"/>
      <c r="E186" s="227"/>
      <c r="F186" s="227"/>
      <c r="G186" s="227"/>
      <c r="H186" s="227"/>
    </row>
    <row r="187" spans="1:8" ht="23.25" x14ac:dyDescent="0.2">
      <c r="A187" s="252" t="s">
        <v>161</v>
      </c>
      <c r="B187" s="252"/>
      <c r="C187" s="252"/>
      <c r="D187" s="252"/>
      <c r="E187" s="252"/>
      <c r="F187" s="252"/>
      <c r="G187" s="252"/>
      <c r="H187" s="252"/>
    </row>
    <row r="189" spans="1:8" s="254" customFormat="1" ht="114.75" customHeight="1" x14ac:dyDescent="0.2">
      <c r="A189" s="227" t="s">
        <v>162</v>
      </c>
      <c r="B189" s="227"/>
      <c r="C189" s="227"/>
      <c r="D189" s="227"/>
      <c r="E189" s="227"/>
      <c r="F189" s="227"/>
      <c r="G189" s="227"/>
      <c r="H189" s="227"/>
    </row>
  </sheetData>
  <sheetProtection selectLockedCells="1" selectUnlockedCells="1"/>
  <mergeCells count="314">
    <mergeCell ref="A185:H185"/>
    <mergeCell ref="A186:H186"/>
    <mergeCell ref="A187:H187"/>
    <mergeCell ref="A189:E189"/>
    <mergeCell ref="F189:H189"/>
    <mergeCell ref="A181:B181"/>
    <mergeCell ref="D181:E181"/>
    <mergeCell ref="A182:B182"/>
    <mergeCell ref="D182:E182"/>
    <mergeCell ref="A183:H183"/>
    <mergeCell ref="A184:H184"/>
    <mergeCell ref="A178:B178"/>
    <mergeCell ref="D178:E178"/>
    <mergeCell ref="A179:B179"/>
    <mergeCell ref="D179:E179"/>
    <mergeCell ref="A180:B180"/>
    <mergeCell ref="D180:E180"/>
    <mergeCell ref="A174:B174"/>
    <mergeCell ref="C174:C177"/>
    <mergeCell ref="D174:E174"/>
    <mergeCell ref="A175:B175"/>
    <mergeCell ref="D175:E175"/>
    <mergeCell ref="A176:B176"/>
    <mergeCell ref="D176:E176"/>
    <mergeCell ref="A177:B177"/>
    <mergeCell ref="D177:E177"/>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3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9540</v>
      </c>
      <c r="E7" s="32">
        <f>F7*1.1</f>
        <v>8745</v>
      </c>
      <c r="F7" s="32">
        <v>7950</v>
      </c>
      <c r="G7" s="32">
        <f>F7*0.75</f>
        <v>5962.5</v>
      </c>
      <c r="H7" s="33">
        <f>F7*0.5</f>
        <v>3975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10620</v>
      </c>
      <c r="E12" s="32">
        <f>F12*1.1</f>
        <v>9735</v>
      </c>
      <c r="F12" s="32">
        <v>8850</v>
      </c>
      <c r="G12" s="32">
        <f>F12*0.75</f>
        <v>6637.5</v>
      </c>
      <c r="H12" s="33">
        <f>F12*0.5</f>
        <v>4425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4">
        <v>390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13363.199999999999</v>
      </c>
      <c r="E27" s="32">
        <f>F27*1.1</f>
        <v>12249.6</v>
      </c>
      <c r="F27" s="32">
        <v>11136</v>
      </c>
      <c r="G27" s="32">
        <f>F27*0.75</f>
        <v>8352</v>
      </c>
      <c r="H27" s="33">
        <f>F27*0.5</f>
        <v>5568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14875.199999999999</v>
      </c>
      <c r="E32" s="32">
        <f>F32*1.1</f>
        <v>13635.6</v>
      </c>
      <c r="F32" s="32">
        <v>12396</v>
      </c>
      <c r="G32" s="32">
        <f>F32*0.75</f>
        <v>9297</v>
      </c>
      <c r="H32" s="33">
        <f>F32*0.5</f>
        <v>6198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552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361">
        <f>F48*1.2</f>
        <v>4464</v>
      </c>
      <c r="E48" s="361">
        <f>F48*1.1</f>
        <v>4092.0000000000005</v>
      </c>
      <c r="F48" s="361">
        <v>3720</v>
      </c>
      <c r="G48" s="361">
        <f>F48*0.75</f>
        <v>2790</v>
      </c>
      <c r="H48" s="361">
        <f>F48*0.5</f>
        <v>1860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2100 до 42000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6" s="365">
        <v>2100</v>
      </c>
      <c r="E56" s="128"/>
      <c r="F56" s="128"/>
      <c r="G56" s="128"/>
      <c r="H56" s="129"/>
    </row>
    <row r="57" spans="1:8" ht="37.5" customHeight="1" outlineLevel="1" x14ac:dyDescent="0.2">
      <c r="A57" s="130" t="s">
        <v>33</v>
      </c>
      <c r="B57" s="366"/>
      <c r="C57" s="367"/>
      <c r="D57" s="56">
        <v>4200</v>
      </c>
      <c r="E57" s="37"/>
      <c r="F57" s="37"/>
      <c r="G57" s="37"/>
      <c r="H57" s="38"/>
    </row>
    <row r="58" spans="1:8" ht="37.5" customHeight="1" outlineLevel="1" x14ac:dyDescent="0.2">
      <c r="A58" s="130" t="s">
        <v>34</v>
      </c>
      <c r="B58" s="366"/>
      <c r="C58" s="367"/>
      <c r="D58" s="56">
        <v>6300</v>
      </c>
      <c r="E58" s="37"/>
      <c r="F58" s="37"/>
      <c r="G58" s="37"/>
      <c r="H58" s="38"/>
    </row>
    <row r="59" spans="1:8" ht="37.5" customHeight="1" outlineLevel="1" x14ac:dyDescent="0.2">
      <c r="A59" s="130" t="s">
        <v>35</v>
      </c>
      <c r="B59" s="366"/>
      <c r="C59" s="367"/>
      <c r="D59" s="56">
        <v>8400</v>
      </c>
      <c r="E59" s="37"/>
      <c r="F59" s="37"/>
      <c r="G59" s="37"/>
      <c r="H59" s="38"/>
    </row>
    <row r="60" spans="1:8" ht="37.5" customHeight="1" outlineLevel="1" x14ac:dyDescent="0.2">
      <c r="A60" s="130" t="s">
        <v>36</v>
      </c>
      <c r="B60" s="366"/>
      <c r="C60" s="367"/>
      <c r="D60" s="56">
        <v>10500</v>
      </c>
      <c r="E60" s="37"/>
      <c r="F60" s="37"/>
      <c r="G60" s="37"/>
      <c r="H60" s="38"/>
    </row>
    <row r="61" spans="1:8" ht="37.5" customHeight="1" outlineLevel="1" x14ac:dyDescent="0.2">
      <c r="A61" s="130" t="s">
        <v>37</v>
      </c>
      <c r="B61" s="366"/>
      <c r="C61" s="367"/>
      <c r="D61" s="56">
        <v>12600</v>
      </c>
      <c r="E61" s="37"/>
      <c r="F61" s="37"/>
      <c r="G61" s="37"/>
      <c r="H61" s="38"/>
    </row>
    <row r="62" spans="1:8" ht="37.5" customHeight="1" outlineLevel="1" x14ac:dyDescent="0.2">
      <c r="A62" s="130" t="s">
        <v>38</v>
      </c>
      <c r="B62" s="366"/>
      <c r="C62" s="367"/>
      <c r="D62" s="56">
        <v>14700</v>
      </c>
      <c r="E62" s="37"/>
      <c r="F62" s="37"/>
      <c r="G62" s="37"/>
      <c r="H62" s="38"/>
    </row>
    <row r="63" spans="1:8" ht="37.5" customHeight="1" outlineLevel="1" x14ac:dyDescent="0.2">
      <c r="A63" s="130" t="s">
        <v>39</v>
      </c>
      <c r="B63" s="366"/>
      <c r="C63" s="367"/>
      <c r="D63" s="56">
        <v>16800</v>
      </c>
      <c r="E63" s="37"/>
      <c r="F63" s="37"/>
      <c r="G63" s="37"/>
      <c r="H63" s="38"/>
    </row>
    <row r="64" spans="1:8" ht="37.5" customHeight="1" outlineLevel="1" x14ac:dyDescent="0.2">
      <c r="A64" s="130" t="s">
        <v>40</v>
      </c>
      <c r="B64" s="366"/>
      <c r="C64" s="367"/>
      <c r="D64" s="56">
        <v>18900</v>
      </c>
      <c r="E64" s="37"/>
      <c r="F64" s="37"/>
      <c r="G64" s="37"/>
      <c r="H64" s="38"/>
    </row>
    <row r="65" spans="1:8" ht="37.5" customHeight="1" outlineLevel="1" x14ac:dyDescent="0.2">
      <c r="A65" s="130" t="s">
        <v>41</v>
      </c>
      <c r="B65" s="366"/>
      <c r="C65" s="367"/>
      <c r="D65" s="56">
        <v>21000</v>
      </c>
      <c r="E65" s="37"/>
      <c r="F65" s="37"/>
      <c r="G65" s="37"/>
      <c r="H65" s="38"/>
    </row>
    <row r="66" spans="1:8" ht="37.5" customHeight="1" outlineLevel="1" x14ac:dyDescent="0.2">
      <c r="A66" s="130" t="s">
        <v>42</v>
      </c>
      <c r="B66" s="366"/>
      <c r="C66" s="367"/>
      <c r="D66" s="56">
        <v>23100</v>
      </c>
      <c r="E66" s="37"/>
      <c r="F66" s="37"/>
      <c r="G66" s="37"/>
      <c r="H66" s="38"/>
    </row>
    <row r="67" spans="1:8" ht="37.5" customHeight="1" outlineLevel="1" x14ac:dyDescent="0.2">
      <c r="A67" s="130" t="s">
        <v>43</v>
      </c>
      <c r="B67" s="366"/>
      <c r="C67" s="367"/>
      <c r="D67" s="56">
        <v>25200</v>
      </c>
      <c r="E67" s="37"/>
      <c r="F67" s="37"/>
      <c r="G67" s="37"/>
      <c r="H67" s="38"/>
    </row>
    <row r="68" spans="1:8" ht="37.5" customHeight="1" outlineLevel="1" x14ac:dyDescent="0.2">
      <c r="A68" s="130" t="s">
        <v>44</v>
      </c>
      <c r="B68" s="366"/>
      <c r="C68" s="367"/>
      <c r="D68" s="56">
        <v>27300</v>
      </c>
      <c r="E68" s="37"/>
      <c r="F68" s="37"/>
      <c r="G68" s="37"/>
      <c r="H68" s="38"/>
    </row>
    <row r="69" spans="1:8" ht="37.5" customHeight="1" outlineLevel="1" x14ac:dyDescent="0.2">
      <c r="A69" s="130" t="s">
        <v>45</v>
      </c>
      <c r="B69" s="366"/>
      <c r="C69" s="367"/>
      <c r="D69" s="56">
        <v>29400</v>
      </c>
      <c r="E69" s="37"/>
      <c r="F69" s="37"/>
      <c r="G69" s="37"/>
      <c r="H69" s="38"/>
    </row>
    <row r="70" spans="1:8" ht="37.5" customHeight="1" outlineLevel="1" x14ac:dyDescent="0.2">
      <c r="A70" s="130" t="s">
        <v>46</v>
      </c>
      <c r="B70" s="366"/>
      <c r="C70" s="367"/>
      <c r="D70" s="56">
        <v>31500</v>
      </c>
      <c r="E70" s="37"/>
      <c r="F70" s="37"/>
      <c r="G70" s="37"/>
      <c r="H70" s="38"/>
    </row>
    <row r="71" spans="1:8" ht="37.5" customHeight="1" outlineLevel="1" x14ac:dyDescent="0.2">
      <c r="A71" s="130" t="s">
        <v>47</v>
      </c>
      <c r="B71" s="366"/>
      <c r="C71" s="367"/>
      <c r="D71" s="56">
        <v>33600</v>
      </c>
      <c r="E71" s="37"/>
      <c r="F71" s="37"/>
      <c r="G71" s="37"/>
      <c r="H71" s="38"/>
    </row>
    <row r="72" spans="1:8" ht="37.5" customHeight="1" outlineLevel="1" x14ac:dyDescent="0.2">
      <c r="A72" s="130" t="s">
        <v>48</v>
      </c>
      <c r="B72" s="366"/>
      <c r="C72" s="367"/>
      <c r="D72" s="56">
        <v>35700</v>
      </c>
      <c r="E72" s="37"/>
      <c r="F72" s="37"/>
      <c r="G72" s="37"/>
      <c r="H72" s="38"/>
    </row>
    <row r="73" spans="1:8" ht="37.5" customHeight="1" outlineLevel="1" x14ac:dyDescent="0.2">
      <c r="A73" s="130" t="s">
        <v>49</v>
      </c>
      <c r="B73" s="366"/>
      <c r="C73" s="367"/>
      <c r="D73" s="56">
        <v>37800</v>
      </c>
      <c r="E73" s="37"/>
      <c r="F73" s="37"/>
      <c r="G73" s="37"/>
      <c r="H73" s="38"/>
    </row>
    <row r="74" spans="1:8" ht="37.5" customHeight="1" outlineLevel="1" x14ac:dyDescent="0.2">
      <c r="A74" s="130" t="s">
        <v>50</v>
      </c>
      <c r="B74" s="366"/>
      <c r="C74" s="367"/>
      <c r="D74" s="56">
        <v>39900</v>
      </c>
      <c r="E74" s="37"/>
      <c r="F74" s="37"/>
      <c r="G74" s="37"/>
      <c r="H74" s="38"/>
    </row>
    <row r="75" spans="1:8" ht="37.5" customHeight="1" outlineLevel="1" x14ac:dyDescent="0.2">
      <c r="A75" s="130" t="s">
        <v>51</v>
      </c>
      <c r="B75" s="366"/>
      <c r="C75" s="367"/>
      <c r="D75" s="56">
        <v>42000</v>
      </c>
      <c r="E75" s="37"/>
      <c r="F75" s="37"/>
      <c r="G75" s="37"/>
      <c r="H75" s="38"/>
    </row>
    <row r="76" spans="1:8" ht="37.5" customHeight="1" outlineLevel="1" x14ac:dyDescent="0.2">
      <c r="A76" s="130" t="s">
        <v>197</v>
      </c>
      <c r="B76" s="366"/>
      <c r="C76" s="367"/>
      <c r="D76" s="56">
        <v>44100</v>
      </c>
      <c r="E76" s="37"/>
      <c r="F76" s="37"/>
      <c r="G76" s="37"/>
      <c r="H76" s="38"/>
    </row>
    <row r="77" spans="1:8" ht="37.5" customHeight="1" outlineLevel="1" x14ac:dyDescent="0.2">
      <c r="A77" s="130" t="s">
        <v>198</v>
      </c>
      <c r="B77" s="366"/>
      <c r="C77" s="367"/>
      <c r="D77" s="56">
        <v>46200</v>
      </c>
      <c r="E77" s="37"/>
      <c r="F77" s="37"/>
      <c r="G77" s="37"/>
      <c r="H77" s="38"/>
    </row>
    <row r="78" spans="1:8" ht="37.5" customHeight="1" outlineLevel="1" x14ac:dyDescent="0.2">
      <c r="A78" s="130" t="s">
        <v>199</v>
      </c>
      <c r="B78" s="366"/>
      <c r="C78" s="367"/>
      <c r="D78" s="56">
        <v>48300</v>
      </c>
      <c r="E78" s="37"/>
      <c r="F78" s="37"/>
      <c r="G78" s="37"/>
      <c r="H78" s="38"/>
    </row>
    <row r="79" spans="1:8" ht="37.5" customHeight="1" outlineLevel="1" x14ac:dyDescent="0.2">
      <c r="A79" s="130" t="s">
        <v>200</v>
      </c>
      <c r="B79" s="366"/>
      <c r="C79" s="367"/>
      <c r="D79" s="56">
        <v>50400</v>
      </c>
      <c r="E79" s="37"/>
      <c r="F79" s="37"/>
      <c r="G79" s="37"/>
      <c r="H79" s="38"/>
    </row>
    <row r="80" spans="1:8" ht="37.5" customHeight="1" outlineLevel="1" x14ac:dyDescent="0.2">
      <c r="A80" s="130" t="s">
        <v>201</v>
      </c>
      <c r="B80" s="366"/>
      <c r="C80" s="367"/>
      <c r="D80" s="56">
        <v>52500</v>
      </c>
      <c r="E80" s="37"/>
      <c r="F80" s="37"/>
      <c r="G80" s="37"/>
      <c r="H80" s="38"/>
    </row>
    <row r="81" spans="1:8" ht="37.5" customHeight="1" outlineLevel="1" x14ac:dyDescent="0.2">
      <c r="A81" s="130" t="s">
        <v>202</v>
      </c>
      <c r="B81" s="366"/>
      <c r="C81" s="367"/>
      <c r="D81" s="56">
        <v>54600</v>
      </c>
      <c r="E81" s="37"/>
      <c r="F81" s="37"/>
      <c r="G81" s="37"/>
      <c r="H81" s="38"/>
    </row>
    <row r="82" spans="1:8" ht="37.5" customHeight="1" outlineLevel="1" x14ac:dyDescent="0.2">
      <c r="A82" s="130" t="s">
        <v>203</v>
      </c>
      <c r="B82" s="366"/>
      <c r="C82" s="367"/>
      <c r="D82" s="56">
        <v>56700</v>
      </c>
      <c r="E82" s="37"/>
      <c r="F82" s="37"/>
      <c r="G82" s="37"/>
      <c r="H82" s="38"/>
    </row>
    <row r="83" spans="1:8" ht="37.5" customHeight="1" outlineLevel="1" x14ac:dyDescent="0.2">
      <c r="A83" s="130" t="s">
        <v>204</v>
      </c>
      <c r="B83" s="366"/>
      <c r="C83" s="367"/>
      <c r="D83" s="56">
        <v>58800</v>
      </c>
      <c r="E83" s="37"/>
      <c r="F83" s="37"/>
      <c r="G83" s="37"/>
      <c r="H83" s="38"/>
    </row>
    <row r="84" spans="1:8" ht="37.5" customHeight="1" outlineLevel="1" x14ac:dyDescent="0.2">
      <c r="A84" s="130" t="s">
        <v>205</v>
      </c>
      <c r="B84" s="366"/>
      <c r="C84" s="367"/>
      <c r="D84" s="56">
        <v>60900</v>
      </c>
      <c r="E84" s="37"/>
      <c r="F84" s="37"/>
      <c r="G84" s="37"/>
      <c r="H84" s="38"/>
    </row>
    <row r="85" spans="1:8" ht="37.5" customHeight="1" outlineLevel="1" x14ac:dyDescent="0.2">
      <c r="A85" s="130" t="s">
        <v>206</v>
      </c>
      <c r="B85" s="366"/>
      <c r="C85" s="367"/>
      <c r="D85" s="56">
        <v>63000</v>
      </c>
      <c r="E85" s="37"/>
      <c r="F85" s="37"/>
      <c r="G85" s="37"/>
      <c r="H85" s="38"/>
    </row>
    <row r="86" spans="1:8" ht="37.5" customHeight="1" outlineLevel="1" x14ac:dyDescent="0.2">
      <c r="A86" s="130" t="s">
        <v>216</v>
      </c>
      <c r="B86" s="366"/>
      <c r="C86" s="367"/>
      <c r="D86" s="56">
        <v>65100</v>
      </c>
      <c r="E86" s="37"/>
      <c r="F86" s="37"/>
      <c r="G86" s="37"/>
      <c r="H86" s="38"/>
    </row>
    <row r="87" spans="1:8" ht="37.5" customHeight="1" outlineLevel="1" x14ac:dyDescent="0.2">
      <c r="A87" s="130" t="s">
        <v>217</v>
      </c>
      <c r="B87" s="366"/>
      <c r="C87" s="367"/>
      <c r="D87" s="56">
        <v>67200</v>
      </c>
      <c r="E87" s="37"/>
      <c r="F87" s="37"/>
      <c r="G87" s="37"/>
      <c r="H87" s="38"/>
    </row>
    <row r="88" spans="1:8" ht="37.5" customHeight="1" outlineLevel="1" x14ac:dyDescent="0.2">
      <c r="A88" s="130" t="s">
        <v>218</v>
      </c>
      <c r="B88" s="366"/>
      <c r="C88" s="367"/>
      <c r="D88" s="56">
        <v>69300</v>
      </c>
      <c r="E88" s="37"/>
      <c r="F88" s="37"/>
      <c r="G88" s="37"/>
      <c r="H88" s="38"/>
    </row>
    <row r="89" spans="1:8" ht="37.5" customHeight="1" outlineLevel="1" x14ac:dyDescent="0.2">
      <c r="A89" s="130" t="s">
        <v>219</v>
      </c>
      <c r="B89" s="366"/>
      <c r="C89" s="367"/>
      <c r="D89" s="56">
        <v>71400</v>
      </c>
      <c r="E89" s="37"/>
      <c r="F89" s="37"/>
      <c r="G89" s="37"/>
      <c r="H89" s="38"/>
    </row>
    <row r="90" spans="1:8" ht="37.5" customHeight="1" outlineLevel="1" x14ac:dyDescent="0.2">
      <c r="A90" s="130" t="s">
        <v>220</v>
      </c>
      <c r="B90" s="366"/>
      <c r="C90" s="367"/>
      <c r="D90" s="56">
        <v>73500</v>
      </c>
      <c r="E90" s="37"/>
      <c r="F90" s="37"/>
      <c r="G90" s="37"/>
      <c r="H90" s="38"/>
    </row>
    <row r="91" spans="1:8" ht="37.5" customHeight="1" outlineLevel="1" x14ac:dyDescent="0.2">
      <c r="A91" s="130" t="s">
        <v>221</v>
      </c>
      <c r="B91" s="366"/>
      <c r="C91" s="367"/>
      <c r="D91" s="56">
        <v>75600</v>
      </c>
      <c r="E91" s="37"/>
      <c r="F91" s="37"/>
      <c r="G91" s="37"/>
      <c r="H91" s="38"/>
    </row>
    <row r="92" spans="1:8" ht="37.5" customHeight="1" outlineLevel="1" x14ac:dyDescent="0.2">
      <c r="A92" s="130" t="s">
        <v>222</v>
      </c>
      <c r="B92" s="366"/>
      <c r="C92" s="367"/>
      <c r="D92" s="56">
        <v>77700</v>
      </c>
      <c r="E92" s="37"/>
      <c r="F92" s="37"/>
      <c r="G92" s="37"/>
      <c r="H92" s="38"/>
    </row>
    <row r="93" spans="1:8" ht="37.5" customHeight="1" outlineLevel="1" x14ac:dyDescent="0.2">
      <c r="A93" s="130" t="s">
        <v>223</v>
      </c>
      <c r="B93" s="366"/>
      <c r="C93" s="367"/>
      <c r="D93" s="56">
        <v>79800</v>
      </c>
      <c r="E93" s="37"/>
      <c r="F93" s="37"/>
      <c r="G93" s="37"/>
      <c r="H93" s="38"/>
    </row>
    <row r="94" spans="1:8" ht="37.5" customHeight="1" outlineLevel="1" x14ac:dyDescent="0.2">
      <c r="A94" s="130" t="s">
        <v>224</v>
      </c>
      <c r="B94" s="366"/>
      <c r="C94" s="367"/>
      <c r="D94" s="56">
        <v>81900</v>
      </c>
      <c r="E94" s="37"/>
      <c r="F94" s="37"/>
      <c r="G94" s="37"/>
      <c r="H94" s="38"/>
    </row>
    <row r="95" spans="1:8" ht="37.5" customHeight="1" outlineLevel="1" thickBot="1" x14ac:dyDescent="0.25">
      <c r="A95" s="399" t="s">
        <v>225</v>
      </c>
      <c r="B95" s="400"/>
      <c r="C95" s="368"/>
      <c r="D95" s="56">
        <v>84000</v>
      </c>
      <c r="E95" s="37"/>
      <c r="F95" s="37"/>
      <c r="G95" s="37"/>
      <c r="H95" s="38"/>
    </row>
    <row r="96" spans="1:8" ht="50.1" customHeight="1" thickBot="1" x14ac:dyDescent="0.25">
      <c r="A96" s="119" t="s">
        <v>52</v>
      </c>
      <c r="B96" s="120"/>
      <c r="C96" s="120"/>
      <c r="D96" s="121" t="str">
        <f>"от "&amp;MIN(D97:D106)&amp;" до "&amp;MAX(D97:D106)</f>
        <v>от 264 до 5610</v>
      </c>
      <c r="E96" s="122"/>
      <c r="F96" s="122"/>
      <c r="G96" s="122"/>
      <c r="H96" s="123"/>
    </row>
    <row r="97" spans="1:8" ht="151.5" x14ac:dyDescent="0.2">
      <c r="A97" s="132" t="s">
        <v>53</v>
      </c>
      <c r="B97" s="133" t="s">
        <v>13</v>
      </c>
      <c r="C97" s="321"/>
      <c r="D97" s="135">
        <v>3000</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98" s="140">
        <v>330</v>
      </c>
      <c r="E98" s="140"/>
      <c r="F98" s="140"/>
      <c r="G98" s="140"/>
      <c r="H98" s="141"/>
    </row>
    <row r="99" spans="1:8" ht="37.5" customHeight="1" x14ac:dyDescent="0.2">
      <c r="A99" s="137" t="s">
        <v>55</v>
      </c>
      <c r="B99" s="138"/>
      <c r="C99" s="142"/>
      <c r="D99" s="140">
        <v>5610</v>
      </c>
      <c r="E99" s="140"/>
      <c r="F99" s="140"/>
      <c r="G99" s="140"/>
      <c r="H99" s="141"/>
    </row>
    <row r="100" spans="1:8" ht="37.5" customHeight="1" x14ac:dyDescent="0.2">
      <c r="A100" s="137" t="s">
        <v>56</v>
      </c>
      <c r="B100" s="138"/>
      <c r="C100" s="142"/>
      <c r="D100" s="140">
        <v>1716.0000000000002</v>
      </c>
      <c r="E100" s="140"/>
      <c r="F100" s="140"/>
      <c r="G100" s="140"/>
      <c r="H100" s="141"/>
    </row>
    <row r="101" spans="1:8" ht="37.5" customHeight="1" x14ac:dyDescent="0.2">
      <c r="A101" s="143" t="s">
        <v>57</v>
      </c>
      <c r="B101" s="144"/>
      <c r="C101" s="142"/>
      <c r="D101" s="140">
        <v>3300.0000000000005</v>
      </c>
      <c r="E101" s="140"/>
      <c r="F101" s="140"/>
      <c r="G101" s="140"/>
      <c r="H101" s="141"/>
    </row>
    <row r="102" spans="1:8" ht="37.5" customHeight="1" x14ac:dyDescent="0.2">
      <c r="A102" s="137" t="s">
        <v>58</v>
      </c>
      <c r="B102" s="138"/>
      <c r="C102" s="142"/>
      <c r="D102" s="140">
        <v>264</v>
      </c>
      <c r="E102" s="140"/>
      <c r="F102" s="140"/>
      <c r="G102" s="140"/>
      <c r="H102" s="141"/>
    </row>
    <row r="103" spans="1:8" ht="37.5" customHeight="1" x14ac:dyDescent="0.2">
      <c r="A103" s="137" t="s">
        <v>59</v>
      </c>
      <c r="B103" s="138"/>
      <c r="C103" s="142"/>
      <c r="D103" s="140">
        <v>264</v>
      </c>
      <c r="E103" s="140"/>
      <c r="F103" s="140"/>
      <c r="G103" s="140"/>
      <c r="H103" s="141"/>
    </row>
    <row r="104" spans="1:8" ht="37.5" customHeight="1" x14ac:dyDescent="0.2">
      <c r="A104" s="137" t="s">
        <v>60</v>
      </c>
      <c r="B104" s="138"/>
      <c r="C104" s="142"/>
      <c r="D104" s="140">
        <v>528</v>
      </c>
      <c r="E104" s="140"/>
      <c r="F104" s="140"/>
      <c r="G104" s="140"/>
      <c r="H104" s="141"/>
    </row>
    <row r="105" spans="1:8" ht="37.5" customHeight="1" x14ac:dyDescent="0.2">
      <c r="A105" s="137" t="s">
        <v>61</v>
      </c>
      <c r="B105" s="138"/>
      <c r="C105" s="142"/>
      <c r="D105" s="140">
        <v>792</v>
      </c>
      <c r="E105" s="140"/>
      <c r="F105" s="140"/>
      <c r="G105" s="140"/>
      <c r="H105" s="141"/>
    </row>
    <row r="106" spans="1:8" ht="37.5" customHeight="1" thickBot="1" x14ac:dyDescent="0.25">
      <c r="A106" s="145" t="s">
        <v>62</v>
      </c>
      <c r="B106" s="146"/>
      <c r="C106" s="147"/>
      <c r="D106" s="148">
        <v>5412</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07" s="45">
        <v>30</v>
      </c>
      <c r="E107" s="45"/>
      <c r="F107" s="45"/>
      <c r="G107" s="45"/>
      <c r="H107" s="46"/>
    </row>
    <row r="108" spans="1:8" ht="50.1" customHeight="1" thickBot="1" x14ac:dyDescent="0.25">
      <c r="A108" s="24" t="s">
        <v>65</v>
      </c>
      <c r="B108" s="25"/>
      <c r="C108" s="26"/>
      <c r="D108" s="156" t="str">
        <f>"от "&amp;MIN(D110,D130:H131,F170,D132:H146)&amp;" до "&amp;MAX(D110,D130:H131,F170,D132:H146)</f>
        <v>от 561 до 13596</v>
      </c>
      <c r="E108" s="156"/>
      <c r="F108" s="156"/>
      <c r="G108" s="156"/>
      <c r="H108" s="157"/>
    </row>
    <row r="109" spans="1:8" ht="21.75" thickBot="1" x14ac:dyDescent="0.25">
      <c r="A109" s="301"/>
      <c r="B109" s="302"/>
      <c r="C109" s="118"/>
      <c r="D109" s="325"/>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10" s="165">
        <v>6000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1500</v>
      </c>
      <c r="E112" s="140"/>
      <c r="F112" s="140"/>
      <c r="G112" s="140"/>
      <c r="H112" s="141"/>
    </row>
    <row r="113" spans="1:8" ht="61.5" customHeight="1" x14ac:dyDescent="0.2">
      <c r="A113" s="173" t="s">
        <v>70</v>
      </c>
      <c r="B113" s="174"/>
      <c r="C113" s="169"/>
      <c r="D113" s="140">
        <f>D110/5</f>
        <v>1200</v>
      </c>
      <c r="E113" s="140"/>
      <c r="F113" s="140"/>
      <c r="G113" s="140"/>
      <c r="H113" s="141"/>
    </row>
    <row r="114" spans="1:8" ht="61.5" customHeight="1" x14ac:dyDescent="0.2">
      <c r="A114" s="173" t="s">
        <v>71</v>
      </c>
      <c r="B114" s="174"/>
      <c r="C114" s="169"/>
      <c r="D114" s="140">
        <f>D110/6</f>
        <v>1000</v>
      </c>
      <c r="E114" s="140"/>
      <c r="F114" s="140"/>
      <c r="G114" s="140"/>
      <c r="H114" s="141"/>
    </row>
    <row r="115" spans="1:8" ht="61.5" customHeight="1" x14ac:dyDescent="0.2">
      <c r="A115" s="173" t="s">
        <v>72</v>
      </c>
      <c r="B115" s="174"/>
      <c r="C115" s="169"/>
      <c r="D115" s="140">
        <f>D110/7</f>
        <v>857.14285714285711</v>
      </c>
      <c r="E115" s="140"/>
      <c r="F115" s="140"/>
      <c r="G115" s="140"/>
      <c r="H115" s="141"/>
    </row>
    <row r="116" spans="1:8" ht="61.5" customHeight="1" x14ac:dyDescent="0.2">
      <c r="A116" s="173" t="s">
        <v>73</v>
      </c>
      <c r="B116" s="174"/>
      <c r="C116" s="169"/>
      <c r="D116" s="140">
        <f>D110/8</f>
        <v>750</v>
      </c>
      <c r="E116" s="140"/>
      <c r="F116" s="140"/>
      <c r="G116" s="140"/>
      <c r="H116" s="141"/>
    </row>
    <row r="117" spans="1:8" ht="61.5" customHeight="1" x14ac:dyDescent="0.2">
      <c r="A117" s="173" t="s">
        <v>74</v>
      </c>
      <c r="B117" s="174"/>
      <c r="C117" s="169"/>
      <c r="D117" s="140">
        <f>D110/9</f>
        <v>666.66666666666663</v>
      </c>
      <c r="E117" s="140"/>
      <c r="F117" s="140"/>
      <c r="G117" s="140"/>
      <c r="H117" s="141"/>
    </row>
    <row r="118" spans="1:8" ht="61.5" customHeight="1" x14ac:dyDescent="0.2">
      <c r="A118" s="173" t="s">
        <v>75</v>
      </c>
      <c r="B118" s="174"/>
      <c r="C118" s="169"/>
      <c r="D118" s="140">
        <f>D110/10</f>
        <v>600</v>
      </c>
      <c r="E118" s="140"/>
      <c r="F118" s="140"/>
      <c r="G118" s="140"/>
      <c r="H118" s="141"/>
    </row>
    <row r="119" spans="1:8" ht="61.5" customHeight="1" thickBot="1" x14ac:dyDescent="0.25">
      <c r="A119" s="162" t="s">
        <v>76</v>
      </c>
      <c r="B119" s="163"/>
      <c r="C119" s="169"/>
      <c r="D119" s="165">
        <v>12000</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3000</v>
      </c>
      <c r="E121" s="140"/>
      <c r="F121" s="140"/>
      <c r="G121" s="140"/>
      <c r="H121" s="141"/>
    </row>
    <row r="122" spans="1:8" ht="61.5" customHeight="1" x14ac:dyDescent="0.2">
      <c r="A122" s="173" t="s">
        <v>70</v>
      </c>
      <c r="B122" s="174"/>
      <c r="C122" s="169"/>
      <c r="D122" s="140">
        <v>2400</v>
      </c>
      <c r="E122" s="140"/>
      <c r="F122" s="140"/>
      <c r="G122" s="140"/>
      <c r="H122" s="141"/>
    </row>
    <row r="123" spans="1:8" ht="61.5" customHeight="1" x14ac:dyDescent="0.2">
      <c r="A123" s="173" t="s">
        <v>71</v>
      </c>
      <c r="B123" s="174"/>
      <c r="C123" s="169"/>
      <c r="D123" s="140">
        <v>2000</v>
      </c>
      <c r="E123" s="140"/>
      <c r="F123" s="140"/>
      <c r="G123" s="140"/>
      <c r="H123" s="141"/>
    </row>
    <row r="124" spans="1:8" ht="61.5" customHeight="1" x14ac:dyDescent="0.2">
      <c r="A124" s="173" t="s">
        <v>72</v>
      </c>
      <c r="B124" s="174"/>
      <c r="C124" s="169"/>
      <c r="D124" s="140">
        <v>1714.2857142857144</v>
      </c>
      <c r="E124" s="140"/>
      <c r="F124" s="140"/>
      <c r="G124" s="140"/>
      <c r="H124" s="141"/>
    </row>
    <row r="125" spans="1:8" ht="61.5" customHeight="1" x14ac:dyDescent="0.2">
      <c r="A125" s="173" t="s">
        <v>73</v>
      </c>
      <c r="B125" s="174"/>
      <c r="C125" s="169"/>
      <c r="D125" s="140">
        <v>1500</v>
      </c>
      <c r="E125" s="140"/>
      <c r="F125" s="140"/>
      <c r="G125" s="140"/>
      <c r="H125" s="141"/>
    </row>
    <row r="126" spans="1:8" ht="61.5" customHeight="1" x14ac:dyDescent="0.2">
      <c r="A126" s="173" t="s">
        <v>74</v>
      </c>
      <c r="B126" s="174"/>
      <c r="C126" s="169"/>
      <c r="D126" s="140">
        <v>1333.3333333333333</v>
      </c>
      <c r="E126" s="140"/>
      <c r="F126" s="140"/>
      <c r="G126" s="140"/>
      <c r="H126" s="141"/>
    </row>
    <row r="127" spans="1:8" ht="61.5" customHeight="1" thickBot="1" x14ac:dyDescent="0.25">
      <c r="A127" s="173" t="s">
        <v>75</v>
      </c>
      <c r="B127" s="174"/>
      <c r="C127" s="177"/>
      <c r="D127" s="140">
        <v>1200</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28" s="44">
        <v>10008</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"2ГИС.ВОЛГОГРАД"</v>
      </c>
      <c r="D130" s="31">
        <v>6000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1" s="187">
        <v>2244</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2" s="36">
        <v>4422</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"2ГИС.ВОЛГОГРАД"</v>
      </c>
      <c r="D133" s="36">
        <v>8400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"2ГИС.ВОЛГОГРАД"</v>
      </c>
      <c r="D134" s="36">
        <v>9900</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5" s="36">
        <v>3960.0000000000005</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6" s="36">
        <v>2244</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7" s="36">
        <v>4422</v>
      </c>
      <c r="E137" s="37"/>
      <c r="F137" s="37"/>
      <c r="G137" s="37"/>
      <c r="H137" s="38"/>
    </row>
    <row r="138" spans="1:8"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38" s="36">
        <v>10956</v>
      </c>
      <c r="E138" s="37"/>
      <c r="F138" s="37"/>
      <c r="G138" s="37"/>
      <c r="H138" s="38"/>
    </row>
    <row r="139" spans="1:8" ht="50.1" customHeight="1" x14ac:dyDescent="0.2">
      <c r="A139" s="143" t="s">
        <v>87</v>
      </c>
      <c r="B139" s="144"/>
      <c r="C139" s="186" t="s">
        <v>88</v>
      </c>
      <c r="D139" s="36">
        <v>561</v>
      </c>
      <c r="E139" s="37"/>
      <c r="F139" s="37"/>
      <c r="G139" s="37"/>
      <c r="H139" s="38"/>
    </row>
    <row r="140" spans="1:8" ht="65.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0" s="36">
        <v>2376</v>
      </c>
      <c r="E140" s="37"/>
      <c r="F140" s="37"/>
      <c r="G140" s="37"/>
      <c r="H140" s="38"/>
    </row>
    <row r="141" spans="1:8" ht="65.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1" s="36">
        <v>1902</v>
      </c>
      <c r="E141" s="37"/>
      <c r="F141" s="37"/>
      <c r="G141" s="37"/>
      <c r="H141" s="38"/>
    </row>
    <row r="142" spans="1:8" ht="65.25" customHeight="1" x14ac:dyDescent="0.2">
      <c r="A142" s="143" t="s">
        <v>91</v>
      </c>
      <c r="B142" s="144"/>
      <c r="C142"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2" s="36">
        <v>1980.0000000000002</v>
      </c>
      <c r="E142" s="37"/>
      <c r="F142" s="37"/>
      <c r="G142" s="37"/>
      <c r="H142" s="38"/>
    </row>
    <row r="143" spans="1:8" ht="65.25" customHeight="1" x14ac:dyDescent="0.2">
      <c r="A143" s="143" t="s">
        <v>92</v>
      </c>
      <c r="B143" s="144"/>
      <c r="C143"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3" s="36">
        <v>954</v>
      </c>
      <c r="E143" s="37"/>
      <c r="F143" s="37"/>
      <c r="G143" s="37"/>
      <c r="H143" s="38"/>
    </row>
    <row r="144" spans="1:8" ht="65.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4" s="36">
        <v>13596.000000000002</v>
      </c>
      <c r="E144" s="37"/>
      <c r="F144" s="37"/>
      <c r="G144" s="37"/>
      <c r="H144" s="38"/>
    </row>
    <row r="145" spans="1:8" ht="65.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5" s="36">
        <v>7002</v>
      </c>
      <c r="E145" s="37"/>
      <c r="F145" s="37"/>
      <c r="G145" s="37"/>
      <c r="H145" s="38"/>
    </row>
    <row r="146" spans="1:8" ht="50.1" customHeight="1" x14ac:dyDescent="0.2">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6" s="36">
        <v>7920.0000000000009</v>
      </c>
      <c r="E146" s="37"/>
      <c r="F146" s="37"/>
      <c r="G146" s="37"/>
      <c r="H146" s="38"/>
    </row>
    <row r="147" spans="1:8" s="16" customFormat="1" ht="102" customHeight="1" x14ac:dyDescent="0.2">
      <c r="A147" s="143" t="s">
        <v>16</v>
      </c>
      <c r="B147" s="144"/>
      <c r="C14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7" s="36">
        <v>3000</v>
      </c>
      <c r="E147" s="37"/>
      <c r="F147" s="37"/>
      <c r="G147" s="37"/>
      <c r="H147" s="38"/>
    </row>
    <row r="148" spans="1:8" s="16" customFormat="1" ht="102" customHeight="1" x14ac:dyDescent="0.2">
      <c r="A148" s="143" t="s">
        <v>96</v>
      </c>
      <c r="B148" s="144"/>
      <c r="C148"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8" s="36">
        <v>100002</v>
      </c>
      <c r="E148" s="37"/>
      <c r="F148" s="37"/>
      <c r="G148" s="37"/>
      <c r="H148" s="38"/>
    </row>
    <row r="149" spans="1:8" s="16" customFormat="1" ht="126" customHeight="1" x14ac:dyDescent="0.2">
      <c r="A149" s="143" t="s">
        <v>97</v>
      </c>
      <c r="B149" s="144"/>
      <c r="C1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9" s="36">
        <v>7500</v>
      </c>
      <c r="E149" s="37"/>
      <c r="F149" s="37"/>
      <c r="G149" s="37"/>
      <c r="H149" s="38"/>
    </row>
    <row r="150" spans="1:8" s="16" customFormat="1" ht="96" customHeight="1" x14ac:dyDescent="0.2">
      <c r="A150" s="143" t="s">
        <v>98</v>
      </c>
      <c r="B150" s="144"/>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50" s="36">
        <v>7500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1" s="36">
        <v>6000</v>
      </c>
      <c r="E151" s="37"/>
      <c r="F151" s="37"/>
      <c r="G151" s="37"/>
      <c r="H151" s="38"/>
    </row>
    <row r="152" spans="1:8" ht="50.1" customHeight="1" x14ac:dyDescent="0.2">
      <c r="A152" s="143" t="s">
        <v>100</v>
      </c>
      <c r="B152" s="144"/>
      <c r="C152" s="186" t="str">
        <f>"Интернет-площадка 2gis.ru на основе Cправочника организаций "&amp;$C$2&amp;""</f>
        <v>Интернет-площадка 2gis.ru на основе Cправочника организаций "2ГИС.ВОЛГОГРАД"</v>
      </c>
      <c r="D152" s="36">
        <v>8400</v>
      </c>
      <c r="E152" s="37"/>
      <c r="F152" s="37"/>
      <c r="G152" s="37"/>
      <c r="H152" s="38"/>
    </row>
    <row r="153" spans="1:8" ht="50.1" customHeight="1" x14ac:dyDescent="0.2">
      <c r="A153" s="143" t="s">
        <v>101</v>
      </c>
      <c r="B153" s="144"/>
      <c r="C153" s="186" t="str">
        <f t="shared" ref="C153:C162"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6">
        <v>3240</v>
      </c>
      <c r="E153" s="37"/>
      <c r="F153" s="37"/>
      <c r="G153" s="37"/>
      <c r="H153" s="38"/>
    </row>
    <row r="154" spans="1:8" ht="50.1" customHeight="1" x14ac:dyDescent="0.2">
      <c r="A154" s="143" t="s">
        <v>102</v>
      </c>
      <c r="B154" s="144"/>
      <c r="C154" s="186" t="str">
        <f t="shared" si="1"/>
        <v>Электронный справочник на основе Справочника организаций "2ГИС.ВОЛГОГРАД" (версия для ПК)</v>
      </c>
      <c r="D154" s="36">
        <v>6240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"2ГИС.ВОЛГОГРАД"</v>
      </c>
      <c r="D155" s="36">
        <v>11760</v>
      </c>
      <c r="E155" s="37"/>
      <c r="F155" s="37"/>
      <c r="G155" s="37"/>
      <c r="H155" s="38"/>
    </row>
    <row r="156" spans="1:8" ht="50.1" customHeight="1" x14ac:dyDescent="0.2">
      <c r="A156" s="143" t="s">
        <v>104</v>
      </c>
      <c r="B156" s="144"/>
      <c r="C156" s="186" t="str">
        <f>"Интернет-площадка 2gis.ru на основе Cправочника организаций "&amp;$C$2&amp;""</f>
        <v>Интернет-площадка 2gis.ru на основе Cправочника организаций "2ГИС.ВОЛГОГРАД"</v>
      </c>
      <c r="D156" s="36">
        <v>14112</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"2ГИС.ВОЛГОГРАД" (версия для ПК)</v>
      </c>
      <c r="D157" s="36">
        <v>5640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"2ГИС.ВОЛГОГРАД" (версия для ПК)</v>
      </c>
      <c r="D158" s="36">
        <v>3240</v>
      </c>
      <c r="E158" s="37"/>
      <c r="F158" s="37"/>
      <c r="G158" s="37"/>
      <c r="H158" s="38"/>
    </row>
    <row r="159" spans="1:8" ht="50.1" customHeight="1" x14ac:dyDescent="0.2">
      <c r="A159" s="143" t="s">
        <v>107</v>
      </c>
      <c r="B159" s="144"/>
      <c r="C159" s="186" t="str">
        <f t="shared" si="1"/>
        <v>Электронный справочник на основе Справочника организаций "2ГИС.ВОЛГОГРАД" (версия для ПК)</v>
      </c>
      <c r="D159" s="36">
        <v>6240</v>
      </c>
      <c r="E159" s="37"/>
      <c r="F159" s="37"/>
      <c r="G159" s="37"/>
      <c r="H159" s="38"/>
    </row>
    <row r="160" spans="1:8" ht="50.1" customHeight="1" x14ac:dyDescent="0.2">
      <c r="A160" s="143" t="s">
        <v>108</v>
      </c>
      <c r="B160" s="144"/>
      <c r="C160" s="186" t="s">
        <v>88</v>
      </c>
      <c r="D160" s="36">
        <v>840</v>
      </c>
      <c r="E160" s="37"/>
      <c r="F160" s="37"/>
      <c r="G160" s="37"/>
      <c r="H160" s="38"/>
    </row>
    <row r="161" spans="1:8" ht="74.25" customHeight="1" x14ac:dyDescent="0.2">
      <c r="A161" s="143" t="s">
        <v>109</v>
      </c>
      <c r="B161" s="144"/>
      <c r="C16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6">
        <v>19080</v>
      </c>
      <c r="E161" s="37"/>
      <c r="F161" s="37"/>
      <c r="G161" s="37"/>
      <c r="H161" s="38"/>
    </row>
    <row r="162" spans="1:8" ht="50.1" customHeight="1" thickBot="1" x14ac:dyDescent="0.25">
      <c r="A162" s="143" t="s">
        <v>110</v>
      </c>
      <c r="B162" s="144"/>
      <c r="C162" s="186" t="str">
        <f t="shared" si="1"/>
        <v>Электронный справочник на основе Справочника организаций "2ГИС.ВОЛГОГРАД" (версия для ПК)</v>
      </c>
      <c r="D162" s="44">
        <v>11160</v>
      </c>
      <c r="E162" s="45"/>
      <c r="F162" s="45"/>
      <c r="G162" s="45"/>
      <c r="H162" s="46"/>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64" s="36">
        <v>6900</v>
      </c>
      <c r="E164" s="37"/>
      <c r="F164" s="37"/>
      <c r="G164" s="37"/>
      <c r="H164" s="38"/>
    </row>
    <row r="165" spans="1:8" s="16" customFormat="1" ht="50.1" customHeight="1" x14ac:dyDescent="0.2">
      <c r="A165" s="143" t="s">
        <v>113</v>
      </c>
      <c r="B165" s="144"/>
      <c r="C165" s="196"/>
      <c r="D165" s="36">
        <v>6900</v>
      </c>
      <c r="E165" s="37"/>
      <c r="F165" s="37"/>
      <c r="G165" s="37"/>
      <c r="H165" s="38"/>
    </row>
    <row r="166" spans="1:8" s="16" customFormat="1" ht="50.1" customHeight="1" x14ac:dyDescent="0.2">
      <c r="A166" s="194" t="s">
        <v>114</v>
      </c>
      <c r="B166" s="195"/>
      <c r="C166" s="196"/>
      <c r="D166" s="329">
        <v>2100</v>
      </c>
      <c r="E166" s="140"/>
      <c r="F166" s="140"/>
      <c r="G166" s="140"/>
      <c r="H166" s="140"/>
    </row>
    <row r="167" spans="1:8" s="16" customFormat="1" ht="50.1" customHeight="1" x14ac:dyDescent="0.2">
      <c r="A167" s="194" t="s">
        <v>115</v>
      </c>
      <c r="B167" s="195"/>
      <c r="C167" s="196"/>
      <c r="D167" s="329">
        <v>330</v>
      </c>
      <c r="E167" s="140"/>
      <c r="F167" s="140"/>
      <c r="G167" s="140"/>
      <c r="H167" s="140"/>
    </row>
    <row r="168" spans="1:8" s="16" customFormat="1" ht="50.1" customHeight="1" thickBot="1" x14ac:dyDescent="0.25">
      <c r="A168" s="194" t="s">
        <v>116</v>
      </c>
      <c r="B168" s="195"/>
      <c r="C168" s="198"/>
      <c r="D168" s="78">
        <v>1020</v>
      </c>
      <c r="E168" s="79"/>
      <c r="F168" s="79"/>
      <c r="G168" s="79"/>
      <c r="H168" s="79"/>
    </row>
    <row r="169" spans="1:8" s="16" customFormat="1" ht="50.1" customHeight="1" thickBot="1" x14ac:dyDescent="0.25">
      <c r="A169" s="24" t="s">
        <v>117</v>
      </c>
      <c r="B169" s="25"/>
      <c r="C169" s="26"/>
      <c r="D169" s="156"/>
      <c r="E169" s="156"/>
      <c r="F169" s="156"/>
      <c r="G169" s="156"/>
      <c r="H169" s="157"/>
    </row>
    <row r="170" spans="1:8" ht="50.1" customHeight="1" x14ac:dyDescent="0.2">
      <c r="A170" s="143" t="s">
        <v>118</v>
      </c>
      <c r="B170" s="144"/>
      <c r="C17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70" s="200">
        <f>F170*1.2</f>
        <v>3600</v>
      </c>
      <c r="E170" s="201">
        <f>F170*1.1</f>
        <v>3300.0000000000005</v>
      </c>
      <c r="F170" s="201">
        <v>3000</v>
      </c>
      <c r="G170" s="201">
        <f>F170*0.75</f>
        <v>2250</v>
      </c>
      <c r="H170" s="202">
        <f>F170*0.5</f>
        <v>1500</v>
      </c>
    </row>
    <row r="171" spans="1:8" ht="50.1" customHeight="1" x14ac:dyDescent="0.2">
      <c r="A171" s="143" t="s">
        <v>119</v>
      </c>
      <c r="B171" s="144"/>
      <c r="C171" s="186" t="str">
        <f>"Интернет-площадка 2gis.ru на основе Cправочника организаций "&amp;$C$2&amp;""</f>
        <v>Интернет-площадка 2gis.ru на основе Cправочника организаций "2ГИС.ВОЛГОГРАД"</v>
      </c>
      <c r="D171" s="36">
        <v>3000</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2" s="36">
        <v>924.00000000000011</v>
      </c>
      <c r="E172" s="37"/>
      <c r="F172" s="37"/>
      <c r="G172" s="37"/>
      <c r="H172" s="38"/>
    </row>
    <row r="173" spans="1:8" ht="50.1" customHeight="1" x14ac:dyDescent="0.2">
      <c r="A173" s="143" t="s">
        <v>121</v>
      </c>
      <c r="B173" s="144"/>
      <c r="C17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73" s="200">
        <f>F173*1.2</f>
        <v>5040</v>
      </c>
      <c r="E173" s="201">
        <f>F173*1.1</f>
        <v>4620</v>
      </c>
      <c r="F173" s="201">
        <v>4200</v>
      </c>
      <c r="G173" s="201">
        <f>F173*0.75</f>
        <v>3150</v>
      </c>
      <c r="H173" s="202">
        <f>F173*0.5</f>
        <v>2100</v>
      </c>
    </row>
    <row r="174" spans="1:8" ht="50.1" customHeight="1" x14ac:dyDescent="0.2">
      <c r="A174" s="143" t="s">
        <v>166</v>
      </c>
      <c r="B174" s="144"/>
      <c r="C174" s="186" t="str">
        <f>"Интернет-площадка 2gis.ru на основе Cправочника организаций "&amp;$C$2&amp;""</f>
        <v>Интернет-площадка 2gis.ru на основе Cправочника организаций "2ГИС.ВОЛГОГРАД"</v>
      </c>
      <c r="D174" s="36">
        <v>4200</v>
      </c>
      <c r="E174" s="37"/>
      <c r="F174" s="37"/>
      <c r="G174" s="37"/>
      <c r="H174" s="38"/>
    </row>
    <row r="175" spans="1:8" ht="50.1" customHeight="1" x14ac:dyDescent="0.2">
      <c r="A175" s="143" t="s">
        <v>123</v>
      </c>
      <c r="B175" s="144"/>
      <c r="C175"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5" s="36">
        <v>1320</v>
      </c>
      <c r="E175" s="37"/>
      <c r="F175" s="37"/>
      <c r="G175" s="37"/>
      <c r="H175" s="38"/>
    </row>
    <row r="176" spans="1:8" s="16" customFormat="1" ht="126" customHeight="1" thickBot="1" x14ac:dyDescent="0.25">
      <c r="A176" s="143" t="s">
        <v>124</v>
      </c>
      <c r="B176" s="144"/>
      <c r="C176" s="203" t="str">
        <f>C171</f>
        <v>Интернет-площадка 2gis.ru на основе Cправочника организаций "2ГИС.ВОЛГОГРАД"</v>
      </c>
      <c r="D176" s="200">
        <f>F176*1.2</f>
        <v>3600</v>
      </c>
      <c r="E176" s="201">
        <f>F176*1.1</f>
        <v>3300.0000000000005</v>
      </c>
      <c r="F176" s="201">
        <v>3000</v>
      </c>
      <c r="G176" s="201">
        <f>F176*0.75</f>
        <v>2250</v>
      </c>
      <c r="H176" s="202">
        <f>F176*0.5</f>
        <v>1500</v>
      </c>
    </row>
    <row r="177" spans="1:8" ht="50.1" customHeight="1" thickBot="1" x14ac:dyDescent="0.25">
      <c r="A177" s="24" t="s">
        <v>185</v>
      </c>
      <c r="B177" s="25"/>
      <c r="C177" s="26"/>
      <c r="D177" s="156"/>
      <c r="E177" s="156"/>
      <c r="F177" s="156"/>
      <c r="G177" s="156"/>
      <c r="H177" s="157"/>
    </row>
    <row r="178" spans="1:8" s="23" customFormat="1" ht="30" customHeight="1" thickBot="1" x14ac:dyDescent="0.25">
      <c r="A178" s="357"/>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79" s="31">
        <v>7227.5999999999995</v>
      </c>
      <c r="E179" s="32"/>
      <c r="F179" s="32"/>
      <c r="G179" s="32"/>
      <c r="H179" s="33"/>
    </row>
    <row r="180" spans="1:8" s="16" customFormat="1" ht="83.25" customHeight="1" thickBot="1" x14ac:dyDescent="0.25">
      <c r="A180" s="143" t="s">
        <v>187</v>
      </c>
      <c r="B180" s="144"/>
      <c r="C180" s="196"/>
      <c r="D180" s="36">
        <v>7227.5999999999995</v>
      </c>
      <c r="E180" s="37"/>
      <c r="F180" s="37"/>
      <c r="G180" s="37"/>
      <c r="H180" s="38"/>
    </row>
    <row r="181" spans="1:8" ht="21.75" thickBot="1" x14ac:dyDescent="0.25">
      <c r="A181" s="301"/>
      <c r="B181" s="302"/>
      <c r="C181" s="182"/>
      <c r="D181" s="325"/>
      <c r="E181" s="325"/>
      <c r="F181" s="325"/>
      <c r="G181" s="325"/>
      <c r="H181" s="326"/>
    </row>
    <row r="183" spans="1:8" ht="21" x14ac:dyDescent="0.2">
      <c r="A183" s="208"/>
      <c r="B183" s="209" t="s">
        <v>126</v>
      </c>
      <c r="C183" s="210" t="s">
        <v>267</v>
      </c>
      <c r="D183" s="210"/>
      <c r="E183" s="211"/>
      <c r="F183" s="211"/>
      <c r="G183" s="211"/>
      <c r="H183" s="211"/>
    </row>
    <row r="184" spans="1:8" ht="21" x14ac:dyDescent="0.2">
      <c r="A184" s="208"/>
      <c r="B184" s="211"/>
      <c r="C184" s="212" t="s">
        <v>268</v>
      </c>
      <c r="D184" s="212"/>
      <c r="E184" s="211"/>
      <c r="F184" s="211"/>
      <c r="G184" s="211"/>
      <c r="H184" s="211"/>
    </row>
    <row r="185" spans="1:8" ht="21" x14ac:dyDescent="0.2">
      <c r="A185" s="208"/>
      <c r="B185" s="211"/>
      <c r="C185" s="212" t="s">
        <v>269</v>
      </c>
      <c r="D185" s="212"/>
      <c r="E185" s="211"/>
      <c r="F185" s="211"/>
      <c r="G185" s="211"/>
      <c r="H185" s="211"/>
    </row>
    <row r="186" spans="1:8" ht="21" x14ac:dyDescent="0.2">
      <c r="C186" s="212"/>
      <c r="D186" s="212"/>
      <c r="E186" s="211"/>
      <c r="F186" s="211"/>
      <c r="G186" s="211"/>
      <c r="H186" s="205"/>
    </row>
    <row r="187" spans="1:8" ht="26.2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ht="26.2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ht="26.2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ht="26.2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ht="26.2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ht="26.25" x14ac:dyDescent="0.2">
      <c r="A194" s="221"/>
      <c r="B194" s="221"/>
      <c r="C194" s="222"/>
      <c r="D194" s="223"/>
      <c r="E194" s="223"/>
      <c r="F194" s="224"/>
      <c r="G194" s="225"/>
      <c r="H194" s="225"/>
    </row>
    <row r="195" spans="1:8" ht="21" x14ac:dyDescent="0.2">
      <c r="A195" s="227" t="s">
        <v>137</v>
      </c>
      <c r="B195" s="227"/>
      <c r="C195" s="227"/>
      <c r="D195" s="227"/>
      <c r="E195" s="227"/>
      <c r="F195" s="227"/>
      <c r="G195" s="227"/>
      <c r="H195" s="227"/>
    </row>
    <row r="196" spans="1:8" ht="21" x14ac:dyDescent="0.2">
      <c r="A196" s="227" t="s">
        <v>138</v>
      </c>
      <c r="B196" s="227"/>
      <c r="C196" s="227"/>
      <c r="D196" s="227"/>
      <c r="E196" s="227"/>
      <c r="F196" s="227"/>
      <c r="G196" s="227"/>
      <c r="H196" s="227"/>
    </row>
    <row r="197" spans="1:8" ht="26.25" x14ac:dyDescent="0.2">
      <c r="A197" s="221"/>
      <c r="B197" s="221"/>
      <c r="C197" s="222"/>
      <c r="D197" s="223"/>
      <c r="E197" s="223"/>
      <c r="F197" s="224"/>
      <c r="G197" s="225"/>
      <c r="H197" s="225"/>
    </row>
    <row r="198" spans="1:8" ht="55.5" customHeight="1" thickBot="1" x14ac:dyDescent="0.25">
      <c r="A198" s="228" t="s">
        <v>139</v>
      </c>
      <c r="B198" s="228"/>
      <c r="C198" s="228"/>
      <c r="D198" s="228"/>
      <c r="E198" s="228"/>
      <c r="F198" s="229"/>
      <c r="G198" s="219"/>
      <c r="H198" s="230"/>
    </row>
    <row r="199" spans="1:8" ht="50.1" customHeight="1" thickBot="1" x14ac:dyDescent="0.25">
      <c r="A199" s="231" t="s">
        <v>140</v>
      </c>
      <c r="B199" s="232"/>
      <c r="C199" s="232"/>
      <c r="D199" s="232"/>
      <c r="E199" s="233"/>
      <c r="F199" s="234"/>
      <c r="H199" s="235"/>
    </row>
    <row r="200" spans="1:8" ht="91.5" customHeight="1" thickBot="1" x14ac:dyDescent="0.25">
      <c r="A200" s="236" t="s">
        <v>141</v>
      </c>
      <c r="B200" s="237"/>
      <c r="C200" s="238" t="s">
        <v>142</v>
      </c>
      <c r="D200" s="237" t="s">
        <v>143</v>
      </c>
      <c r="E200" s="239"/>
      <c r="F200" s="240"/>
      <c r="G200" s="240"/>
      <c r="H200" s="240"/>
    </row>
    <row r="201" spans="1:8" ht="84" x14ac:dyDescent="0.2">
      <c r="A201" s="241" t="s">
        <v>144</v>
      </c>
      <c r="B201" s="242"/>
      <c r="C201" s="243" t="s">
        <v>145</v>
      </c>
      <c r="D201" s="244" t="s">
        <v>146</v>
      </c>
      <c r="E201" s="245"/>
      <c r="F201" s="240"/>
      <c r="G201" s="240"/>
      <c r="H201" s="240"/>
    </row>
    <row r="202" spans="1:8" ht="77.25" customHeight="1" x14ac:dyDescent="0.2">
      <c r="A202" s="246" t="s">
        <v>147</v>
      </c>
      <c r="B202" s="247"/>
      <c r="C202" s="248" t="s">
        <v>148</v>
      </c>
      <c r="D202" s="249" t="s">
        <v>149</v>
      </c>
      <c r="E202" s="250"/>
      <c r="F202" s="240"/>
      <c r="G202" s="240"/>
      <c r="H202" s="240"/>
    </row>
    <row r="203" spans="1:8" ht="99.75" customHeight="1" x14ac:dyDescent="0.2">
      <c r="A203" s="247" t="s">
        <v>150</v>
      </c>
      <c r="B203" s="247"/>
      <c r="C203" s="248" t="s">
        <v>151</v>
      </c>
      <c r="D203" s="249" t="s">
        <v>149</v>
      </c>
      <c r="E203" s="249"/>
      <c r="F203" s="240"/>
      <c r="G203" s="240"/>
      <c r="H203" s="240"/>
    </row>
    <row r="204" spans="1:8" s="205" customFormat="1" ht="125.25" customHeight="1" x14ac:dyDescent="0.2">
      <c r="A204" s="246" t="s">
        <v>153</v>
      </c>
      <c r="B204" s="247"/>
      <c r="C204" s="337" t="s">
        <v>154</v>
      </c>
      <c r="D204" s="247" t="s">
        <v>149</v>
      </c>
      <c r="E204" s="338"/>
      <c r="F204" s="234"/>
      <c r="G204" s="234"/>
      <c r="H204" s="234"/>
    </row>
    <row r="205" spans="1:8" s="226" customFormat="1" ht="222.75" customHeight="1" thickBot="1" x14ac:dyDescent="0.25">
      <c r="A205" s="339" t="s">
        <v>155</v>
      </c>
      <c r="B205" s="340"/>
      <c r="C205" s="334" t="s">
        <v>156</v>
      </c>
      <c r="D205" s="341" t="s">
        <v>149</v>
      </c>
      <c r="E205" s="342"/>
      <c r="F205" s="224"/>
      <c r="G205" s="225"/>
      <c r="H205" s="225"/>
    </row>
    <row r="206" spans="1:8" ht="24.95" customHeight="1" x14ac:dyDescent="0.2">
      <c r="A206" s="252" t="s">
        <v>157</v>
      </c>
      <c r="B206" s="252"/>
      <c r="C206" s="252"/>
      <c r="D206" s="252"/>
      <c r="E206" s="252"/>
      <c r="F206" s="252"/>
      <c r="G206" s="252"/>
      <c r="H206" s="252"/>
    </row>
    <row r="207" spans="1:8" ht="24.95" customHeight="1" x14ac:dyDescent="0.2">
      <c r="A207" s="252" t="s">
        <v>158</v>
      </c>
      <c r="B207" s="252"/>
      <c r="C207" s="252"/>
      <c r="D207" s="252"/>
      <c r="E207" s="252"/>
      <c r="F207" s="252"/>
      <c r="G207" s="252"/>
      <c r="H207" s="252"/>
    </row>
    <row r="208" spans="1:8" ht="183" customHeight="1" x14ac:dyDescent="0.2">
      <c r="A20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227"/>
      <c r="C208" s="227"/>
      <c r="D208" s="227"/>
      <c r="E208" s="227"/>
      <c r="F208" s="227"/>
      <c r="G208" s="227"/>
      <c r="H208" s="227"/>
    </row>
    <row r="209" spans="1:8" ht="82.5" customHeight="1" x14ac:dyDescent="0.2">
      <c r="A209" s="227" t="s">
        <v>160</v>
      </c>
      <c r="B209" s="227"/>
      <c r="C209" s="227"/>
      <c r="D209" s="227"/>
      <c r="E209" s="227"/>
      <c r="F209" s="227"/>
      <c r="G209" s="227"/>
      <c r="H209" s="227"/>
    </row>
    <row r="210" spans="1:8" ht="23.25" x14ac:dyDescent="0.2">
      <c r="A210" s="252" t="s">
        <v>161</v>
      </c>
      <c r="B210" s="252"/>
      <c r="C210" s="252"/>
      <c r="D210" s="252"/>
      <c r="E210" s="252"/>
      <c r="F210" s="252"/>
      <c r="G210" s="252"/>
      <c r="H210" s="252"/>
    </row>
    <row r="212" spans="1:8" s="254" customFormat="1" ht="114.75" customHeight="1" x14ac:dyDescent="0.2">
      <c r="A212" s="227" t="s">
        <v>162</v>
      </c>
      <c r="B212" s="227"/>
      <c r="C212" s="227"/>
      <c r="D212" s="227"/>
      <c r="E212" s="227"/>
      <c r="F212" s="227"/>
      <c r="G212" s="227"/>
      <c r="H212" s="227"/>
    </row>
  </sheetData>
  <sheetProtection selectLockedCells="1" selectUnlockedCells="1"/>
  <mergeCells count="354">
    <mergeCell ref="A206:H206"/>
    <mergeCell ref="A207:H207"/>
    <mergeCell ref="A208:H208"/>
    <mergeCell ref="A209:H209"/>
    <mergeCell ref="A210:H210"/>
    <mergeCell ref="A212:E212"/>
    <mergeCell ref="F212:H212"/>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3" topLeftCell="A113"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45.85546875" style="205" customWidth="1"/>
    <col min="5" max="5" width="48.42578125" style="205" customWidth="1"/>
    <col min="6" max="6" width="35.85546875" style="205" customWidth="1"/>
    <col min="7" max="7" width="42.28515625" style="205" customWidth="1"/>
    <col min="8" max="8" width="37.710937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февраля 2024 г.</v>
      </c>
      <c r="B2" s="6" t="s">
        <v>2</v>
      </c>
      <c r="C2" s="7" t="s">
        <v>270</v>
      </c>
      <c r="D2" s="401"/>
      <c r="E2" s="401"/>
      <c r="F2" s="401"/>
      <c r="G2" s="401"/>
      <c r="H2" s="401"/>
    </row>
    <row r="3" spans="1:8" s="16" customFormat="1" ht="24.95" customHeight="1" thickBot="1" x14ac:dyDescent="0.25">
      <c r="A3" s="11" t="s">
        <v>271</v>
      </c>
      <c r="B3" s="12"/>
      <c r="C3" s="13"/>
      <c r="D3" s="14"/>
      <c r="E3" s="14"/>
      <c r="F3" s="14"/>
      <c r="G3" s="14"/>
      <c r="H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7"/>
      <c r="E5" s="27"/>
      <c r="F5" s="27"/>
      <c r="G5" s="27"/>
      <c r="H5" s="27"/>
    </row>
    <row r="6" spans="1:8" s="261" customFormat="1" ht="24.95" customHeight="1" thickBot="1" x14ac:dyDescent="0.25">
      <c r="A6" s="257"/>
      <c r="B6" s="258"/>
      <c r="C6" s="259"/>
      <c r="D6" s="313" t="s">
        <v>176</v>
      </c>
      <c r="E6" s="314" t="s">
        <v>177</v>
      </c>
      <c r="F6" s="313" t="s">
        <v>178</v>
      </c>
      <c r="G6" s="314" t="s">
        <v>179</v>
      </c>
      <c r="H6" s="315" t="s">
        <v>180</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361">
        <f>F7*1.2</f>
        <v>6465.5999999999995</v>
      </c>
      <c r="E7" s="361">
        <f>F7*1.1</f>
        <v>5926.8</v>
      </c>
      <c r="F7" s="361">
        <v>5388</v>
      </c>
      <c r="G7" s="361">
        <f>F7*0.75</f>
        <v>4041</v>
      </c>
      <c r="H7" s="361">
        <f>F7*0.5</f>
        <v>2694</v>
      </c>
    </row>
    <row r="8" spans="1:8" s="16" customFormat="1" ht="150" customHeight="1" x14ac:dyDescent="0.2">
      <c r="A8" s="34"/>
      <c r="B8" s="35"/>
      <c r="C8" s="35"/>
      <c r="D8" s="362"/>
      <c r="E8" s="362"/>
      <c r="F8" s="362"/>
      <c r="G8" s="362"/>
      <c r="H8" s="362"/>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362"/>
      <c r="E9" s="362"/>
      <c r="F9" s="362"/>
      <c r="G9" s="362"/>
      <c r="H9" s="362"/>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402"/>
      <c r="E10" s="402"/>
      <c r="F10" s="402"/>
      <c r="G10" s="402"/>
      <c r="H10" s="402"/>
    </row>
    <row r="11" spans="1:8" s="16" customFormat="1" ht="24.95" customHeight="1" thickBot="1" x14ac:dyDescent="0.25">
      <c r="A11" s="47"/>
      <c r="B11" s="48"/>
      <c r="C11" s="49"/>
      <c r="D11" s="268"/>
      <c r="E11" s="268"/>
      <c r="F11" s="268"/>
      <c r="G11" s="268"/>
      <c r="H11" s="268"/>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403">
        <f>F12*1.2</f>
        <v>7394.4</v>
      </c>
      <c r="E12" s="404">
        <f>F12*1.1</f>
        <v>6778.2000000000007</v>
      </c>
      <c r="F12" s="404">
        <v>6162</v>
      </c>
      <c r="G12" s="404">
        <f>F12*0.75</f>
        <v>4621.5</v>
      </c>
      <c r="H12" s="405">
        <f>F12*0.5</f>
        <v>3081</v>
      </c>
    </row>
    <row r="13" spans="1:8" s="16" customFormat="1" ht="50.1" customHeight="1" x14ac:dyDescent="0.2">
      <c r="A13" s="55"/>
      <c r="B13" s="35"/>
      <c r="C13" s="35"/>
      <c r="D13" s="406"/>
      <c r="E13" s="407"/>
      <c r="F13" s="407"/>
      <c r="G13" s="407"/>
      <c r="H13" s="408"/>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406"/>
      <c r="E14" s="407"/>
      <c r="F14" s="407"/>
      <c r="G14" s="407"/>
      <c r="H14" s="408"/>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406"/>
      <c r="E15" s="407"/>
      <c r="F15" s="407"/>
      <c r="G15" s="407"/>
      <c r="H15" s="408"/>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409"/>
      <c r="E16" s="410"/>
      <c r="F16" s="410"/>
      <c r="G16" s="410"/>
      <c r="H16" s="411"/>
    </row>
    <row r="17" spans="1:8" s="16" customFormat="1" ht="24.95" customHeight="1" thickBot="1" x14ac:dyDescent="0.25">
      <c r="A17" s="47"/>
      <c r="B17" s="62"/>
      <c r="C17" s="49"/>
      <c r="D17" s="268"/>
      <c r="E17" s="268"/>
      <c r="F17" s="268"/>
      <c r="G17" s="268"/>
      <c r="H17" s="268"/>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412"/>
      <c r="E22" s="412"/>
      <c r="F22" s="412"/>
      <c r="G22" s="412"/>
      <c r="H22" s="412"/>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412"/>
      <c r="E26" s="412"/>
      <c r="F26" s="412"/>
      <c r="G26" s="412"/>
      <c r="H26" s="412"/>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413">
        <f>F27*0.5</f>
        <v>3774</v>
      </c>
    </row>
    <row r="28" spans="1:8" s="16" customFormat="1" ht="50.1" customHeight="1" x14ac:dyDescent="0.2">
      <c r="A28" s="71"/>
      <c r="B28" s="35"/>
      <c r="C28" s="35"/>
      <c r="D28" s="36"/>
      <c r="E28" s="36"/>
      <c r="F28" s="36"/>
      <c r="G28" s="36"/>
      <c r="H28" s="414"/>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414"/>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415"/>
    </row>
    <row r="31" spans="1:8" s="16" customFormat="1" ht="24.95" customHeight="1" thickBot="1" x14ac:dyDescent="0.25">
      <c r="A31" s="81"/>
      <c r="B31" s="48"/>
      <c r="C31" s="49"/>
      <c r="D31" s="268"/>
      <c r="E31" s="268"/>
      <c r="F31" s="268"/>
      <c r="G31" s="268"/>
      <c r="H31" s="268"/>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416">
        <f>F32*0.5</f>
        <v>4314</v>
      </c>
    </row>
    <row r="33" spans="1:8" s="16" customFormat="1" ht="75" customHeight="1" x14ac:dyDescent="0.2">
      <c r="A33" s="71"/>
      <c r="B33" s="35"/>
      <c r="C33" s="35"/>
      <c r="D33" s="56"/>
      <c r="E33" s="56"/>
      <c r="F33" s="56"/>
      <c r="G33" s="56"/>
      <c r="H33" s="141"/>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41"/>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41"/>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49"/>
    </row>
    <row r="37" spans="1:8" s="16" customFormat="1" ht="24.75" customHeight="1" thickBot="1" x14ac:dyDescent="0.25">
      <c r="A37" s="112"/>
      <c r="B37" s="62"/>
      <c r="C37" s="49"/>
      <c r="D37" s="412"/>
      <c r="E37" s="412"/>
      <c r="F37" s="412"/>
      <c r="G37" s="412"/>
      <c r="H37" s="412"/>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412"/>
      <c r="E42" s="412"/>
      <c r="F42" s="412"/>
      <c r="G42" s="412"/>
      <c r="H42" s="412"/>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417"/>
      <c r="B47" s="418"/>
      <c r="C47" s="418"/>
      <c r="D47" s="418"/>
      <c r="E47" s="418"/>
      <c r="F47" s="418"/>
      <c r="G47" s="418"/>
      <c r="H47" s="419"/>
    </row>
    <row r="48" spans="1:8" s="16" customFormat="1" ht="50.1" customHeight="1" thickBot="1" x14ac:dyDescent="0.25">
      <c r="A48" s="119" t="s">
        <v>31</v>
      </c>
      <c r="B48" s="120"/>
      <c r="C48" s="120"/>
      <c r="D48" s="420" t="str">
        <f>"от "&amp;MIN(D49:D68)&amp;" до "&amp;MAX(D49:D68)</f>
        <v>от 630 до 12600</v>
      </c>
      <c r="E48" s="420"/>
      <c r="F48" s="420"/>
      <c r="G48" s="420"/>
      <c r="H48" s="421"/>
    </row>
    <row r="49" spans="1:8" s="16" customFormat="1"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49" s="31">
        <v>630</v>
      </c>
      <c r="E49" s="32"/>
      <c r="F49" s="32"/>
      <c r="G49" s="32"/>
      <c r="H49" s="33"/>
    </row>
    <row r="50" spans="1:8" s="16" customFormat="1" ht="37.5" customHeight="1" outlineLevel="1" x14ac:dyDescent="0.2">
      <c r="A50" s="130" t="s">
        <v>33</v>
      </c>
      <c r="B50" s="366"/>
      <c r="C50" s="367"/>
      <c r="D50" s="36">
        <v>1260</v>
      </c>
      <c r="E50" s="37"/>
      <c r="F50" s="37"/>
      <c r="G50" s="37"/>
      <c r="H50" s="38"/>
    </row>
    <row r="51" spans="1:8" s="16" customFormat="1" ht="37.5" customHeight="1" outlineLevel="1" x14ac:dyDescent="0.2">
      <c r="A51" s="130" t="s">
        <v>34</v>
      </c>
      <c r="B51" s="366"/>
      <c r="C51" s="367"/>
      <c r="D51" s="36">
        <v>1890</v>
      </c>
      <c r="E51" s="37"/>
      <c r="F51" s="37"/>
      <c r="G51" s="37"/>
      <c r="H51" s="38"/>
    </row>
    <row r="52" spans="1:8" s="16" customFormat="1" ht="37.5" customHeight="1" outlineLevel="1" x14ac:dyDescent="0.2">
      <c r="A52" s="130" t="s">
        <v>35</v>
      </c>
      <c r="B52" s="366"/>
      <c r="C52" s="367"/>
      <c r="D52" s="36">
        <v>2520</v>
      </c>
      <c r="E52" s="37"/>
      <c r="F52" s="37"/>
      <c r="G52" s="37"/>
      <c r="H52" s="38"/>
    </row>
    <row r="53" spans="1:8" s="16" customFormat="1" ht="37.5" customHeight="1" outlineLevel="1" x14ac:dyDescent="0.2">
      <c r="A53" s="130" t="s">
        <v>36</v>
      </c>
      <c r="B53" s="366"/>
      <c r="C53" s="367"/>
      <c r="D53" s="36">
        <v>3150</v>
      </c>
      <c r="E53" s="37"/>
      <c r="F53" s="37"/>
      <c r="G53" s="37"/>
      <c r="H53" s="38"/>
    </row>
    <row r="54" spans="1:8" s="16" customFormat="1" ht="37.5" customHeight="1" outlineLevel="1" x14ac:dyDescent="0.2">
      <c r="A54" s="130" t="s">
        <v>37</v>
      </c>
      <c r="B54" s="366"/>
      <c r="C54" s="367"/>
      <c r="D54" s="36">
        <v>3780</v>
      </c>
      <c r="E54" s="37"/>
      <c r="F54" s="37"/>
      <c r="G54" s="37"/>
      <c r="H54" s="38"/>
    </row>
    <row r="55" spans="1:8" s="16" customFormat="1" ht="37.5" customHeight="1" outlineLevel="1" x14ac:dyDescent="0.2">
      <c r="A55" s="130" t="s">
        <v>38</v>
      </c>
      <c r="B55" s="366"/>
      <c r="C55" s="367"/>
      <c r="D55" s="36">
        <v>4410</v>
      </c>
      <c r="E55" s="37"/>
      <c r="F55" s="37"/>
      <c r="G55" s="37"/>
      <c r="H55" s="38"/>
    </row>
    <row r="56" spans="1:8" s="16" customFormat="1" ht="37.5" customHeight="1" outlineLevel="1" x14ac:dyDescent="0.2">
      <c r="A56" s="130" t="s">
        <v>39</v>
      </c>
      <c r="B56" s="366"/>
      <c r="C56" s="367"/>
      <c r="D56" s="36">
        <v>5040</v>
      </c>
      <c r="E56" s="37"/>
      <c r="F56" s="37"/>
      <c r="G56" s="37"/>
      <c r="H56" s="38"/>
    </row>
    <row r="57" spans="1:8" s="16" customFormat="1" ht="37.5" customHeight="1" outlineLevel="1" x14ac:dyDescent="0.2">
      <c r="A57" s="130" t="s">
        <v>40</v>
      </c>
      <c r="B57" s="366"/>
      <c r="C57" s="367"/>
      <c r="D57" s="36">
        <v>5670</v>
      </c>
      <c r="E57" s="37"/>
      <c r="F57" s="37"/>
      <c r="G57" s="37"/>
      <c r="H57" s="38"/>
    </row>
    <row r="58" spans="1:8" s="16" customFormat="1" ht="37.5" customHeight="1" outlineLevel="1" x14ac:dyDescent="0.2">
      <c r="A58" s="130" t="s">
        <v>41</v>
      </c>
      <c r="B58" s="366"/>
      <c r="C58" s="367"/>
      <c r="D58" s="36">
        <v>6300</v>
      </c>
      <c r="E58" s="37"/>
      <c r="F58" s="37"/>
      <c r="G58" s="37"/>
      <c r="H58" s="38"/>
    </row>
    <row r="59" spans="1:8" s="16" customFormat="1" ht="37.5" customHeight="1" outlineLevel="1" x14ac:dyDescent="0.2">
      <c r="A59" s="130" t="s">
        <v>42</v>
      </c>
      <c r="B59" s="366"/>
      <c r="C59" s="367"/>
      <c r="D59" s="36">
        <v>6930</v>
      </c>
      <c r="E59" s="37"/>
      <c r="F59" s="37"/>
      <c r="G59" s="37"/>
      <c r="H59" s="38"/>
    </row>
    <row r="60" spans="1:8" s="16" customFormat="1" ht="37.5" customHeight="1" outlineLevel="1" x14ac:dyDescent="0.2">
      <c r="A60" s="130" t="s">
        <v>43</v>
      </c>
      <c r="B60" s="366"/>
      <c r="C60" s="367"/>
      <c r="D60" s="36">
        <v>7560</v>
      </c>
      <c r="E60" s="37"/>
      <c r="F60" s="37"/>
      <c r="G60" s="37"/>
      <c r="H60" s="38"/>
    </row>
    <row r="61" spans="1:8" s="16" customFormat="1" ht="37.5" customHeight="1" outlineLevel="1" x14ac:dyDescent="0.2">
      <c r="A61" s="130" t="s">
        <v>44</v>
      </c>
      <c r="B61" s="366"/>
      <c r="C61" s="367"/>
      <c r="D61" s="36">
        <v>8190</v>
      </c>
      <c r="E61" s="37"/>
      <c r="F61" s="37"/>
      <c r="G61" s="37"/>
      <c r="H61" s="38"/>
    </row>
    <row r="62" spans="1:8" s="16" customFormat="1" ht="37.5" customHeight="1" outlineLevel="1" x14ac:dyDescent="0.2">
      <c r="A62" s="130" t="s">
        <v>45</v>
      </c>
      <c r="B62" s="366"/>
      <c r="C62" s="367"/>
      <c r="D62" s="36">
        <v>8820</v>
      </c>
      <c r="E62" s="37"/>
      <c r="F62" s="37"/>
      <c r="G62" s="37"/>
      <c r="H62" s="38"/>
    </row>
    <row r="63" spans="1:8" s="16" customFormat="1" ht="37.5" customHeight="1" outlineLevel="1" x14ac:dyDescent="0.2">
      <c r="A63" s="130" t="s">
        <v>46</v>
      </c>
      <c r="B63" s="366"/>
      <c r="C63" s="367"/>
      <c r="D63" s="36">
        <v>9450</v>
      </c>
      <c r="E63" s="37"/>
      <c r="F63" s="37"/>
      <c r="G63" s="37"/>
      <c r="H63" s="38"/>
    </row>
    <row r="64" spans="1:8" s="16" customFormat="1" ht="37.5" customHeight="1" outlineLevel="1" x14ac:dyDescent="0.2">
      <c r="A64" s="130" t="s">
        <v>47</v>
      </c>
      <c r="B64" s="366"/>
      <c r="C64" s="367"/>
      <c r="D64" s="36">
        <v>10080</v>
      </c>
      <c r="E64" s="37"/>
      <c r="F64" s="37"/>
      <c r="G64" s="37"/>
      <c r="H64" s="38"/>
    </row>
    <row r="65" spans="1:8" s="16" customFormat="1" ht="37.5" customHeight="1" outlineLevel="1" x14ac:dyDescent="0.2">
      <c r="A65" s="130" t="s">
        <v>48</v>
      </c>
      <c r="B65" s="366"/>
      <c r="C65" s="367"/>
      <c r="D65" s="36">
        <v>10710</v>
      </c>
      <c r="E65" s="37"/>
      <c r="F65" s="37"/>
      <c r="G65" s="37"/>
      <c r="H65" s="38"/>
    </row>
    <row r="66" spans="1:8" s="16" customFormat="1" ht="37.5" customHeight="1" outlineLevel="1" x14ac:dyDescent="0.2">
      <c r="A66" s="130" t="s">
        <v>49</v>
      </c>
      <c r="B66" s="366"/>
      <c r="C66" s="367"/>
      <c r="D66" s="36">
        <v>11340</v>
      </c>
      <c r="E66" s="37"/>
      <c r="F66" s="37"/>
      <c r="G66" s="37"/>
      <c r="H66" s="38"/>
    </row>
    <row r="67" spans="1:8" s="16" customFormat="1" ht="37.5" customHeight="1" outlineLevel="1" x14ac:dyDescent="0.2">
      <c r="A67" s="130" t="s">
        <v>50</v>
      </c>
      <c r="B67" s="366"/>
      <c r="C67" s="367"/>
      <c r="D67" s="36">
        <v>11970</v>
      </c>
      <c r="E67" s="37"/>
      <c r="F67" s="37"/>
      <c r="G67" s="37"/>
      <c r="H67" s="38"/>
    </row>
    <row r="68" spans="1:8" s="16" customFormat="1" ht="37.5" customHeight="1" outlineLevel="1" thickBot="1" x14ac:dyDescent="0.25">
      <c r="A68" s="130" t="s">
        <v>51</v>
      </c>
      <c r="B68" s="366"/>
      <c r="C68" s="368"/>
      <c r="D68" s="44">
        <v>12600</v>
      </c>
      <c r="E68" s="45"/>
      <c r="F68" s="45"/>
      <c r="G68" s="45"/>
      <c r="H68" s="46"/>
    </row>
    <row r="69" spans="1:8" s="16" customFormat="1" ht="50.1" customHeight="1" thickBot="1" x14ac:dyDescent="0.25">
      <c r="A69" s="119" t="s">
        <v>52</v>
      </c>
      <c r="B69" s="120"/>
      <c r="C69" s="120"/>
      <c r="D69" s="420" t="str">
        <f>"от "&amp;MIN(D70:D79)&amp;" до "&amp;MAX(D70:D79)</f>
        <v>от 270 до 6840</v>
      </c>
      <c r="E69" s="420"/>
      <c r="F69" s="420"/>
      <c r="G69" s="420"/>
      <c r="H69" s="421"/>
    </row>
    <row r="70" spans="1:8" s="16" customFormat="1" ht="165.75" customHeight="1" x14ac:dyDescent="0.2">
      <c r="A70" s="422" t="s">
        <v>272</v>
      </c>
      <c r="B70" s="133" t="s">
        <v>273</v>
      </c>
      <c r="C70" s="42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70" s="31">
        <v>774</v>
      </c>
      <c r="E70" s="32"/>
      <c r="F70" s="32"/>
      <c r="G70" s="32"/>
      <c r="H70" s="33"/>
    </row>
    <row r="71" spans="1:8" s="16" customFormat="1" ht="33.75" customHeight="1" x14ac:dyDescent="0.2">
      <c r="A71" s="143" t="s">
        <v>54</v>
      </c>
      <c r="B71" s="144"/>
      <c r="C71" s="42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71" s="36">
        <v>456</v>
      </c>
      <c r="E71" s="37"/>
      <c r="F71" s="37"/>
      <c r="G71" s="37"/>
      <c r="H71" s="38"/>
    </row>
    <row r="72" spans="1:8" s="16" customFormat="1" ht="37.5" customHeight="1" x14ac:dyDescent="0.2">
      <c r="A72" s="143" t="s">
        <v>55</v>
      </c>
      <c r="B72" s="144"/>
      <c r="C72" s="425"/>
      <c r="D72" s="36">
        <v>6840</v>
      </c>
      <c r="E72" s="37"/>
      <c r="F72" s="37"/>
      <c r="G72" s="37"/>
      <c r="H72" s="38"/>
    </row>
    <row r="73" spans="1:8" s="16" customFormat="1" ht="37.5" customHeight="1" x14ac:dyDescent="0.2">
      <c r="A73" s="351" t="s">
        <v>56</v>
      </c>
      <c r="B73" s="179"/>
      <c r="C73" s="425"/>
      <c r="D73" s="36">
        <v>1752</v>
      </c>
      <c r="E73" s="37"/>
      <c r="F73" s="37"/>
      <c r="G73" s="37"/>
      <c r="H73" s="38"/>
    </row>
    <row r="74" spans="1:8" s="16" customFormat="1" ht="37.5" customHeight="1" x14ac:dyDescent="0.2">
      <c r="A74" s="143" t="s">
        <v>57</v>
      </c>
      <c r="B74" s="144"/>
      <c r="C74" s="425"/>
      <c r="D74" s="36">
        <v>4620</v>
      </c>
      <c r="E74" s="37"/>
      <c r="F74" s="37"/>
      <c r="G74" s="37"/>
      <c r="H74" s="38"/>
    </row>
    <row r="75" spans="1:8" s="16" customFormat="1" ht="37.5" customHeight="1" x14ac:dyDescent="0.2">
      <c r="A75" s="351" t="s">
        <v>58</v>
      </c>
      <c r="B75" s="179"/>
      <c r="C75" s="425"/>
      <c r="D75" s="36">
        <v>270</v>
      </c>
      <c r="E75" s="37"/>
      <c r="F75" s="37"/>
      <c r="G75" s="37"/>
      <c r="H75" s="38"/>
    </row>
    <row r="76" spans="1:8" s="16" customFormat="1" ht="37.5" customHeight="1" x14ac:dyDescent="0.2">
      <c r="A76" s="351" t="s">
        <v>59</v>
      </c>
      <c r="B76" s="179"/>
      <c r="C76" s="425"/>
      <c r="D76" s="36">
        <v>270</v>
      </c>
      <c r="E76" s="37"/>
      <c r="F76" s="37"/>
      <c r="G76" s="37"/>
      <c r="H76" s="38"/>
    </row>
    <row r="77" spans="1:8" s="16" customFormat="1" ht="37.5" customHeight="1" x14ac:dyDescent="0.2">
      <c r="A77" s="351" t="s">
        <v>60</v>
      </c>
      <c r="B77" s="179"/>
      <c r="C77" s="425"/>
      <c r="D77" s="36">
        <v>540</v>
      </c>
      <c r="E77" s="37"/>
      <c r="F77" s="37"/>
      <c r="G77" s="37"/>
      <c r="H77" s="38"/>
    </row>
    <row r="78" spans="1:8" s="16" customFormat="1" ht="37.5" customHeight="1" x14ac:dyDescent="0.2">
      <c r="A78" s="351" t="s">
        <v>61</v>
      </c>
      <c r="B78" s="179"/>
      <c r="C78" s="425"/>
      <c r="D78" s="36">
        <v>810</v>
      </c>
      <c r="E78" s="37"/>
      <c r="F78" s="37"/>
      <c r="G78" s="37"/>
      <c r="H78" s="38"/>
    </row>
    <row r="79" spans="1:8" s="16" customFormat="1" ht="37.5" customHeight="1" thickBot="1" x14ac:dyDescent="0.25">
      <c r="A79" s="322" t="s">
        <v>62</v>
      </c>
      <c r="B79" s="426"/>
      <c r="C79" s="427"/>
      <c r="D79" s="44">
        <v>4800</v>
      </c>
      <c r="E79" s="45"/>
      <c r="F79" s="45"/>
      <c r="G79" s="45"/>
      <c r="H79" s="46"/>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80" s="45">
        <v>30</v>
      </c>
      <c r="E80" s="45"/>
      <c r="F80" s="45"/>
      <c r="G80" s="45"/>
      <c r="H80" s="46"/>
    </row>
    <row r="81" spans="1:8" s="28" customFormat="1" ht="49.5" customHeight="1" thickBot="1" x14ac:dyDescent="0.25">
      <c r="A81" s="24" t="s">
        <v>65</v>
      </c>
      <c r="B81" s="25"/>
      <c r="C81" s="26"/>
      <c r="D81" s="156" t="str">
        <f>"от "&amp;MIN(D83,D103:D119)&amp;" до "&amp;MAX(D83,D103:D119)</f>
        <v>от 1332 до 7590</v>
      </c>
      <c r="E81" s="156"/>
      <c r="F81" s="156"/>
      <c r="G81" s="156"/>
      <c r="H81" s="157"/>
    </row>
    <row r="82" spans="1:8" s="16" customFormat="1" ht="24.95" customHeight="1" thickBot="1" x14ac:dyDescent="0.25">
      <c r="A82" s="417"/>
      <c r="B82" s="428"/>
      <c r="C82" s="182"/>
      <c r="D82" s="325"/>
      <c r="E82" s="325"/>
      <c r="F82" s="325"/>
      <c r="G82" s="325"/>
      <c r="H82" s="326"/>
    </row>
    <row r="83" spans="1:8" s="28" customFormat="1" ht="54.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83" s="165">
        <v>6120</v>
      </c>
      <c r="E83" s="165"/>
      <c r="F83" s="165"/>
      <c r="G83" s="165"/>
      <c r="H83" s="166"/>
    </row>
    <row r="84" spans="1:8" s="28" customFormat="1" ht="54.75" customHeight="1" thickBot="1" x14ac:dyDescent="0.25">
      <c r="A84" s="167" t="s">
        <v>67</v>
      </c>
      <c r="B84" s="168"/>
      <c r="C84" s="169"/>
      <c r="D84" s="170" t="s">
        <v>68</v>
      </c>
      <c r="E84" s="171"/>
      <c r="F84" s="171"/>
      <c r="G84" s="171"/>
      <c r="H84" s="172"/>
    </row>
    <row r="85" spans="1:8" s="28" customFormat="1" ht="54.75" customHeight="1" x14ac:dyDescent="0.2">
      <c r="A85" s="173" t="s">
        <v>69</v>
      </c>
      <c r="B85" s="174"/>
      <c r="C85" s="169"/>
      <c r="D85" s="140">
        <f>D83/4</f>
        <v>1530</v>
      </c>
      <c r="E85" s="140"/>
      <c r="F85" s="140"/>
      <c r="G85" s="140"/>
      <c r="H85" s="141"/>
    </row>
    <row r="86" spans="1:8" s="28" customFormat="1" ht="54.75" customHeight="1" x14ac:dyDescent="0.2">
      <c r="A86" s="173" t="s">
        <v>70</v>
      </c>
      <c r="B86" s="174"/>
      <c r="C86" s="169"/>
      <c r="D86" s="140">
        <f>D83/5</f>
        <v>1224</v>
      </c>
      <c r="E86" s="140"/>
      <c r="F86" s="140"/>
      <c r="G86" s="140"/>
      <c r="H86" s="141"/>
    </row>
    <row r="87" spans="1:8" s="28" customFormat="1" ht="54.75" customHeight="1" x14ac:dyDescent="0.2">
      <c r="A87" s="173" t="s">
        <v>71</v>
      </c>
      <c r="B87" s="174"/>
      <c r="C87" s="169"/>
      <c r="D87" s="140">
        <f>D83/6</f>
        <v>1020</v>
      </c>
      <c r="E87" s="140"/>
      <c r="F87" s="140"/>
      <c r="G87" s="140"/>
      <c r="H87" s="141"/>
    </row>
    <row r="88" spans="1:8" s="28" customFormat="1" ht="54.75" customHeight="1" x14ac:dyDescent="0.2">
      <c r="A88" s="173" t="s">
        <v>72</v>
      </c>
      <c r="B88" s="174"/>
      <c r="C88" s="169"/>
      <c r="D88" s="140">
        <f>D83/7</f>
        <v>874.28571428571433</v>
      </c>
      <c r="E88" s="140"/>
      <c r="F88" s="140"/>
      <c r="G88" s="140"/>
      <c r="H88" s="141"/>
    </row>
    <row r="89" spans="1:8" s="28" customFormat="1" ht="54.75" customHeight="1" x14ac:dyDescent="0.2">
      <c r="A89" s="173" t="s">
        <v>73</v>
      </c>
      <c r="B89" s="174"/>
      <c r="C89" s="169"/>
      <c r="D89" s="140">
        <f>D83/8</f>
        <v>765</v>
      </c>
      <c r="E89" s="140"/>
      <c r="F89" s="140"/>
      <c r="G89" s="140"/>
      <c r="H89" s="141"/>
    </row>
    <row r="90" spans="1:8" s="28" customFormat="1" ht="54.75" customHeight="1" x14ac:dyDescent="0.2">
      <c r="A90" s="173" t="s">
        <v>74</v>
      </c>
      <c r="B90" s="174"/>
      <c r="C90" s="169"/>
      <c r="D90" s="140">
        <f>D83/9</f>
        <v>680</v>
      </c>
      <c r="E90" s="140"/>
      <c r="F90" s="140"/>
      <c r="G90" s="140"/>
      <c r="H90" s="141"/>
    </row>
    <row r="91" spans="1:8" s="28" customFormat="1" ht="54.75" customHeight="1" x14ac:dyDescent="0.2">
      <c r="A91" s="173" t="s">
        <v>75</v>
      </c>
      <c r="B91" s="174"/>
      <c r="C91" s="169"/>
      <c r="D91" s="140">
        <f>D83/10</f>
        <v>612</v>
      </c>
      <c r="E91" s="140"/>
      <c r="F91" s="140"/>
      <c r="G91" s="140"/>
      <c r="H91" s="141"/>
    </row>
    <row r="92" spans="1:8" s="28" customFormat="1" ht="54.75" customHeight="1" thickBot="1" x14ac:dyDescent="0.25">
      <c r="A92" s="162" t="s">
        <v>76</v>
      </c>
      <c r="B92" s="163"/>
      <c r="C92" s="169"/>
      <c r="D92" s="165">
        <v>9168</v>
      </c>
      <c r="E92" s="165"/>
      <c r="F92" s="165"/>
      <c r="G92" s="165"/>
      <c r="H92" s="166"/>
    </row>
    <row r="93" spans="1:8" s="28" customFormat="1" ht="54.75" customHeight="1" thickBot="1" x14ac:dyDescent="0.25">
      <c r="A93" s="167" t="s">
        <v>67</v>
      </c>
      <c r="B93" s="168"/>
      <c r="C93" s="169"/>
      <c r="D93" s="170" t="s">
        <v>68</v>
      </c>
      <c r="E93" s="171"/>
      <c r="F93" s="171"/>
      <c r="G93" s="171"/>
      <c r="H93" s="172"/>
    </row>
    <row r="94" spans="1:8" s="28" customFormat="1" ht="54.75" customHeight="1" x14ac:dyDescent="0.2">
      <c r="A94" s="173" t="s">
        <v>69</v>
      </c>
      <c r="B94" s="174"/>
      <c r="C94" s="169"/>
      <c r="D94" s="140">
        <v>2292</v>
      </c>
      <c r="E94" s="140"/>
      <c r="F94" s="140"/>
      <c r="G94" s="140"/>
      <c r="H94" s="141"/>
    </row>
    <row r="95" spans="1:8" s="28" customFormat="1" ht="54.75" customHeight="1" x14ac:dyDescent="0.2">
      <c r="A95" s="173" t="s">
        <v>70</v>
      </c>
      <c r="B95" s="174"/>
      <c r="C95" s="169"/>
      <c r="D95" s="140">
        <v>1833.6</v>
      </c>
      <c r="E95" s="140"/>
      <c r="F95" s="140"/>
      <c r="G95" s="140"/>
      <c r="H95" s="141"/>
    </row>
    <row r="96" spans="1:8" s="28" customFormat="1" ht="54.75" customHeight="1" x14ac:dyDescent="0.2">
      <c r="A96" s="173" t="s">
        <v>71</v>
      </c>
      <c r="B96" s="174"/>
      <c r="C96" s="169"/>
      <c r="D96" s="140">
        <v>1527.9999999999998</v>
      </c>
      <c r="E96" s="140"/>
      <c r="F96" s="140"/>
      <c r="G96" s="140"/>
      <c r="H96" s="141"/>
    </row>
    <row r="97" spans="1:8" s="28" customFormat="1" ht="54.75" customHeight="1" x14ac:dyDescent="0.2">
      <c r="A97" s="173" t="s">
        <v>72</v>
      </c>
      <c r="B97" s="174"/>
      <c r="C97" s="169"/>
      <c r="D97" s="140">
        <v>1309.7142857142856</v>
      </c>
      <c r="E97" s="140"/>
      <c r="F97" s="140"/>
      <c r="G97" s="140"/>
      <c r="H97" s="141"/>
    </row>
    <row r="98" spans="1:8" s="28" customFormat="1" ht="54.75" customHeight="1" x14ac:dyDescent="0.2">
      <c r="A98" s="173" t="s">
        <v>73</v>
      </c>
      <c r="B98" s="174"/>
      <c r="C98" s="169"/>
      <c r="D98" s="140">
        <v>1146</v>
      </c>
      <c r="E98" s="140"/>
      <c r="F98" s="140"/>
      <c r="G98" s="140"/>
      <c r="H98" s="141"/>
    </row>
    <row r="99" spans="1:8" s="28" customFormat="1" ht="54.75" customHeight="1" x14ac:dyDescent="0.2">
      <c r="A99" s="173" t="s">
        <v>74</v>
      </c>
      <c r="B99" s="174"/>
      <c r="C99" s="169"/>
      <c r="D99" s="140">
        <v>1018.6666666666666</v>
      </c>
      <c r="E99" s="140"/>
      <c r="F99" s="140"/>
      <c r="G99" s="140"/>
      <c r="H99" s="141"/>
    </row>
    <row r="100" spans="1:8" s="28" customFormat="1" ht="54.75" customHeight="1" thickBot="1" x14ac:dyDescent="0.25">
      <c r="A100" s="173" t="s">
        <v>75</v>
      </c>
      <c r="B100" s="174"/>
      <c r="C100" s="177"/>
      <c r="D100" s="140">
        <v>916.8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1" s="44">
        <v>5004</v>
      </c>
      <c r="E101" s="45"/>
      <c r="F101" s="45"/>
      <c r="G101" s="45"/>
      <c r="H101" s="46"/>
    </row>
    <row r="102" spans="1:8" s="16" customFormat="1" ht="24.95" customHeight="1" thickBot="1" x14ac:dyDescent="0.25">
      <c r="A102" s="417"/>
      <c r="B102" s="428"/>
      <c r="C102" s="302"/>
      <c r="D102" s="302"/>
      <c r="E102" s="302"/>
      <c r="F102" s="302"/>
      <c r="G102" s="302"/>
      <c r="H102" s="429"/>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"2ГИС.ВОЛОГДА"</v>
      </c>
      <c r="D103" s="31">
        <v>5352</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4" s="36">
        <v>3390</v>
      </c>
      <c r="E104" s="37"/>
      <c r="F104" s="37"/>
      <c r="G104" s="37"/>
      <c r="H104" s="38"/>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5" s="36">
        <v>2964</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"2ГИС.ВОЛОГДА"</v>
      </c>
      <c r="D106" s="36">
        <v>4932</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"2ГИС.ВОЛОГДА"</v>
      </c>
      <c r="D107" s="36">
        <v>7590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8" s="36">
        <v>4932</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9" s="36">
        <v>5918.4</v>
      </c>
      <c r="E109" s="37"/>
      <c r="F109" s="37"/>
      <c r="G109" s="37"/>
      <c r="H109" s="38"/>
    </row>
    <row r="110" spans="1:8" s="16" customFormat="1" ht="50.1" customHeight="1" x14ac:dyDescent="0.2">
      <c r="A110" s="137" t="s">
        <v>85</v>
      </c>
      <c r="B110" s="191"/>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0" s="36">
        <v>3090</v>
      </c>
      <c r="E110" s="37"/>
      <c r="F110" s="37"/>
      <c r="G110" s="37"/>
      <c r="H110" s="38"/>
    </row>
    <row r="111" spans="1:8" s="16" customFormat="1" ht="50.1" customHeight="1" x14ac:dyDescent="0.2">
      <c r="A111" s="143" t="s">
        <v>86</v>
      </c>
      <c r="B111" s="144"/>
      <c r="C11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11" s="36">
        <v>3690</v>
      </c>
      <c r="E111" s="37"/>
      <c r="F111" s="37"/>
      <c r="G111" s="37"/>
      <c r="H111" s="38"/>
    </row>
    <row r="112" spans="1:8" s="16" customFormat="1" ht="50.1" customHeight="1" x14ac:dyDescent="0.2">
      <c r="A112" s="143" t="s">
        <v>87</v>
      </c>
      <c r="B112" s="144"/>
      <c r="C112" s="186" t="s">
        <v>88</v>
      </c>
      <c r="D112" s="36">
        <v>3690</v>
      </c>
      <c r="E112" s="37"/>
      <c r="F112" s="37"/>
      <c r="G112" s="37"/>
      <c r="H112" s="38"/>
    </row>
    <row r="113" spans="1:8" s="16" customFormat="1" ht="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3" s="36">
        <v>3342</v>
      </c>
      <c r="E113" s="37"/>
      <c r="F113" s="37"/>
      <c r="G113" s="37"/>
      <c r="H113" s="38"/>
    </row>
    <row r="114" spans="1:8" s="16" customFormat="1" ht="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4" s="36">
        <v>2670</v>
      </c>
      <c r="E114" s="37"/>
      <c r="F114" s="37"/>
      <c r="G114" s="37"/>
      <c r="H114" s="38"/>
    </row>
    <row r="115" spans="1:8" s="16" customFormat="1" ht="75" customHeight="1" x14ac:dyDescent="0.2">
      <c r="A115" s="143" t="s">
        <v>91</v>
      </c>
      <c r="B115" s="144"/>
      <c r="C115"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5" s="36">
        <v>2706</v>
      </c>
      <c r="E115" s="37"/>
      <c r="F115" s="37"/>
      <c r="G115" s="37"/>
      <c r="H115" s="38"/>
    </row>
    <row r="116" spans="1:8" s="16" customFormat="1" ht="75" customHeight="1" x14ac:dyDescent="0.2">
      <c r="A116" s="143" t="s">
        <v>92</v>
      </c>
      <c r="B116" s="144"/>
      <c r="C116"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6" s="36">
        <v>1332</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7" s="36">
        <v>3342</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8" s="36">
        <v>2670</v>
      </c>
      <c r="E118" s="37"/>
      <c r="F118" s="37"/>
      <c r="G118" s="37"/>
      <c r="H118" s="38"/>
    </row>
    <row r="119" spans="1:8" s="16" customFormat="1" ht="50.1" customHeight="1" x14ac:dyDescent="0.2">
      <c r="A119" s="137" t="s">
        <v>95</v>
      </c>
      <c r="B119" s="191"/>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9" s="36">
        <v>2706</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20" s="36">
        <v>774</v>
      </c>
      <c r="E120" s="37"/>
      <c r="F120" s="37"/>
      <c r="G120" s="37"/>
      <c r="H120" s="38"/>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21" s="36">
        <v>100002</v>
      </c>
      <c r="E121" s="37"/>
      <c r="F121" s="37"/>
      <c r="G121" s="37"/>
      <c r="H121" s="38"/>
    </row>
    <row r="122" spans="1:8" s="16" customFormat="1" ht="126" customHeight="1" x14ac:dyDescent="0.2">
      <c r="A122" s="143" t="s">
        <v>97</v>
      </c>
      <c r="B122" s="144"/>
      <c r="C12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2" s="36">
        <v>3015</v>
      </c>
      <c r="E122" s="37"/>
      <c r="F122" s="37"/>
      <c r="G122" s="37"/>
      <c r="H122" s="38"/>
    </row>
    <row r="123" spans="1:8" s="16" customFormat="1" ht="96" customHeight="1" x14ac:dyDescent="0.2">
      <c r="A123" s="143" t="s">
        <v>98</v>
      </c>
      <c r="B123" s="144"/>
      <c r="C123" s="43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4" s="36">
        <v>3000</v>
      </c>
      <c r="E124" s="37"/>
      <c r="F124" s="37"/>
      <c r="G124" s="37"/>
      <c r="H124" s="38"/>
    </row>
    <row r="125" spans="1:8" s="16" customFormat="1" ht="50.1" customHeight="1" x14ac:dyDescent="0.2">
      <c r="A125" s="137" t="s">
        <v>100</v>
      </c>
      <c r="B125" s="191"/>
      <c r="C125" s="186" t="str">
        <f>"Интернет-площадка 2gis.ru на основе Cправочника организаций "&amp;$C$2&amp;""</f>
        <v>Интернет-площадка 2gis.ru на основе Cправочника организаций "2ГИС.ВОЛОГДА"</v>
      </c>
      <c r="D125" s="36">
        <v>10020</v>
      </c>
      <c r="E125" s="37"/>
      <c r="F125" s="37"/>
      <c r="G125" s="37"/>
      <c r="H125" s="38"/>
    </row>
    <row r="126" spans="1:8" s="16" customFormat="1" ht="50.1" customHeight="1" x14ac:dyDescent="0.2">
      <c r="A126" s="143" t="s">
        <v>101</v>
      </c>
      <c r="B126" s="144"/>
      <c r="C126" s="186"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6">
        <v>1290</v>
      </c>
      <c r="E126" s="37"/>
      <c r="F126" s="37"/>
      <c r="G126" s="37"/>
      <c r="H126" s="38"/>
    </row>
    <row r="127" spans="1:8" s="16" customFormat="1" ht="50.1" customHeight="1" x14ac:dyDescent="0.2">
      <c r="A127" s="143" t="s">
        <v>102</v>
      </c>
      <c r="B127" s="144"/>
      <c r="C127" s="186" t="str">
        <f t="shared" si="1"/>
        <v>электронный справочник на основе Справочника организаций "2ГИС.ВОЛОГДА" (версия для ПК)</v>
      </c>
      <c r="D127" s="36">
        <v>5280</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"2ГИС.ВОЛОГДА"</v>
      </c>
      <c r="D128" s="36">
        <v>12324</v>
      </c>
      <c r="E128" s="37"/>
      <c r="F128" s="37"/>
      <c r="G128" s="37"/>
      <c r="H128" s="38"/>
    </row>
    <row r="129" spans="1:8" s="16" customFormat="1"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"2ГИС.ВОЛОГДА"</v>
      </c>
      <c r="D129" s="36">
        <v>5280</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"2ГИС.ВОЛОГДА" (версия для ПК)</v>
      </c>
      <c r="D130" s="36">
        <v>12324</v>
      </c>
      <c r="E130" s="37"/>
      <c r="F130" s="37"/>
      <c r="G130" s="37"/>
      <c r="H130" s="38"/>
    </row>
    <row r="131" spans="1:8" s="16" customFormat="1" ht="50.1" customHeight="1" x14ac:dyDescent="0.2">
      <c r="A131" s="143" t="s">
        <v>106</v>
      </c>
      <c r="B131" s="144"/>
      <c r="C131" s="186" t="str">
        <f t="shared" si="1"/>
        <v>электронный справочник на основе Справочника организаций "2ГИС.ВОЛОГДА" (версия для ПК)</v>
      </c>
      <c r="D131" s="36" t="e">
        <v>#REF!</v>
      </c>
      <c r="E131" s="37"/>
      <c r="F131" s="37"/>
      <c r="G131" s="37"/>
      <c r="H131" s="38"/>
    </row>
    <row r="132" spans="1:8" s="16" customFormat="1" ht="50.1" customHeight="1" x14ac:dyDescent="0.2">
      <c r="A132" s="137" t="s">
        <v>107</v>
      </c>
      <c r="B132" s="191"/>
      <c r="C132" s="186" t="str">
        <f t="shared" si="1"/>
        <v>электронный справочник на основе Справочника организаций "2ГИС.ВОЛОГДА" (версия для ПК)</v>
      </c>
      <c r="D132" s="36" t="e">
        <v>#REF!</v>
      </c>
      <c r="E132" s="37"/>
      <c r="F132" s="37"/>
      <c r="G132" s="37"/>
      <c r="H132" s="38"/>
    </row>
    <row r="133" spans="1:8" s="16" customFormat="1" ht="50.1" customHeight="1" x14ac:dyDescent="0.2">
      <c r="A133" s="143" t="s">
        <v>274</v>
      </c>
      <c r="B133" s="144"/>
      <c r="C133" s="186" t="s">
        <v>88</v>
      </c>
      <c r="D133" s="36">
        <v>960</v>
      </c>
      <c r="E133" s="37"/>
      <c r="F133" s="37"/>
      <c r="G133" s="37"/>
      <c r="H133" s="38"/>
    </row>
    <row r="134" spans="1:8" s="16" customFormat="1" ht="66.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6">
        <v>14040</v>
      </c>
      <c r="E134" s="37"/>
      <c r="F134" s="37"/>
      <c r="G134" s="37"/>
      <c r="H134" s="38"/>
    </row>
    <row r="135" spans="1:8" s="16" customFormat="1" ht="50.1" customHeight="1" thickBot="1" x14ac:dyDescent="0.25">
      <c r="A135" s="137" t="s">
        <v>110</v>
      </c>
      <c r="B135" s="191"/>
      <c r="C135" s="186" t="str">
        <f t="shared" si="1"/>
        <v>электронный справочник на основе Справочника организаций "2ГИС.ВОЛОГДА" (версия для ПК)</v>
      </c>
      <c r="D135" s="44">
        <v>1920</v>
      </c>
      <c r="E135" s="45"/>
      <c r="F135" s="45"/>
      <c r="G135" s="45"/>
      <c r="H135" s="46"/>
    </row>
    <row r="136" spans="1:8" s="16" customFormat="1" ht="50.1" customHeight="1" thickBot="1" x14ac:dyDescent="0.25">
      <c r="A136" s="24" t="s">
        <v>111</v>
      </c>
      <c r="B136" s="25"/>
      <c r="C136" s="431"/>
      <c r="D136" s="355"/>
      <c r="E136" s="355"/>
      <c r="F136" s="355"/>
      <c r="G136" s="355"/>
      <c r="H136" s="356"/>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37" s="31">
        <v>2004</v>
      </c>
      <c r="E137" s="32"/>
      <c r="F137" s="32"/>
      <c r="G137" s="32"/>
      <c r="H137" s="33"/>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3000</v>
      </c>
      <c r="E139" s="140"/>
      <c r="F139" s="140"/>
      <c r="G139" s="140"/>
      <c r="H139" s="141"/>
    </row>
    <row r="140" spans="1:8" s="16" customFormat="1" ht="50.1" customHeight="1" x14ac:dyDescent="0.2">
      <c r="A140" s="194" t="s">
        <v>115</v>
      </c>
      <c r="B140" s="195"/>
      <c r="C140" s="196"/>
      <c r="D140" s="329">
        <v>300</v>
      </c>
      <c r="E140" s="140"/>
      <c r="F140" s="140"/>
      <c r="G140" s="140"/>
      <c r="H140" s="141"/>
    </row>
    <row r="141" spans="1:8" s="16" customFormat="1" ht="50.1" customHeight="1" thickBot="1" x14ac:dyDescent="0.25">
      <c r="A141" s="194" t="s">
        <v>116</v>
      </c>
      <c r="B141" s="195"/>
      <c r="C141" s="198"/>
      <c r="D141" s="78">
        <v>1050</v>
      </c>
      <c r="E141" s="79"/>
      <c r="F141" s="79"/>
      <c r="G141" s="79"/>
      <c r="H141" s="80"/>
    </row>
    <row r="142" spans="1:8" s="16" customFormat="1" ht="50.1" customHeight="1" thickBot="1" x14ac:dyDescent="0.25">
      <c r="A142" s="24" t="s">
        <v>117</v>
      </c>
      <c r="B142" s="25"/>
      <c r="C142" s="26"/>
      <c r="D142" s="432"/>
      <c r="E142" s="432"/>
      <c r="F142" s="432"/>
      <c r="G142" s="432"/>
      <c r="H142" s="433"/>
    </row>
    <row r="143" spans="1:8" s="16" customFormat="1" ht="50.1" customHeight="1" x14ac:dyDescent="0.2">
      <c r="A143" s="143" t="s">
        <v>164</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3" s="434">
        <f>F143*1.2</f>
        <v>2520</v>
      </c>
      <c r="E143" s="435">
        <f>F143*1.1</f>
        <v>2310</v>
      </c>
      <c r="F143" s="435">
        <v>2100</v>
      </c>
      <c r="G143" s="435">
        <f>F143*0.75</f>
        <v>1575</v>
      </c>
      <c r="H143" s="436">
        <f>F143*0.5</f>
        <v>1050</v>
      </c>
    </row>
    <row r="144" spans="1:8" s="16" customFormat="1"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"2ГИС.ВОЛОГДА"</v>
      </c>
      <c r="D144" s="36">
        <v>2100</v>
      </c>
      <c r="E144" s="37"/>
      <c r="F144" s="37"/>
      <c r="G144" s="37"/>
      <c r="H144" s="38"/>
    </row>
    <row r="145" spans="1:8" s="16" customFormat="1" ht="50.1" customHeight="1" x14ac:dyDescent="0.2">
      <c r="A145" s="143" t="s">
        <v>120</v>
      </c>
      <c r="B145" s="144"/>
      <c r="C145" s="43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5" s="36">
        <v>3342</v>
      </c>
      <c r="E145" s="37"/>
      <c r="F145" s="37"/>
      <c r="G145" s="37"/>
      <c r="H145" s="38"/>
    </row>
    <row r="146" spans="1:8" s="16" customFormat="1" ht="50.1" customHeight="1" x14ac:dyDescent="0.2">
      <c r="A146" s="143" t="s">
        <v>165</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6" s="200">
        <f>F146*1.2</f>
        <v>3600</v>
      </c>
      <c r="E146" s="201">
        <f>F146*1.1</f>
        <v>3300.0000000000005</v>
      </c>
      <c r="F146" s="201">
        <v>3000</v>
      </c>
      <c r="G146" s="201">
        <f>F146*0.75</f>
        <v>2250</v>
      </c>
      <c r="H146" s="202">
        <f>F146*0.5</f>
        <v>1500</v>
      </c>
    </row>
    <row r="147" spans="1:8" s="16" customFormat="1"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"2ГИС.ВОЛОГДА"</v>
      </c>
      <c r="D147" s="36" t="e">
        <v>#REF!</v>
      </c>
      <c r="E147" s="37"/>
      <c r="F147" s="37"/>
      <c r="G147" s="37"/>
      <c r="H147" s="38"/>
    </row>
    <row r="148" spans="1:8" s="16" customFormat="1" ht="50.1" customHeight="1" x14ac:dyDescent="0.2">
      <c r="A148" s="143" t="s">
        <v>123</v>
      </c>
      <c r="B148" s="144"/>
      <c r="C148" s="43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8" s="36">
        <v>1.2</v>
      </c>
      <c r="E148" s="37"/>
      <c r="F148" s="37"/>
      <c r="G148" s="37"/>
      <c r="H148" s="38"/>
    </row>
    <row r="149" spans="1:8" s="16" customFormat="1" ht="126" customHeight="1" thickBot="1" x14ac:dyDescent="0.25">
      <c r="A149" s="143" t="s">
        <v>124</v>
      </c>
      <c r="B149" s="144"/>
      <c r="C149" s="203" t="str">
        <f>C144</f>
        <v>Интернет-площадка 2gis.ru на основе Cправочника организаций "2ГИС.ВОЛОГДА"</v>
      </c>
      <c r="D149" s="44">
        <v>2100</v>
      </c>
      <c r="E149" s="45"/>
      <c r="F149" s="45"/>
      <c r="G149" s="45"/>
      <c r="H149" s="46"/>
    </row>
    <row r="150" spans="1:8" s="28" customFormat="1" ht="50.1" customHeight="1" thickBot="1" x14ac:dyDescent="0.25">
      <c r="A150" s="24" t="s">
        <v>185</v>
      </c>
      <c r="B150" s="25"/>
      <c r="C150" s="26"/>
      <c r="D150" s="355"/>
      <c r="E150" s="355"/>
      <c r="F150" s="355"/>
      <c r="G150" s="355"/>
      <c r="H150" s="356"/>
    </row>
    <row r="151" spans="1:8" s="23" customFormat="1" ht="30" customHeight="1" thickBot="1" x14ac:dyDescent="0.25">
      <c r="A151" s="357"/>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2" s="31">
        <v>5280</v>
      </c>
      <c r="E152" s="32"/>
      <c r="F152" s="32"/>
      <c r="G152" s="32"/>
      <c r="H152" s="33"/>
    </row>
    <row r="153" spans="1:8" s="16" customFormat="1" ht="83.25" customHeight="1" thickBot="1" x14ac:dyDescent="0.25">
      <c r="A153" s="143" t="s">
        <v>187</v>
      </c>
      <c r="B153" s="144"/>
      <c r="C153" s="196"/>
      <c r="D153" s="36">
        <v>5280</v>
      </c>
      <c r="E153" s="37"/>
      <c r="F153" s="37"/>
      <c r="G153" s="37"/>
      <c r="H153" s="38"/>
    </row>
    <row r="154" spans="1:8" s="16" customFormat="1" ht="24.95" customHeight="1" thickBot="1" x14ac:dyDescent="0.25">
      <c r="A154" s="301"/>
      <c r="B154" s="302"/>
      <c r="C154" s="302"/>
      <c r="D154" s="302"/>
      <c r="E154" s="302"/>
      <c r="F154" s="302"/>
      <c r="G154" s="302"/>
      <c r="H154" s="429"/>
    </row>
    <row r="155" spans="1:8" ht="12.6" customHeight="1" x14ac:dyDescent="0.2"/>
    <row r="156" spans="1:8" s="211" customFormat="1" ht="24.95" customHeight="1" x14ac:dyDescent="0.2">
      <c r="A156" s="208"/>
      <c r="B156" s="209" t="s">
        <v>126</v>
      </c>
      <c r="C156" s="210" t="s">
        <v>275</v>
      </c>
      <c r="D156" s="210"/>
    </row>
    <row r="157" spans="1:8" s="211" customFormat="1" ht="24.95" customHeight="1" x14ac:dyDescent="0.2">
      <c r="A157" s="208"/>
      <c r="C157" s="212" t="s">
        <v>276</v>
      </c>
      <c r="D157" s="212"/>
    </row>
    <row r="158" spans="1:8" s="211" customFormat="1" ht="24.95" customHeight="1" x14ac:dyDescent="0.2">
      <c r="A158" s="208"/>
      <c r="C158" s="210" t="s">
        <v>277</v>
      </c>
      <c r="D158" s="212"/>
    </row>
    <row r="159" spans="1:8" s="205" customFormat="1" ht="12" customHeight="1" x14ac:dyDescent="0.2">
      <c r="A159" s="204"/>
      <c r="C159" s="212"/>
      <c r="D159" s="212"/>
    </row>
    <row r="160" spans="1:8" s="219" customFormat="1" ht="24.95" customHeight="1" x14ac:dyDescent="0.2">
      <c r="A160" s="215"/>
      <c r="B160" s="215"/>
      <c r="C160" s="215"/>
      <c r="D160" s="216"/>
      <c r="E160" s="216"/>
      <c r="F160" s="216"/>
      <c r="G160" s="216"/>
      <c r="H160" s="216"/>
    </row>
    <row r="161" spans="1:8" s="219" customFormat="1" ht="24.95" customHeight="1" x14ac:dyDescent="0.2">
      <c r="A161" s="215" t="str">
        <f>Абакан_юр!A158</f>
        <v>По соглашению сторон в качестве валюты платежа могут выступать украинские гривны, в этом случае курс следующий: 1 руб. = 0,4427 гривен</v>
      </c>
      <c r="B161" s="215"/>
      <c r="C161" s="215"/>
      <c r="D161" s="216"/>
      <c r="E161" s="216"/>
      <c r="F161" s="216"/>
      <c r="G161" s="216"/>
      <c r="H161" s="216"/>
    </row>
    <row r="162" spans="1:8" s="219" customFormat="1" ht="24.95" customHeight="1" x14ac:dyDescent="0.2">
      <c r="A162" s="215" t="str">
        <f>Абакан_юр!A159</f>
        <v>По соглашению сторон в качестве валюты платежа могут выступать дирхамы ОАЭ, в этом случае курс следующий: 1 руб. = 0,0427 дирхам</v>
      </c>
      <c r="B162" s="215"/>
      <c r="C162" s="215"/>
      <c r="D162" s="216"/>
      <c r="E162" s="216"/>
      <c r="F162" s="216"/>
      <c r="G162" s="216"/>
      <c r="H162" s="216"/>
    </row>
    <row r="163" spans="1:8" s="219" customFormat="1" ht="24.95" customHeight="1" x14ac:dyDescent="0.2">
      <c r="A163" s="215" t="str">
        <f>Абакан_юр!A160</f>
        <v>По соглашению сторон в качестве валюты платежа могут выступать доллары США, в этом случае курс следующий: 1 руб. = 0,0117 доллара</v>
      </c>
      <c r="B163" s="215"/>
      <c r="C163" s="215"/>
      <c r="D163" s="216"/>
      <c r="E163" s="216"/>
      <c r="F163" s="216"/>
      <c r="G163" s="216"/>
      <c r="H163" s="216"/>
    </row>
    <row r="164" spans="1:8" s="219" customFormat="1" ht="24.95" customHeight="1" x14ac:dyDescent="0.2">
      <c r="A164" s="215" t="str">
        <f>Абакан_юр!A161</f>
        <v>По соглашению сторон в качестве валюты платежа могут выступать евро, в этом случае курс следующий: 1 руб. = 0,0108 евро</v>
      </c>
      <c r="B164" s="215"/>
      <c r="C164" s="215"/>
      <c r="D164" s="216"/>
      <c r="E164" s="216"/>
      <c r="F164" s="216"/>
      <c r="G164" s="216"/>
      <c r="H164" s="216"/>
    </row>
    <row r="165" spans="1:8" s="219" customFormat="1" ht="24.95" customHeight="1" x14ac:dyDescent="0.2">
      <c r="A165" s="215" t="str">
        <f>Абакан_юр!A162</f>
        <v>По соглашению сторон в качестве валюты платежа могут выступать чешские кроны, в этом случае курс следующий: 1 руб. = 0,2672 крона</v>
      </c>
      <c r="B165" s="215"/>
      <c r="C165" s="215"/>
      <c r="D165" s="216"/>
      <c r="E165" s="216"/>
      <c r="F165" s="216"/>
      <c r="G165" s="216"/>
      <c r="H165" s="216"/>
    </row>
    <row r="166" spans="1:8" s="219" customFormat="1" ht="26.25" customHeight="1" x14ac:dyDescent="0.2">
      <c r="A166" s="215" t="str">
        <f>Абакан_юр!A163</f>
        <v>По соглашению сторон в качестве валюты платежа могут выступать киргизские сомы, в этом случае курс следующий: 1 руб. = 1,0485 сом</v>
      </c>
      <c r="B166" s="215"/>
      <c r="C166" s="215"/>
      <c r="D166" s="216"/>
      <c r="E166" s="216"/>
      <c r="F166" s="216"/>
      <c r="G166" s="216"/>
      <c r="H166" s="216"/>
    </row>
    <row r="167" spans="1:8" s="226" customFormat="1" ht="12.6" customHeight="1" x14ac:dyDescent="0.2">
      <c r="A167"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7" s="215"/>
      <c r="C167" s="215"/>
      <c r="D167" s="223"/>
      <c r="E167" s="223"/>
      <c r="F167" s="223"/>
      <c r="G167" s="223"/>
      <c r="H167" s="223"/>
    </row>
    <row r="168" spans="1:8" ht="24.95" customHeight="1" x14ac:dyDescent="0.2">
      <c r="A168" s="227" t="s">
        <v>138</v>
      </c>
      <c r="B168" s="227"/>
      <c r="C168" s="227"/>
      <c r="D168" s="227"/>
      <c r="E168" s="207"/>
      <c r="F168" s="207"/>
      <c r="G168" s="207"/>
      <c r="H168" s="207"/>
    </row>
    <row r="169" spans="1:8" s="226" customFormat="1" ht="12" customHeight="1" x14ac:dyDescent="0.2">
      <c r="A169" s="221"/>
      <c r="B169" s="221"/>
      <c r="C169" s="222"/>
      <c r="D169" s="223"/>
      <c r="E169" s="223"/>
      <c r="F169" s="223"/>
      <c r="G169" s="223"/>
      <c r="H169" s="223"/>
    </row>
    <row r="170" spans="1:8" s="230" customFormat="1" ht="50.1" customHeight="1" thickBot="1" x14ac:dyDescent="0.25">
      <c r="A170" s="228" t="s">
        <v>139</v>
      </c>
      <c r="B170" s="228"/>
      <c r="C170" s="228"/>
      <c r="D170" s="228"/>
    </row>
    <row r="171" spans="1:8" s="235" customFormat="1" ht="50.1" customHeight="1" thickBot="1" x14ac:dyDescent="0.25">
      <c r="A171" s="231" t="s">
        <v>140</v>
      </c>
      <c r="B171" s="232"/>
      <c r="C171" s="232"/>
      <c r="D171" s="233"/>
    </row>
    <row r="172" spans="1:8" ht="60" customHeight="1" thickBot="1" x14ac:dyDescent="0.25">
      <c r="A172" s="236" t="s">
        <v>141</v>
      </c>
      <c r="B172" s="237"/>
      <c r="C172" s="238" t="s">
        <v>142</v>
      </c>
      <c r="D172" s="438" t="s">
        <v>143</v>
      </c>
      <c r="E172" s="207"/>
      <c r="F172" s="207"/>
      <c r="G172" s="207"/>
      <c r="H172" s="207"/>
    </row>
    <row r="173" spans="1:8" ht="99.95" customHeight="1" x14ac:dyDescent="0.2">
      <c r="A173" s="241" t="s">
        <v>144</v>
      </c>
      <c r="B173" s="242"/>
      <c r="C173" s="243" t="s">
        <v>145</v>
      </c>
      <c r="D173" s="309" t="s">
        <v>146</v>
      </c>
      <c r="E173" s="207"/>
      <c r="F173" s="207"/>
      <c r="G173" s="207"/>
      <c r="H173" s="207"/>
    </row>
    <row r="174" spans="1:8" ht="75" customHeight="1" x14ac:dyDescent="0.2">
      <c r="A174" s="246" t="s">
        <v>147</v>
      </c>
      <c r="B174" s="247"/>
      <c r="C174" s="248" t="s">
        <v>148</v>
      </c>
      <c r="D174" s="310" t="s">
        <v>149</v>
      </c>
      <c r="E174" s="207"/>
      <c r="F174" s="207"/>
      <c r="G174" s="207"/>
      <c r="H174" s="207"/>
    </row>
    <row r="175" spans="1:8" ht="147.75" customHeight="1" x14ac:dyDescent="0.2">
      <c r="A175" s="246" t="s">
        <v>150</v>
      </c>
      <c r="B175" s="247"/>
      <c r="C175" s="248" t="s">
        <v>151</v>
      </c>
      <c r="D175" s="310" t="s">
        <v>149</v>
      </c>
      <c r="E175" s="207"/>
      <c r="F175" s="207"/>
      <c r="G175" s="207"/>
      <c r="H175" s="207"/>
    </row>
    <row r="176" spans="1:8" s="205" customFormat="1" ht="125.25" customHeight="1" x14ac:dyDescent="0.2">
      <c r="A176" s="246" t="s">
        <v>153</v>
      </c>
      <c r="B176" s="247"/>
      <c r="C176" s="337" t="s">
        <v>154</v>
      </c>
      <c r="D176" s="439" t="s">
        <v>149</v>
      </c>
      <c r="E176" s="207"/>
      <c r="F176" s="207"/>
      <c r="G176" s="207"/>
      <c r="H176" s="207"/>
    </row>
    <row r="177" spans="1:8" s="226" customFormat="1" ht="222.75" customHeight="1" thickBot="1" x14ac:dyDescent="0.25">
      <c r="A177" s="339" t="s">
        <v>155</v>
      </c>
      <c r="B177" s="340"/>
      <c r="C177" s="334" t="s">
        <v>156</v>
      </c>
      <c r="D177" s="440" t="s">
        <v>149</v>
      </c>
      <c r="E177" s="207"/>
      <c r="F177" s="207"/>
      <c r="G177" s="207"/>
      <c r="H177" s="207"/>
    </row>
    <row r="178" spans="1:8" ht="24.95" customHeight="1" x14ac:dyDescent="0.2">
      <c r="A178" s="252" t="s">
        <v>157</v>
      </c>
      <c r="B178" s="252"/>
      <c r="C178" s="252"/>
      <c r="D178" s="252"/>
      <c r="E178" s="207"/>
      <c r="F178" s="207"/>
      <c r="G178" s="207"/>
      <c r="H178" s="207"/>
    </row>
    <row r="179" spans="1:8" ht="24.95" customHeight="1" x14ac:dyDescent="0.2">
      <c r="A179" s="252" t="s">
        <v>158</v>
      </c>
      <c r="B179" s="252"/>
      <c r="C179" s="252"/>
      <c r="D179" s="252"/>
      <c r="E179" s="207"/>
      <c r="F179" s="207"/>
      <c r="G179" s="207"/>
      <c r="H179" s="207"/>
    </row>
    <row r="180" spans="1:8" ht="210.75" customHeight="1" x14ac:dyDescent="0.2">
      <c r="A18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11"/>
      <c r="C180" s="311"/>
      <c r="D180" s="311"/>
      <c r="E180" s="207"/>
      <c r="F180" s="207"/>
      <c r="G180" s="207"/>
      <c r="H180" s="207"/>
    </row>
    <row r="181" spans="1:8" s="16" customFormat="1" ht="99.75" customHeight="1" x14ac:dyDescent="0.2">
      <c r="A181" s="227" t="s">
        <v>160</v>
      </c>
      <c r="B181" s="227"/>
      <c r="C181" s="227"/>
      <c r="D181" s="227"/>
    </row>
    <row r="182" spans="1:8" ht="50.1" customHeight="1" x14ac:dyDescent="0.2">
      <c r="A182" s="252" t="s">
        <v>161</v>
      </c>
      <c r="B182" s="252"/>
      <c r="C182" s="252"/>
      <c r="D182" s="252"/>
      <c r="E182" s="207"/>
      <c r="F182" s="207"/>
      <c r="G182" s="207"/>
      <c r="H182" s="207"/>
    </row>
    <row r="183" spans="1:8" s="254" customFormat="1" ht="132" customHeight="1" x14ac:dyDescent="0.2">
      <c r="A183" s="227" t="s">
        <v>162</v>
      </c>
      <c r="B183" s="227"/>
      <c r="C183" s="227"/>
      <c r="D183" s="227"/>
      <c r="E183" s="227"/>
      <c r="F183" s="227"/>
      <c r="G183" s="227"/>
      <c r="H183" s="227"/>
    </row>
  </sheetData>
  <sheetProtection selectLockedCells="1" selectUnlockedCells="1"/>
  <mergeCells count="288">
    <mergeCell ref="A181:D181"/>
    <mergeCell ref="A182:D182"/>
    <mergeCell ref="A183:E183"/>
    <mergeCell ref="F183:H183"/>
    <mergeCell ref="A175:B175"/>
    <mergeCell ref="A176:B176"/>
    <mergeCell ref="A177:B177"/>
    <mergeCell ref="A178:D178"/>
    <mergeCell ref="A179:D179"/>
    <mergeCell ref="A180:D180"/>
    <mergeCell ref="A168:D168"/>
    <mergeCell ref="A170:D170"/>
    <mergeCell ref="A171:D171"/>
    <mergeCell ref="A172:B172"/>
    <mergeCell ref="A173:B173"/>
    <mergeCell ref="A174:B174"/>
    <mergeCell ref="A162:C162"/>
    <mergeCell ref="A163:C163"/>
    <mergeCell ref="A164:C164"/>
    <mergeCell ref="A165:C165"/>
    <mergeCell ref="A166:C166"/>
    <mergeCell ref="A167:C167"/>
    <mergeCell ref="C156:D156"/>
    <mergeCell ref="C157:D157"/>
    <mergeCell ref="C158:D158"/>
    <mergeCell ref="C159:D159"/>
    <mergeCell ref="A160:C160"/>
    <mergeCell ref="A161:C161"/>
    <mergeCell ref="A152:B152"/>
    <mergeCell ref="C152:C153"/>
    <mergeCell ref="D152:H152"/>
    <mergeCell ref="A153:B153"/>
    <mergeCell ref="D153:H153"/>
    <mergeCell ref="A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0:H140"/>
    <mergeCell ref="A141:B141"/>
    <mergeCell ref="D141:H141"/>
    <mergeCell ref="A142:B142"/>
    <mergeCell ref="A143:B143"/>
    <mergeCell ref="A144:B144"/>
    <mergeCell ref="D144:H144"/>
    <mergeCell ref="A136:B136"/>
    <mergeCell ref="C136:H136"/>
    <mergeCell ref="A137:B137"/>
    <mergeCell ref="C137:C141"/>
    <mergeCell ref="D137:H137"/>
    <mergeCell ref="A138:B138"/>
    <mergeCell ref="D138:H138"/>
    <mergeCell ref="A139:B139"/>
    <mergeCell ref="D139:H139"/>
    <mergeCell ref="A140:B14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C102:H102"/>
    <mergeCell ref="A103:B103"/>
    <mergeCell ref="D103:H103"/>
    <mergeCell ref="A104:B104"/>
    <mergeCell ref="D104:H104"/>
    <mergeCell ref="A105:B105"/>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D82:H82"/>
    <mergeCell ref="A83:B83"/>
    <mergeCell ref="C83:C100"/>
    <mergeCell ref="D83:H83"/>
    <mergeCell ref="A84:B84"/>
    <mergeCell ref="D84:H84"/>
    <mergeCell ref="A85:B85"/>
    <mergeCell ref="D85:H85"/>
    <mergeCell ref="A86:B86"/>
    <mergeCell ref="D86:H86"/>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68:B68"/>
    <mergeCell ref="D68:H68"/>
    <mergeCell ref="A69:C69"/>
    <mergeCell ref="D69:H69"/>
    <mergeCell ref="D70:H70"/>
    <mergeCell ref="A71:B71"/>
    <mergeCell ref="C71:C79"/>
    <mergeCell ref="D71:H71"/>
    <mergeCell ref="A72:B72"/>
    <mergeCell ref="D72:H72"/>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D52:H52"/>
    <mergeCell ref="A53:B53"/>
    <mergeCell ref="D53:H53"/>
    <mergeCell ref="A54:B54"/>
    <mergeCell ref="D54:H54"/>
    <mergeCell ref="A55:B55"/>
    <mergeCell ref="D55:H55"/>
    <mergeCell ref="A48:C48"/>
    <mergeCell ref="D48:H48"/>
    <mergeCell ref="A49:B49"/>
    <mergeCell ref="C49:C68"/>
    <mergeCell ref="D49:H49"/>
    <mergeCell ref="A50:B50"/>
    <mergeCell ref="D50:H50"/>
    <mergeCell ref="A51:B51"/>
    <mergeCell ref="D51:H51"/>
    <mergeCell ref="A52:B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1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4">
        <v>420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1749 до 34980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49" s="127">
        <v>1749</v>
      </c>
      <c r="E49" s="128"/>
      <c r="F49" s="128"/>
      <c r="G49" s="128"/>
      <c r="H49" s="129"/>
    </row>
    <row r="50" spans="1:8" ht="37.5" customHeight="1" outlineLevel="1" x14ac:dyDescent="0.2">
      <c r="A50" s="130" t="s">
        <v>33</v>
      </c>
      <c r="B50" s="131"/>
      <c r="C50" s="126"/>
      <c r="D50" s="36">
        <v>3498</v>
      </c>
      <c r="E50" s="37"/>
      <c r="F50" s="37"/>
      <c r="G50" s="37"/>
      <c r="H50" s="38"/>
    </row>
    <row r="51" spans="1:8" ht="37.5" customHeight="1" outlineLevel="1" x14ac:dyDescent="0.2">
      <c r="A51" s="130" t="s">
        <v>34</v>
      </c>
      <c r="B51" s="131"/>
      <c r="C51" s="126"/>
      <c r="D51" s="36">
        <v>5247</v>
      </c>
      <c r="E51" s="37"/>
      <c r="F51" s="37"/>
      <c r="G51" s="37"/>
      <c r="H51" s="38"/>
    </row>
    <row r="52" spans="1:8" ht="37.5" customHeight="1" outlineLevel="1" x14ac:dyDescent="0.2">
      <c r="A52" s="130" t="s">
        <v>35</v>
      </c>
      <c r="B52" s="131"/>
      <c r="C52" s="126"/>
      <c r="D52" s="36">
        <v>6996</v>
      </c>
      <c r="E52" s="37"/>
      <c r="F52" s="37"/>
      <c r="G52" s="37"/>
      <c r="H52" s="38"/>
    </row>
    <row r="53" spans="1:8" ht="37.5" customHeight="1" outlineLevel="1" x14ac:dyDescent="0.2">
      <c r="A53" s="130" t="s">
        <v>36</v>
      </c>
      <c r="B53" s="131"/>
      <c r="C53" s="126"/>
      <c r="D53" s="36">
        <v>8745</v>
      </c>
      <c r="E53" s="37"/>
      <c r="F53" s="37"/>
      <c r="G53" s="37"/>
      <c r="H53" s="38"/>
    </row>
    <row r="54" spans="1:8" ht="37.5" customHeight="1" outlineLevel="1" x14ac:dyDescent="0.2">
      <c r="A54" s="130" t="s">
        <v>37</v>
      </c>
      <c r="B54" s="131"/>
      <c r="C54" s="126"/>
      <c r="D54" s="36">
        <v>10494</v>
      </c>
      <c r="E54" s="37"/>
      <c r="F54" s="37"/>
      <c r="G54" s="37"/>
      <c r="H54" s="38"/>
    </row>
    <row r="55" spans="1:8" ht="37.5" customHeight="1" outlineLevel="1" x14ac:dyDescent="0.2">
      <c r="A55" s="130" t="s">
        <v>38</v>
      </c>
      <c r="B55" s="131"/>
      <c r="C55" s="126"/>
      <c r="D55" s="36">
        <v>12243</v>
      </c>
      <c r="E55" s="37"/>
      <c r="F55" s="37"/>
      <c r="G55" s="37"/>
      <c r="H55" s="38"/>
    </row>
    <row r="56" spans="1:8" ht="37.5" customHeight="1" outlineLevel="1" x14ac:dyDescent="0.2">
      <c r="A56" s="130" t="s">
        <v>39</v>
      </c>
      <c r="B56" s="131"/>
      <c r="C56" s="126"/>
      <c r="D56" s="36">
        <v>13992</v>
      </c>
      <c r="E56" s="37"/>
      <c r="F56" s="37"/>
      <c r="G56" s="37"/>
      <c r="H56" s="38"/>
    </row>
    <row r="57" spans="1:8" ht="37.5" customHeight="1" outlineLevel="1" x14ac:dyDescent="0.2">
      <c r="A57" s="130" t="s">
        <v>40</v>
      </c>
      <c r="B57" s="131"/>
      <c r="C57" s="126"/>
      <c r="D57" s="36">
        <v>15741</v>
      </c>
      <c r="E57" s="37"/>
      <c r="F57" s="37"/>
      <c r="G57" s="37"/>
      <c r="H57" s="38"/>
    </row>
    <row r="58" spans="1:8" ht="37.5" customHeight="1" outlineLevel="1" x14ac:dyDescent="0.2">
      <c r="A58" s="130" t="s">
        <v>41</v>
      </c>
      <c r="B58" s="131"/>
      <c r="C58" s="126"/>
      <c r="D58" s="36">
        <v>17490</v>
      </c>
      <c r="E58" s="37"/>
      <c r="F58" s="37"/>
      <c r="G58" s="37"/>
      <c r="H58" s="38"/>
    </row>
    <row r="59" spans="1:8" ht="37.5" customHeight="1" outlineLevel="1" x14ac:dyDescent="0.2">
      <c r="A59" s="130" t="s">
        <v>42</v>
      </c>
      <c r="B59" s="131"/>
      <c r="C59" s="126"/>
      <c r="D59" s="36">
        <v>19239</v>
      </c>
      <c r="E59" s="37"/>
      <c r="F59" s="37"/>
      <c r="G59" s="37"/>
      <c r="H59" s="38"/>
    </row>
    <row r="60" spans="1:8" ht="37.5" customHeight="1" outlineLevel="1" x14ac:dyDescent="0.2">
      <c r="A60" s="130" t="s">
        <v>43</v>
      </c>
      <c r="B60" s="131"/>
      <c r="C60" s="126"/>
      <c r="D60" s="36">
        <v>20988</v>
      </c>
      <c r="E60" s="37"/>
      <c r="F60" s="37"/>
      <c r="G60" s="37"/>
      <c r="H60" s="38"/>
    </row>
    <row r="61" spans="1:8" ht="37.5" customHeight="1" outlineLevel="1" x14ac:dyDescent="0.2">
      <c r="A61" s="130" t="s">
        <v>44</v>
      </c>
      <c r="B61" s="131"/>
      <c r="C61" s="126"/>
      <c r="D61" s="36">
        <v>22737</v>
      </c>
      <c r="E61" s="37"/>
      <c r="F61" s="37"/>
      <c r="G61" s="37"/>
      <c r="H61" s="38"/>
    </row>
    <row r="62" spans="1:8" ht="37.5" customHeight="1" outlineLevel="1" x14ac:dyDescent="0.2">
      <c r="A62" s="130" t="s">
        <v>45</v>
      </c>
      <c r="B62" s="131"/>
      <c r="C62" s="126"/>
      <c r="D62" s="36">
        <v>24486</v>
      </c>
      <c r="E62" s="37"/>
      <c r="F62" s="37"/>
      <c r="G62" s="37"/>
      <c r="H62" s="38"/>
    </row>
    <row r="63" spans="1:8" ht="37.5" customHeight="1" outlineLevel="1" x14ac:dyDescent="0.2">
      <c r="A63" s="130" t="s">
        <v>46</v>
      </c>
      <c r="B63" s="131"/>
      <c r="C63" s="126"/>
      <c r="D63" s="36">
        <v>26235</v>
      </c>
      <c r="E63" s="37"/>
      <c r="F63" s="37"/>
      <c r="G63" s="37"/>
      <c r="H63" s="38"/>
    </row>
    <row r="64" spans="1:8" ht="37.5" customHeight="1" outlineLevel="1" x14ac:dyDescent="0.2">
      <c r="A64" s="130" t="s">
        <v>47</v>
      </c>
      <c r="B64" s="131"/>
      <c r="C64" s="126"/>
      <c r="D64" s="36">
        <v>27984</v>
      </c>
      <c r="E64" s="37"/>
      <c r="F64" s="37"/>
      <c r="G64" s="37"/>
      <c r="H64" s="38"/>
    </row>
    <row r="65" spans="1:8" ht="37.5" customHeight="1" outlineLevel="1" x14ac:dyDescent="0.2">
      <c r="A65" s="130" t="s">
        <v>48</v>
      </c>
      <c r="B65" s="131"/>
      <c r="C65" s="126"/>
      <c r="D65" s="36">
        <v>29733</v>
      </c>
      <c r="E65" s="37"/>
      <c r="F65" s="37"/>
      <c r="G65" s="37"/>
      <c r="H65" s="38"/>
    </row>
    <row r="66" spans="1:8" ht="37.5" customHeight="1" outlineLevel="1" x14ac:dyDescent="0.2">
      <c r="A66" s="130" t="s">
        <v>49</v>
      </c>
      <c r="B66" s="131"/>
      <c r="C66" s="126"/>
      <c r="D66" s="36">
        <v>31482</v>
      </c>
      <c r="E66" s="37"/>
      <c r="F66" s="37"/>
      <c r="G66" s="37"/>
      <c r="H66" s="38"/>
    </row>
    <row r="67" spans="1:8" ht="37.5" customHeight="1" outlineLevel="1" x14ac:dyDescent="0.2">
      <c r="A67" s="130" t="s">
        <v>50</v>
      </c>
      <c r="B67" s="131"/>
      <c r="C67" s="126"/>
      <c r="D67" s="36">
        <v>33231</v>
      </c>
      <c r="E67" s="37"/>
      <c r="F67" s="37"/>
      <c r="G67" s="37"/>
      <c r="H67" s="38"/>
    </row>
    <row r="68" spans="1:8" ht="37.5" customHeight="1" outlineLevel="1" thickBot="1" x14ac:dyDescent="0.25">
      <c r="A68" s="130" t="s">
        <v>51</v>
      </c>
      <c r="B68" s="131"/>
      <c r="C68" s="126"/>
      <c r="D68" s="36">
        <v>34980</v>
      </c>
      <c r="E68" s="37"/>
      <c r="F68" s="37"/>
      <c r="G68" s="37"/>
      <c r="H68" s="38"/>
    </row>
    <row r="69" spans="1:8" ht="50.1" customHeight="1" thickBot="1" x14ac:dyDescent="0.25">
      <c r="A69" s="119" t="s">
        <v>52</v>
      </c>
      <c r="B69" s="120"/>
      <c r="C69" s="120"/>
      <c r="D69" s="121" t="str">
        <f>"от "&amp;MIN(D70:D79)&amp;" до "&amp;MAX(D70:D79)</f>
        <v>от 264 до 8244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70" s="135">
        <v>912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71" s="140">
        <v>522</v>
      </c>
      <c r="E71" s="140"/>
      <c r="F71" s="140"/>
      <c r="G71" s="140"/>
      <c r="H71" s="141"/>
    </row>
    <row r="72" spans="1:8" ht="37.5" customHeight="1" x14ac:dyDescent="0.2">
      <c r="A72" s="137" t="s">
        <v>55</v>
      </c>
      <c r="B72" s="138"/>
      <c r="C72" s="142"/>
      <c r="D72" s="140">
        <v>8244</v>
      </c>
      <c r="E72" s="140"/>
      <c r="F72" s="140"/>
      <c r="G72" s="140"/>
      <c r="H72" s="141"/>
    </row>
    <row r="73" spans="1:8" ht="37.5" customHeight="1" x14ac:dyDescent="0.2">
      <c r="A73" s="137" t="s">
        <v>56</v>
      </c>
      <c r="B73" s="138"/>
      <c r="C73" s="142"/>
      <c r="D73" s="140">
        <v>1626</v>
      </c>
      <c r="E73" s="140"/>
      <c r="F73" s="140"/>
      <c r="G73" s="140"/>
      <c r="H73" s="141"/>
    </row>
    <row r="74" spans="1:8" ht="37.5" customHeight="1" x14ac:dyDescent="0.2">
      <c r="A74" s="143" t="s">
        <v>57</v>
      </c>
      <c r="B74" s="144"/>
      <c r="C74" s="142"/>
      <c r="D74" s="140">
        <v>4938</v>
      </c>
      <c r="E74" s="140"/>
      <c r="F74" s="140"/>
      <c r="G74" s="140"/>
      <c r="H74" s="141"/>
    </row>
    <row r="75" spans="1:8" ht="37.5" customHeight="1" x14ac:dyDescent="0.2">
      <c r="A75" s="137" t="s">
        <v>58</v>
      </c>
      <c r="B75" s="138"/>
      <c r="C75" s="142"/>
      <c r="D75" s="140">
        <v>264</v>
      </c>
      <c r="E75" s="140"/>
      <c r="F75" s="140"/>
      <c r="G75" s="140"/>
      <c r="H75" s="141"/>
    </row>
    <row r="76" spans="1:8" ht="37.5" customHeight="1" x14ac:dyDescent="0.2">
      <c r="A76" s="137" t="s">
        <v>59</v>
      </c>
      <c r="B76" s="138"/>
      <c r="C76" s="142"/>
      <c r="D76" s="140">
        <v>264</v>
      </c>
      <c r="E76" s="140"/>
      <c r="F76" s="140"/>
      <c r="G76" s="140"/>
      <c r="H76" s="141"/>
    </row>
    <row r="77" spans="1:8" ht="37.5" customHeight="1" x14ac:dyDescent="0.2">
      <c r="A77" s="137" t="s">
        <v>60</v>
      </c>
      <c r="B77" s="138"/>
      <c r="C77" s="142"/>
      <c r="D77" s="140">
        <v>528</v>
      </c>
      <c r="E77" s="140"/>
      <c r="F77" s="140"/>
      <c r="G77" s="140"/>
      <c r="H77" s="141"/>
    </row>
    <row r="78" spans="1:8" ht="37.5" customHeight="1" x14ac:dyDescent="0.2">
      <c r="A78" s="137" t="s">
        <v>61</v>
      </c>
      <c r="B78" s="138"/>
      <c r="C78" s="142"/>
      <c r="D78" s="140">
        <v>792</v>
      </c>
      <c r="E78" s="140"/>
      <c r="F78" s="140"/>
      <c r="G78" s="140"/>
      <c r="H78" s="141"/>
    </row>
    <row r="79" spans="1:8" ht="37.5" customHeight="1" thickBot="1" x14ac:dyDescent="0.25">
      <c r="A79" s="145" t="s">
        <v>62</v>
      </c>
      <c r="B79" s="146"/>
      <c r="C79" s="147"/>
      <c r="D79" s="148">
        <v>5388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555 до 14151</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83" s="165">
        <v>4080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1020</v>
      </c>
      <c r="E85" s="140"/>
      <c r="F85" s="140"/>
      <c r="G85" s="140"/>
      <c r="H85" s="141"/>
    </row>
    <row r="86" spans="1:8" ht="57" customHeight="1" x14ac:dyDescent="0.2">
      <c r="A86" s="173" t="s">
        <v>70</v>
      </c>
      <c r="B86" s="174"/>
      <c r="C86" s="169"/>
      <c r="D86" s="140">
        <f>D83/5</f>
        <v>816</v>
      </c>
      <c r="E86" s="140"/>
      <c r="F86" s="140"/>
      <c r="G86" s="140"/>
      <c r="H86" s="141"/>
    </row>
    <row r="87" spans="1:8" ht="57" customHeight="1" x14ac:dyDescent="0.2">
      <c r="A87" s="173" t="s">
        <v>71</v>
      </c>
      <c r="B87" s="174"/>
      <c r="C87" s="169"/>
      <c r="D87" s="140">
        <f>D83/6</f>
        <v>680</v>
      </c>
      <c r="E87" s="140"/>
      <c r="F87" s="140"/>
      <c r="G87" s="140"/>
      <c r="H87" s="141"/>
    </row>
    <row r="88" spans="1:8" ht="57" customHeight="1" x14ac:dyDescent="0.2">
      <c r="A88" s="173" t="s">
        <v>72</v>
      </c>
      <c r="B88" s="174"/>
      <c r="C88" s="169"/>
      <c r="D88" s="140">
        <f>D83/7</f>
        <v>582.85714285714289</v>
      </c>
      <c r="E88" s="140"/>
      <c r="F88" s="140"/>
      <c r="G88" s="140"/>
      <c r="H88" s="141"/>
    </row>
    <row r="89" spans="1:8" ht="57" customHeight="1" x14ac:dyDescent="0.2">
      <c r="A89" s="173" t="s">
        <v>73</v>
      </c>
      <c r="B89" s="174"/>
      <c r="C89" s="169"/>
      <c r="D89" s="140">
        <f>D83/8</f>
        <v>510</v>
      </c>
      <c r="E89" s="140"/>
      <c r="F89" s="140"/>
      <c r="G89" s="140"/>
      <c r="H89" s="141"/>
    </row>
    <row r="90" spans="1:8" ht="57" customHeight="1" x14ac:dyDescent="0.2">
      <c r="A90" s="173" t="s">
        <v>74</v>
      </c>
      <c r="B90" s="174"/>
      <c r="C90" s="169"/>
      <c r="D90" s="140">
        <f>D83/9</f>
        <v>453.33333333333331</v>
      </c>
      <c r="E90" s="140"/>
      <c r="F90" s="140"/>
      <c r="G90" s="140"/>
      <c r="H90" s="141"/>
    </row>
    <row r="91" spans="1:8" ht="57" customHeight="1" x14ac:dyDescent="0.2">
      <c r="A91" s="173" t="s">
        <v>75</v>
      </c>
      <c r="B91" s="174"/>
      <c r="C91" s="169"/>
      <c r="D91" s="140">
        <f>D83/10</f>
        <v>408</v>
      </c>
      <c r="E91" s="140"/>
      <c r="F91" s="140"/>
      <c r="G91" s="140"/>
      <c r="H91" s="141"/>
    </row>
    <row r="92" spans="1:8" ht="57" customHeight="1" thickBot="1" x14ac:dyDescent="0.25">
      <c r="A92" s="162" t="s">
        <v>76</v>
      </c>
      <c r="B92" s="163"/>
      <c r="C92" s="169"/>
      <c r="D92" s="165">
        <v>6120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1530</v>
      </c>
      <c r="E94" s="140"/>
      <c r="F94" s="140"/>
      <c r="G94" s="140"/>
      <c r="H94" s="141"/>
    </row>
    <row r="95" spans="1:8" ht="57" customHeight="1" x14ac:dyDescent="0.2">
      <c r="A95" s="173" t="s">
        <v>70</v>
      </c>
      <c r="B95" s="174"/>
      <c r="C95" s="169"/>
      <c r="D95" s="140">
        <v>1224</v>
      </c>
      <c r="E95" s="140"/>
      <c r="F95" s="140"/>
      <c r="G95" s="140"/>
      <c r="H95" s="141"/>
    </row>
    <row r="96" spans="1:8" ht="57" customHeight="1" x14ac:dyDescent="0.2">
      <c r="A96" s="173" t="s">
        <v>71</v>
      </c>
      <c r="B96" s="174"/>
      <c r="C96" s="169"/>
      <c r="D96" s="140">
        <v>1020</v>
      </c>
      <c r="E96" s="140"/>
      <c r="F96" s="140"/>
      <c r="G96" s="140"/>
      <c r="H96" s="141"/>
    </row>
    <row r="97" spans="1:8" ht="57" customHeight="1" x14ac:dyDescent="0.2">
      <c r="A97" s="173" t="s">
        <v>72</v>
      </c>
      <c r="B97" s="174"/>
      <c r="C97" s="169"/>
      <c r="D97" s="140">
        <v>874.28571428571422</v>
      </c>
      <c r="E97" s="140"/>
      <c r="F97" s="140"/>
      <c r="G97" s="140"/>
      <c r="H97" s="141"/>
    </row>
    <row r="98" spans="1:8" ht="57" customHeight="1" x14ac:dyDescent="0.2">
      <c r="A98" s="173" t="s">
        <v>73</v>
      </c>
      <c r="B98" s="174"/>
      <c r="C98" s="169"/>
      <c r="D98" s="140">
        <v>765</v>
      </c>
      <c r="E98" s="140"/>
      <c r="F98" s="140"/>
      <c r="G98" s="140"/>
      <c r="H98" s="141"/>
    </row>
    <row r="99" spans="1:8" ht="57" customHeight="1" x14ac:dyDescent="0.2">
      <c r="A99" s="173" t="s">
        <v>74</v>
      </c>
      <c r="B99" s="174"/>
      <c r="C99" s="169"/>
      <c r="D99" s="140">
        <v>679.99999999999989</v>
      </c>
      <c r="E99" s="140"/>
      <c r="F99" s="140"/>
      <c r="G99" s="140"/>
      <c r="H99" s="141"/>
    </row>
    <row r="100" spans="1:8" ht="57" customHeight="1" thickBot="1" x14ac:dyDescent="0.25">
      <c r="A100" s="173" t="s">
        <v>75</v>
      </c>
      <c r="B100" s="174"/>
      <c r="C100" s="177"/>
      <c r="D100" s="140">
        <v>612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1" s="44">
        <v>15000</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"2ГИС.ВОРОНЕЖ"</v>
      </c>
      <c r="D103" s="31">
        <v>10128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4" s="187">
        <v>7986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5" s="36">
        <v>10971</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"2ГИС.ВОРОНЕЖ"</v>
      </c>
      <c r="D106" s="36">
        <v>9612</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"2ГИС.ВОРОНЕЖ"</v>
      </c>
      <c r="D107" s="36">
        <v>11534.4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8" s="36">
        <v>7986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9" s="36">
        <v>8244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0" s="36">
        <v>13761</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11" s="36">
        <v>11595</v>
      </c>
      <c r="E111" s="37"/>
      <c r="F111" s="37"/>
      <c r="G111" s="37"/>
      <c r="H111" s="38"/>
    </row>
    <row r="112" spans="1:8" ht="50.1" customHeight="1" x14ac:dyDescent="0.2">
      <c r="A112" s="143" t="s">
        <v>87</v>
      </c>
      <c r="B112" s="144"/>
      <c r="C112" s="186" t="s">
        <v>88</v>
      </c>
      <c r="D112" s="36">
        <v>555</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3" s="36">
        <v>2859</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4" s="36">
        <v>2286</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5" s="36">
        <v>2469</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6" s="36">
        <v>1140</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7" s="36">
        <v>14151</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8" s="36">
        <v>7500</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9" s="36">
        <v>7143</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0" s="36">
        <v>912</v>
      </c>
      <c r="E120" s="37"/>
      <c r="F120" s="37"/>
      <c r="G120" s="37"/>
      <c r="H120" s="38"/>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1" s="36">
        <v>100002</v>
      </c>
      <c r="E121" s="37"/>
      <c r="F121" s="37"/>
      <c r="G121" s="37"/>
      <c r="H121" s="38"/>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2" s="36">
        <v>8268</v>
      </c>
      <c r="E122" s="37"/>
      <c r="F122" s="37"/>
      <c r="G122" s="37"/>
      <c r="H122" s="38"/>
    </row>
    <row r="123" spans="1:8"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3" s="36">
        <v>4950</v>
      </c>
      <c r="E123" s="37"/>
      <c r="F123" s="37"/>
      <c r="G123" s="37"/>
      <c r="H123" s="38"/>
    </row>
    <row r="124" spans="1:8"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24" s="36">
        <v>8700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"2ГИС.ВОРОНЕЖ"</v>
      </c>
      <c r="D125" s="36">
        <v>14280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6" s="36">
        <v>11280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"2ГИС.ВОРОНЕЖ" (версия для ПК)</v>
      </c>
      <c r="D127" s="36">
        <v>15360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"2ГИС.ВОРОНЕЖ"</v>
      </c>
      <c r="D128" s="36">
        <v>13560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"2ГИС.ВОРОНЕЖ"</v>
      </c>
      <c r="D129" s="36">
        <v>16272</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"2ГИС.ВОРОНЕЖ" (версия для ПК)</v>
      </c>
      <c r="D130" s="36">
        <v>11280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"2ГИС.ВОРОНЕЖ" (версия для ПК)</v>
      </c>
      <c r="D131" s="36">
        <v>11640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"2ГИС.ВОРОНЕЖ" (версия для ПК)</v>
      </c>
      <c r="D132" s="36">
        <v>19320</v>
      </c>
      <c r="E132" s="37"/>
      <c r="F132" s="37"/>
      <c r="G132" s="37"/>
      <c r="H132" s="38"/>
    </row>
    <row r="133" spans="1:8" ht="50.1" customHeight="1" x14ac:dyDescent="0.2">
      <c r="A133" s="143" t="s">
        <v>108</v>
      </c>
      <c r="B133" s="144"/>
      <c r="C133" s="186" t="s">
        <v>88</v>
      </c>
      <c r="D133" s="36">
        <v>840</v>
      </c>
      <c r="E133" s="37"/>
      <c r="F133" s="37"/>
      <c r="G133" s="37"/>
      <c r="H133" s="38"/>
    </row>
    <row r="134" spans="1:8" ht="72"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4" s="36">
        <v>19920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"2ГИС.ВОРОНЕЖ" (версия для ПК)</v>
      </c>
      <c r="D135" s="44">
        <v>10080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37" s="31">
        <v>5256</v>
      </c>
      <c r="E137" s="32"/>
      <c r="F137" s="32"/>
      <c r="G137" s="32"/>
      <c r="H137" s="33"/>
    </row>
    <row r="138" spans="1:8" s="16" customFormat="1" ht="50.1" customHeight="1" x14ac:dyDescent="0.2">
      <c r="A138" s="143" t="s">
        <v>113</v>
      </c>
      <c r="B138" s="144"/>
      <c r="C138" s="196"/>
      <c r="D138" s="36">
        <v>3504</v>
      </c>
      <c r="E138" s="37"/>
      <c r="F138" s="37"/>
      <c r="G138" s="37"/>
      <c r="H138" s="38"/>
    </row>
    <row r="139" spans="1:8" s="16" customFormat="1" ht="50.1" customHeight="1" x14ac:dyDescent="0.2">
      <c r="A139" s="194" t="s">
        <v>114</v>
      </c>
      <c r="B139" s="195"/>
      <c r="C139" s="196"/>
      <c r="D139" s="329">
        <v>1500</v>
      </c>
      <c r="E139" s="140"/>
      <c r="F139" s="140"/>
      <c r="G139" s="140"/>
      <c r="H139" s="141"/>
    </row>
    <row r="140" spans="1:8" s="16" customFormat="1" ht="50.1" customHeight="1" x14ac:dyDescent="0.2">
      <c r="A140" s="194" t="s">
        <v>115</v>
      </c>
      <c r="B140" s="195"/>
      <c r="C140" s="196"/>
      <c r="D140" s="329">
        <v>150</v>
      </c>
      <c r="E140" s="140"/>
      <c r="F140" s="140"/>
      <c r="G140" s="140"/>
      <c r="H140" s="141"/>
    </row>
    <row r="141" spans="1:8" s="16" customFormat="1" ht="50.1" customHeight="1" thickBot="1" x14ac:dyDescent="0.25">
      <c r="A141" s="194" t="s">
        <v>116</v>
      </c>
      <c r="B141" s="195"/>
      <c r="C141" s="198"/>
      <c r="D141" s="78">
        <v>510</v>
      </c>
      <c r="E141" s="79"/>
      <c r="F141" s="79"/>
      <c r="G141" s="79"/>
      <c r="H141" s="80"/>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3" s="200">
        <f>F143*1.2</f>
        <v>4910.3999999999996</v>
      </c>
      <c r="E143" s="201">
        <f>F143*1.1</f>
        <v>4501.2000000000007</v>
      </c>
      <c r="F143" s="201">
        <v>4092</v>
      </c>
      <c r="G143" s="201">
        <f>F143*0.75</f>
        <v>3069</v>
      </c>
      <c r="H143" s="202">
        <f>F143*0.5</f>
        <v>2046</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"2ГИС.ВОРОНЕЖ"</v>
      </c>
      <c r="D144" s="36">
        <v>2079</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6">
        <v>4158</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6" s="200">
        <f>F146*1.2</f>
        <v>6912</v>
      </c>
      <c r="E146" s="201">
        <f>F146*1.1</f>
        <v>6336.0000000000009</v>
      </c>
      <c r="F146" s="201">
        <v>5760</v>
      </c>
      <c r="G146" s="201">
        <f>F146*0.75</f>
        <v>4320</v>
      </c>
      <c r="H146" s="202">
        <f>F146*0.5</f>
        <v>2880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"2ГИС.ВОРОНЕЖ"</v>
      </c>
      <c r="D147" s="36">
        <v>3000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8" s="36">
        <v>5880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"2ГИС.ВОРОНЕЖ"</v>
      </c>
      <c r="D149" s="36">
        <v>2079</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357"/>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2" s="31">
        <v>8550</v>
      </c>
      <c r="E152" s="32"/>
      <c r="F152" s="32"/>
      <c r="G152" s="32"/>
      <c r="H152" s="33"/>
    </row>
    <row r="153" spans="1:8" s="16" customFormat="1" ht="83.25" customHeight="1" thickBot="1" x14ac:dyDescent="0.25">
      <c r="A153" s="143" t="s">
        <v>187</v>
      </c>
      <c r="B153" s="144"/>
      <c r="C153" s="196"/>
      <c r="D153" s="36">
        <v>8550</v>
      </c>
      <c r="E153" s="37"/>
      <c r="F153" s="37"/>
      <c r="G153" s="37"/>
      <c r="H153" s="38"/>
    </row>
    <row r="154" spans="1:8" ht="21.75" thickBot="1" x14ac:dyDescent="0.25">
      <c r="A154" s="301"/>
      <c r="B154" s="302"/>
      <c r="C154" s="182"/>
      <c r="D154" s="325"/>
      <c r="E154" s="325"/>
      <c r="F154" s="325"/>
      <c r="G154" s="325"/>
      <c r="H154" s="326"/>
    </row>
    <row r="156" spans="1:8" ht="21" x14ac:dyDescent="0.2">
      <c r="A156" s="208"/>
      <c r="B156" s="209" t="s">
        <v>126</v>
      </c>
      <c r="C156" s="210" t="s">
        <v>279</v>
      </c>
      <c r="D156" s="210"/>
      <c r="E156" s="211"/>
      <c r="F156" s="211"/>
      <c r="G156" s="211"/>
      <c r="H156" s="211"/>
    </row>
    <row r="157" spans="1:8" ht="21" x14ac:dyDescent="0.2">
      <c r="A157" s="208"/>
      <c r="B157" s="211"/>
      <c r="C157" s="304" t="s">
        <v>280</v>
      </c>
      <c r="D157" s="212"/>
      <c r="E157" s="211"/>
      <c r="F157" s="211"/>
      <c r="G157" s="211"/>
      <c r="H157" s="211"/>
    </row>
    <row r="158" spans="1:8" ht="21" x14ac:dyDescent="0.2">
      <c r="A158" s="208"/>
      <c r="B158" s="211"/>
      <c r="C158" s="304" t="s">
        <v>281</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4"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3.75" customHeight="1" thickBot="1" x14ac:dyDescent="0.25">
      <c r="A173" s="236" t="s">
        <v>141</v>
      </c>
      <c r="B173" s="237"/>
      <c r="C173" s="238" t="s">
        <v>142</v>
      </c>
      <c r="D173" s="237" t="s">
        <v>143</v>
      </c>
      <c r="E173" s="239"/>
      <c r="F173" s="240"/>
      <c r="G173" s="240"/>
      <c r="H173" s="240"/>
    </row>
    <row r="174" spans="1:8" ht="84" x14ac:dyDescent="0.2">
      <c r="A174" s="241" t="s">
        <v>144</v>
      </c>
      <c r="B174" s="242"/>
      <c r="C174" s="243" t="s">
        <v>145</v>
      </c>
      <c r="D174" s="244" t="s">
        <v>146</v>
      </c>
      <c r="E174" s="245"/>
      <c r="F174" s="240"/>
      <c r="G174" s="240"/>
      <c r="H174" s="240"/>
    </row>
    <row r="175" spans="1:8" ht="72" customHeight="1" x14ac:dyDescent="0.2">
      <c r="A175" s="246" t="s">
        <v>147</v>
      </c>
      <c r="B175" s="247"/>
      <c r="C175" s="248" t="s">
        <v>148</v>
      </c>
      <c r="D175" s="249" t="s">
        <v>149</v>
      </c>
      <c r="E175" s="250"/>
      <c r="F175" s="240"/>
      <c r="G175" s="240"/>
      <c r="H175" s="240"/>
    </row>
    <row r="176" spans="1:8" ht="176.25" customHeight="1" thickBot="1" x14ac:dyDescent="0.25">
      <c r="A176" s="332" t="s">
        <v>150</v>
      </c>
      <c r="B176" s="333"/>
      <c r="C176" s="334" t="s">
        <v>151</v>
      </c>
      <c r="D176" s="335" t="s">
        <v>149</v>
      </c>
      <c r="E176" s="336"/>
      <c r="F176" s="240"/>
      <c r="G176" s="240"/>
      <c r="H176" s="240"/>
    </row>
    <row r="177" spans="1:8" s="205" customFormat="1" ht="125.25" customHeight="1" x14ac:dyDescent="0.2">
      <c r="A177" s="246" t="s">
        <v>153</v>
      </c>
      <c r="B177" s="247"/>
      <c r="C177" s="337" t="s">
        <v>154</v>
      </c>
      <c r="D177" s="247" t="s">
        <v>149</v>
      </c>
      <c r="E177" s="338"/>
      <c r="F177" s="234"/>
      <c r="G177" s="234"/>
      <c r="H177" s="234"/>
    </row>
    <row r="178" spans="1:8" s="226" customFormat="1" ht="222.75" customHeight="1" thickBot="1" x14ac:dyDescent="0.25">
      <c r="A178" s="339" t="s">
        <v>155</v>
      </c>
      <c r="B178" s="340"/>
      <c r="C178" s="334" t="s">
        <v>156</v>
      </c>
      <c r="D178" s="341" t="s">
        <v>149</v>
      </c>
      <c r="E178" s="342"/>
      <c r="F178" s="224"/>
      <c r="G178" s="225"/>
      <c r="H178" s="225"/>
    </row>
    <row r="179" spans="1:8" ht="23.25" x14ac:dyDescent="0.2">
      <c r="A179" s="252" t="s">
        <v>157</v>
      </c>
      <c r="B179" s="252"/>
      <c r="C179" s="252"/>
      <c r="D179" s="252"/>
      <c r="E179" s="252"/>
      <c r="F179" s="252"/>
      <c r="G179" s="252"/>
      <c r="H179" s="252"/>
    </row>
    <row r="180" spans="1:8" ht="23.25" x14ac:dyDescent="0.2">
      <c r="A180" s="252" t="s">
        <v>158</v>
      </c>
      <c r="B180" s="252"/>
      <c r="C180" s="252"/>
      <c r="D180" s="252"/>
      <c r="E180" s="252"/>
      <c r="F180" s="252"/>
      <c r="G180" s="252"/>
      <c r="H180" s="252"/>
    </row>
    <row r="181" spans="1:8" ht="182.25"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66.75"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4" spans="1:8" s="254" customFormat="1" ht="114.75" customHeight="1" x14ac:dyDescent="0.2">
      <c r="A184" s="227" t="s">
        <v>162</v>
      </c>
      <c r="B184" s="227"/>
      <c r="C184" s="227"/>
      <c r="D184" s="227"/>
      <c r="E184" s="227"/>
      <c r="F184" s="227"/>
      <c r="G184" s="227"/>
      <c r="H184" s="227"/>
    </row>
  </sheetData>
  <sheetProtection selectLockedCells="1" selectUnlockedCells="1"/>
  <mergeCells count="305">
    <mergeCell ref="A181:H181"/>
    <mergeCell ref="A182:H182"/>
    <mergeCell ref="A183:H183"/>
    <mergeCell ref="A184:E184"/>
    <mergeCell ref="F184:H184"/>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1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4">
        <v>372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528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876 до 17520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49" s="127">
        <v>876</v>
      </c>
      <c r="E49" s="128"/>
      <c r="F49" s="128"/>
      <c r="G49" s="128"/>
      <c r="H49" s="129"/>
    </row>
    <row r="50" spans="1:8" ht="37.5" customHeight="1" outlineLevel="1" x14ac:dyDescent="0.2">
      <c r="A50" s="130" t="s">
        <v>33</v>
      </c>
      <c r="B50" s="131"/>
      <c r="C50" s="126"/>
      <c r="D50" s="36">
        <v>1752</v>
      </c>
      <c r="E50" s="37"/>
      <c r="F50" s="37"/>
      <c r="G50" s="37"/>
      <c r="H50" s="38"/>
    </row>
    <row r="51" spans="1:8" ht="37.5" customHeight="1" outlineLevel="1" x14ac:dyDescent="0.2">
      <c r="A51" s="130" t="s">
        <v>34</v>
      </c>
      <c r="B51" s="131"/>
      <c r="C51" s="126"/>
      <c r="D51" s="36">
        <v>2628</v>
      </c>
      <c r="E51" s="37"/>
      <c r="F51" s="37"/>
      <c r="G51" s="37"/>
      <c r="H51" s="38"/>
    </row>
    <row r="52" spans="1:8" ht="37.5" customHeight="1" outlineLevel="1" x14ac:dyDescent="0.2">
      <c r="A52" s="130" t="s">
        <v>35</v>
      </c>
      <c r="B52" s="131"/>
      <c r="C52" s="126"/>
      <c r="D52" s="36">
        <v>3504</v>
      </c>
      <c r="E52" s="37"/>
      <c r="F52" s="37"/>
      <c r="G52" s="37"/>
      <c r="H52" s="38"/>
    </row>
    <row r="53" spans="1:8" ht="37.5" customHeight="1" outlineLevel="1" x14ac:dyDescent="0.2">
      <c r="A53" s="130" t="s">
        <v>36</v>
      </c>
      <c r="B53" s="131"/>
      <c r="C53" s="126"/>
      <c r="D53" s="36">
        <v>4380</v>
      </c>
      <c r="E53" s="37"/>
      <c r="F53" s="37"/>
      <c r="G53" s="37"/>
      <c r="H53" s="38"/>
    </row>
    <row r="54" spans="1:8" ht="37.5" customHeight="1" outlineLevel="1" x14ac:dyDescent="0.2">
      <c r="A54" s="130" t="s">
        <v>37</v>
      </c>
      <c r="B54" s="131"/>
      <c r="C54" s="126"/>
      <c r="D54" s="36">
        <v>5256</v>
      </c>
      <c r="E54" s="37"/>
      <c r="F54" s="37"/>
      <c r="G54" s="37"/>
      <c r="H54" s="38"/>
    </row>
    <row r="55" spans="1:8" ht="37.5" customHeight="1" outlineLevel="1" x14ac:dyDescent="0.2">
      <c r="A55" s="130" t="s">
        <v>38</v>
      </c>
      <c r="B55" s="131"/>
      <c r="C55" s="126"/>
      <c r="D55" s="36">
        <v>6132</v>
      </c>
      <c r="E55" s="37"/>
      <c r="F55" s="37"/>
      <c r="G55" s="37"/>
      <c r="H55" s="38"/>
    </row>
    <row r="56" spans="1:8" ht="37.5" customHeight="1" outlineLevel="1" x14ac:dyDescent="0.2">
      <c r="A56" s="130" t="s">
        <v>39</v>
      </c>
      <c r="B56" s="131"/>
      <c r="C56" s="126"/>
      <c r="D56" s="36">
        <v>7008</v>
      </c>
      <c r="E56" s="37"/>
      <c r="F56" s="37"/>
      <c r="G56" s="37"/>
      <c r="H56" s="38"/>
    </row>
    <row r="57" spans="1:8" ht="37.5" customHeight="1" outlineLevel="1" x14ac:dyDescent="0.2">
      <c r="A57" s="130" t="s">
        <v>40</v>
      </c>
      <c r="B57" s="131"/>
      <c r="C57" s="126"/>
      <c r="D57" s="36">
        <v>7884</v>
      </c>
      <c r="E57" s="37"/>
      <c r="F57" s="37"/>
      <c r="G57" s="37"/>
      <c r="H57" s="38"/>
    </row>
    <row r="58" spans="1:8" ht="37.5" customHeight="1" outlineLevel="1" x14ac:dyDescent="0.2">
      <c r="A58" s="130" t="s">
        <v>41</v>
      </c>
      <c r="B58" s="131"/>
      <c r="C58" s="126"/>
      <c r="D58" s="36">
        <v>8760</v>
      </c>
      <c r="E58" s="37"/>
      <c r="F58" s="37"/>
      <c r="G58" s="37"/>
      <c r="H58" s="38"/>
    </row>
    <row r="59" spans="1:8" ht="37.5" customHeight="1" outlineLevel="1" x14ac:dyDescent="0.2">
      <c r="A59" s="130" t="s">
        <v>42</v>
      </c>
      <c r="B59" s="131"/>
      <c r="C59" s="126"/>
      <c r="D59" s="36">
        <v>9636</v>
      </c>
      <c r="E59" s="37"/>
      <c r="F59" s="37"/>
      <c r="G59" s="37"/>
      <c r="H59" s="38"/>
    </row>
    <row r="60" spans="1:8" ht="37.5" customHeight="1" outlineLevel="1" x14ac:dyDescent="0.2">
      <c r="A60" s="130" t="s">
        <v>43</v>
      </c>
      <c r="B60" s="131"/>
      <c r="C60" s="126"/>
      <c r="D60" s="36">
        <v>10512</v>
      </c>
      <c r="E60" s="37"/>
      <c r="F60" s="37"/>
      <c r="G60" s="37"/>
      <c r="H60" s="38"/>
    </row>
    <row r="61" spans="1:8" ht="37.5" customHeight="1" outlineLevel="1" x14ac:dyDescent="0.2">
      <c r="A61" s="130" t="s">
        <v>44</v>
      </c>
      <c r="B61" s="131"/>
      <c r="C61" s="126"/>
      <c r="D61" s="36">
        <v>11388</v>
      </c>
      <c r="E61" s="37"/>
      <c r="F61" s="37"/>
      <c r="G61" s="37"/>
      <c r="H61" s="38"/>
    </row>
    <row r="62" spans="1:8" ht="37.5" customHeight="1" outlineLevel="1" x14ac:dyDescent="0.2">
      <c r="A62" s="130" t="s">
        <v>45</v>
      </c>
      <c r="B62" s="131"/>
      <c r="C62" s="126"/>
      <c r="D62" s="36">
        <v>12264</v>
      </c>
      <c r="E62" s="37"/>
      <c r="F62" s="37"/>
      <c r="G62" s="37"/>
      <c r="H62" s="38"/>
    </row>
    <row r="63" spans="1:8" ht="37.5" customHeight="1" outlineLevel="1" x14ac:dyDescent="0.2">
      <c r="A63" s="130" t="s">
        <v>46</v>
      </c>
      <c r="B63" s="131"/>
      <c r="C63" s="126"/>
      <c r="D63" s="36">
        <v>13140</v>
      </c>
      <c r="E63" s="37"/>
      <c r="F63" s="37"/>
      <c r="G63" s="37"/>
      <c r="H63" s="38"/>
    </row>
    <row r="64" spans="1:8" ht="37.5" customHeight="1" outlineLevel="1" x14ac:dyDescent="0.2">
      <c r="A64" s="130" t="s">
        <v>47</v>
      </c>
      <c r="B64" s="131"/>
      <c r="C64" s="126"/>
      <c r="D64" s="36">
        <v>14016</v>
      </c>
      <c r="E64" s="37"/>
      <c r="F64" s="37"/>
      <c r="G64" s="37"/>
      <c r="H64" s="38"/>
    </row>
    <row r="65" spans="1:8" ht="37.5" customHeight="1" outlineLevel="1" x14ac:dyDescent="0.2">
      <c r="A65" s="130" t="s">
        <v>48</v>
      </c>
      <c r="B65" s="131"/>
      <c r="C65" s="126"/>
      <c r="D65" s="36">
        <v>14892</v>
      </c>
      <c r="E65" s="37"/>
      <c r="F65" s="37"/>
      <c r="G65" s="37"/>
      <c r="H65" s="38"/>
    </row>
    <row r="66" spans="1:8" ht="37.5" customHeight="1" outlineLevel="1" x14ac:dyDescent="0.2">
      <c r="A66" s="130" t="s">
        <v>49</v>
      </c>
      <c r="B66" s="131"/>
      <c r="C66" s="126"/>
      <c r="D66" s="36">
        <v>15768</v>
      </c>
      <c r="E66" s="37"/>
      <c r="F66" s="37"/>
      <c r="G66" s="37"/>
      <c r="H66" s="38"/>
    </row>
    <row r="67" spans="1:8" ht="37.5" customHeight="1" outlineLevel="1" x14ac:dyDescent="0.2">
      <c r="A67" s="130" t="s">
        <v>50</v>
      </c>
      <c r="B67" s="131"/>
      <c r="C67" s="126"/>
      <c r="D67" s="36">
        <v>16644</v>
      </c>
      <c r="E67" s="37"/>
      <c r="F67" s="37"/>
      <c r="G67" s="37"/>
      <c r="H67" s="38"/>
    </row>
    <row r="68" spans="1:8" ht="37.5" customHeight="1" outlineLevel="1" thickBot="1" x14ac:dyDescent="0.25">
      <c r="A68" s="130" t="s">
        <v>51</v>
      </c>
      <c r="B68" s="131"/>
      <c r="C68" s="126"/>
      <c r="D68" s="36">
        <v>17520</v>
      </c>
      <c r="E68" s="37"/>
      <c r="F68" s="37"/>
      <c r="G68" s="37"/>
      <c r="H68" s="38"/>
    </row>
    <row r="69" spans="1:8" ht="50.1" customHeight="1" thickBot="1" x14ac:dyDescent="0.25">
      <c r="A69" s="119" t="s">
        <v>52</v>
      </c>
      <c r="B69" s="120"/>
      <c r="C69" s="120"/>
      <c r="D69" s="121" t="str">
        <f>"от "&amp;MIN(D70:D79)&amp;" до "&amp;MAX(D70:D79)</f>
        <v>от 240 до 7500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70" s="135">
        <v>612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71" s="140">
        <v>480</v>
      </c>
      <c r="E71" s="140"/>
      <c r="F71" s="140"/>
      <c r="G71" s="140"/>
      <c r="H71" s="141"/>
    </row>
    <row r="72" spans="1:8" ht="37.5" customHeight="1" x14ac:dyDescent="0.2">
      <c r="A72" s="137" t="s">
        <v>55</v>
      </c>
      <c r="B72" s="138"/>
      <c r="C72" s="142"/>
      <c r="D72" s="140">
        <v>7500</v>
      </c>
      <c r="E72" s="140"/>
      <c r="F72" s="140"/>
      <c r="G72" s="140"/>
      <c r="H72" s="141"/>
    </row>
    <row r="73" spans="1:8" ht="37.5" customHeight="1" x14ac:dyDescent="0.2">
      <c r="A73" s="137" t="s">
        <v>56</v>
      </c>
      <c r="B73" s="138"/>
      <c r="C73" s="142"/>
      <c r="D73" s="140">
        <v>1476</v>
      </c>
      <c r="E73" s="140"/>
      <c r="F73" s="140"/>
      <c r="G73" s="140"/>
      <c r="H73" s="141"/>
    </row>
    <row r="74" spans="1:8" ht="37.5" customHeight="1" x14ac:dyDescent="0.2">
      <c r="A74" s="143" t="s">
        <v>57</v>
      </c>
      <c r="B74" s="144"/>
      <c r="C74" s="142"/>
      <c r="D74" s="140">
        <v>4488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4896</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504 до 12516</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83" s="165">
        <v>2460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615</v>
      </c>
      <c r="E85" s="140"/>
      <c r="F85" s="140"/>
      <c r="G85" s="140"/>
      <c r="H85" s="141"/>
    </row>
    <row r="86" spans="1:8" ht="57" customHeight="1" x14ac:dyDescent="0.2">
      <c r="A86" s="173" t="s">
        <v>70</v>
      </c>
      <c r="B86" s="174"/>
      <c r="C86" s="169"/>
      <c r="D86" s="140">
        <f>D83/5</f>
        <v>492</v>
      </c>
      <c r="E86" s="140"/>
      <c r="F86" s="140"/>
      <c r="G86" s="140"/>
      <c r="H86" s="141"/>
    </row>
    <row r="87" spans="1:8" ht="57" customHeight="1" x14ac:dyDescent="0.2">
      <c r="A87" s="173" t="s">
        <v>71</v>
      </c>
      <c r="B87" s="174"/>
      <c r="C87" s="169"/>
      <c r="D87" s="140">
        <f>D83/6</f>
        <v>410</v>
      </c>
      <c r="E87" s="140"/>
      <c r="F87" s="140"/>
      <c r="G87" s="140"/>
      <c r="H87" s="141"/>
    </row>
    <row r="88" spans="1:8" ht="57" customHeight="1" x14ac:dyDescent="0.2">
      <c r="A88" s="173" t="s">
        <v>72</v>
      </c>
      <c r="B88" s="174"/>
      <c r="C88" s="169"/>
      <c r="D88" s="140">
        <f>D83/7</f>
        <v>351.42857142857144</v>
      </c>
      <c r="E88" s="140"/>
      <c r="F88" s="140"/>
      <c r="G88" s="140"/>
      <c r="H88" s="141"/>
    </row>
    <row r="89" spans="1:8" ht="57" customHeight="1" x14ac:dyDescent="0.2">
      <c r="A89" s="173" t="s">
        <v>73</v>
      </c>
      <c r="B89" s="174"/>
      <c r="C89" s="169"/>
      <c r="D89" s="140">
        <f>D83/8</f>
        <v>307.5</v>
      </c>
      <c r="E89" s="140"/>
      <c r="F89" s="140"/>
      <c r="G89" s="140"/>
      <c r="H89" s="141"/>
    </row>
    <row r="90" spans="1:8" ht="57" customHeight="1" x14ac:dyDescent="0.2">
      <c r="A90" s="173" t="s">
        <v>74</v>
      </c>
      <c r="B90" s="174"/>
      <c r="C90" s="169"/>
      <c r="D90" s="140">
        <f>D83/9</f>
        <v>273.33333333333331</v>
      </c>
      <c r="E90" s="140"/>
      <c r="F90" s="140"/>
      <c r="G90" s="140"/>
      <c r="H90" s="141"/>
    </row>
    <row r="91" spans="1:8" ht="57" customHeight="1" x14ac:dyDescent="0.2">
      <c r="A91" s="173" t="s">
        <v>75</v>
      </c>
      <c r="B91" s="174"/>
      <c r="C91" s="169"/>
      <c r="D91" s="140">
        <f>D83/10</f>
        <v>246</v>
      </c>
      <c r="E91" s="140"/>
      <c r="F91" s="140"/>
      <c r="G91" s="140"/>
      <c r="H91" s="141"/>
    </row>
    <row r="92" spans="1:8" ht="57" customHeight="1" thickBot="1" x14ac:dyDescent="0.25">
      <c r="A92" s="162" t="s">
        <v>76</v>
      </c>
      <c r="B92" s="163"/>
      <c r="C92" s="169"/>
      <c r="D92" s="165">
        <v>3696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924</v>
      </c>
      <c r="E94" s="140"/>
      <c r="F94" s="140"/>
      <c r="G94" s="140"/>
      <c r="H94" s="141"/>
    </row>
    <row r="95" spans="1:8" ht="57" customHeight="1" x14ac:dyDescent="0.2">
      <c r="A95" s="173" t="s">
        <v>70</v>
      </c>
      <c r="B95" s="174"/>
      <c r="C95" s="169"/>
      <c r="D95" s="140">
        <v>739.19999999999993</v>
      </c>
      <c r="E95" s="140"/>
      <c r="F95" s="140"/>
      <c r="G95" s="140"/>
      <c r="H95" s="141"/>
    </row>
    <row r="96" spans="1:8" ht="57" customHeight="1" x14ac:dyDescent="0.2">
      <c r="A96" s="173" t="s">
        <v>71</v>
      </c>
      <c r="B96" s="174"/>
      <c r="C96" s="169"/>
      <c r="D96" s="140">
        <v>616</v>
      </c>
      <c r="E96" s="140"/>
      <c r="F96" s="140"/>
      <c r="G96" s="140"/>
      <c r="H96" s="141"/>
    </row>
    <row r="97" spans="1:8" ht="57" customHeight="1" x14ac:dyDescent="0.2">
      <c r="A97" s="173" t="s">
        <v>72</v>
      </c>
      <c r="B97" s="174"/>
      <c r="C97" s="169"/>
      <c r="D97" s="140">
        <v>528</v>
      </c>
      <c r="E97" s="140"/>
      <c r="F97" s="140"/>
      <c r="G97" s="140"/>
      <c r="H97" s="141"/>
    </row>
    <row r="98" spans="1:8" ht="57" customHeight="1" x14ac:dyDescent="0.2">
      <c r="A98" s="173" t="s">
        <v>73</v>
      </c>
      <c r="B98" s="174"/>
      <c r="C98" s="169"/>
      <c r="D98" s="140">
        <v>462</v>
      </c>
      <c r="E98" s="140"/>
      <c r="F98" s="140"/>
      <c r="G98" s="140"/>
      <c r="H98" s="141"/>
    </row>
    <row r="99" spans="1:8" ht="57" customHeight="1" x14ac:dyDescent="0.2">
      <c r="A99" s="173" t="s">
        <v>74</v>
      </c>
      <c r="B99" s="174"/>
      <c r="C99" s="169"/>
      <c r="D99" s="140">
        <v>410.66666666666669</v>
      </c>
      <c r="E99" s="140"/>
      <c r="F99" s="140"/>
      <c r="G99" s="140"/>
      <c r="H99" s="141"/>
    </row>
    <row r="100" spans="1:8" ht="57" customHeight="1" thickBot="1" x14ac:dyDescent="0.25">
      <c r="A100" s="173" t="s">
        <v>75</v>
      </c>
      <c r="B100" s="174"/>
      <c r="C100" s="177"/>
      <c r="D100" s="140">
        <v>369.59999999999997</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1" s="37">
        <v>5004</v>
      </c>
      <c r="E101" s="37"/>
      <c r="F101" s="37"/>
      <c r="G101" s="37"/>
      <c r="H101" s="37"/>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"2ГИС.ГРОЗНЫЙ"</v>
      </c>
      <c r="D103" s="31">
        <v>4644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4" s="187">
        <v>7260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"2ГИС.ГРОЗНЫЙ"</v>
      </c>
      <c r="D106" s="36">
        <v>5820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"2ГИС.ГРОЗНЫЙ"</v>
      </c>
      <c r="D107" s="36">
        <v>6984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8" s="36">
        <v>7260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9" s="36">
        <v>7500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0" s="36">
        <v>12516</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11" s="36">
        <v>2250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3" s="36">
        <v>2604</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4" s="36">
        <v>2082</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5" s="36">
        <v>2244</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6" s="36">
        <v>1044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7" s="36">
        <v>5520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9" s="36">
        <v>6492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20" s="36">
        <v>612</v>
      </c>
      <c r="E120" s="37"/>
      <c r="F120" s="37"/>
      <c r="G120" s="37"/>
      <c r="H120" s="38"/>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21" s="36">
        <v>100002</v>
      </c>
      <c r="E121" s="37"/>
      <c r="F121" s="37"/>
      <c r="G121" s="37"/>
      <c r="H121" s="38"/>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2" s="36">
        <v>525</v>
      </c>
      <c r="E122" s="37"/>
      <c r="F122" s="37"/>
      <c r="G122" s="37"/>
      <c r="H122" s="38"/>
    </row>
    <row r="123" spans="1:8"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3" s="36">
        <v>1005</v>
      </c>
      <c r="E123" s="37"/>
      <c r="F123" s="37"/>
      <c r="G123" s="37"/>
      <c r="H123" s="38"/>
    </row>
    <row r="124" spans="1:8"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4" s="36">
        <v>4500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"2ГИС.ГРОЗНЫЙ"</v>
      </c>
      <c r="D125" s="36">
        <v>6600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6">
        <v>10200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"2ГИС.ГРОЗНЫЙ" (версия для ПК)</v>
      </c>
      <c r="D127" s="36">
        <v>14040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"2ГИС.ГРОЗНЫЙ"</v>
      </c>
      <c r="D128" s="36">
        <v>8160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"2ГИС.ГРОЗНЫЙ"</v>
      </c>
      <c r="D129" s="36">
        <v>9792</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"2ГИС.ГРОЗНЫЙ" (версия для ПК)</v>
      </c>
      <c r="D130" s="36">
        <v>10200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"2ГИС.ГРОЗНЫЙ" (версия для ПК)</v>
      </c>
      <c r="D131" s="36">
        <v>10560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"2ГИС.ГРОЗНЫЙ" (версия для ПК)</v>
      </c>
      <c r="D132" s="36">
        <v>17640</v>
      </c>
      <c r="E132" s="37"/>
      <c r="F132" s="37"/>
      <c r="G132" s="37"/>
      <c r="H132" s="38"/>
    </row>
    <row r="133" spans="1:8" ht="50.1" customHeight="1" x14ac:dyDescent="0.2">
      <c r="A133" s="143" t="s">
        <v>108</v>
      </c>
      <c r="B133" s="144"/>
      <c r="C133" s="186" t="s">
        <v>88</v>
      </c>
      <c r="D133" s="36">
        <v>720</v>
      </c>
      <c r="E133" s="37"/>
      <c r="F133" s="37"/>
      <c r="G133" s="37"/>
      <c r="H133" s="38"/>
    </row>
    <row r="134" spans="1:8" ht="72"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6">
        <v>7800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"2ГИС.ГРОЗНЫЙ" (версия для ПК)</v>
      </c>
      <c r="D135" s="44">
        <v>9120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37" s="36">
        <v>3000</v>
      </c>
      <c r="E137" s="37"/>
      <c r="F137" s="37"/>
      <c r="G137" s="37"/>
      <c r="H137" s="38"/>
    </row>
    <row r="138" spans="1:8" s="16" customFormat="1" ht="50.1" customHeight="1" x14ac:dyDescent="0.2">
      <c r="A138" s="143" t="s">
        <v>113</v>
      </c>
      <c r="B138" s="144"/>
      <c r="C138" s="196"/>
      <c r="D138" s="36">
        <v>3000</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3" s="200">
        <f>F143*1.2</f>
        <v>2980.7999999999997</v>
      </c>
      <c r="E143" s="201">
        <f>F143*1.1</f>
        <v>2732.4</v>
      </c>
      <c r="F143" s="201">
        <v>2484</v>
      </c>
      <c r="G143" s="201">
        <f>F143*0.75</f>
        <v>1863</v>
      </c>
      <c r="H143" s="202">
        <f>F143*0.5</f>
        <v>1242</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"2ГИС.ГРОЗНЫЙ"</v>
      </c>
      <c r="D144" s="36">
        <v>1896</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5" s="36">
        <v>3780</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6" s="200">
        <f>F146*1.2</f>
        <v>4176</v>
      </c>
      <c r="E146" s="201">
        <f>F146*1.1</f>
        <v>3828.0000000000005</v>
      </c>
      <c r="F146" s="201">
        <v>3480</v>
      </c>
      <c r="G146" s="201">
        <f>F146*0.75</f>
        <v>2610</v>
      </c>
      <c r="H146" s="202">
        <f>F146*0.5</f>
        <v>1740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"2ГИС.ГРОЗНЫЙ"</v>
      </c>
      <c r="D147" s="36">
        <v>2760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8" s="36">
        <v>5400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"2ГИС.ГРОЗНЫЙ"</v>
      </c>
      <c r="D149" s="36">
        <v>945</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357"/>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2" s="31">
        <v>4350</v>
      </c>
      <c r="E152" s="32"/>
      <c r="F152" s="32"/>
      <c r="G152" s="32"/>
      <c r="H152" s="33"/>
    </row>
    <row r="153" spans="1:8" s="16" customFormat="1" ht="83.25" customHeight="1" thickBot="1" x14ac:dyDescent="0.25">
      <c r="A153" s="143" t="s">
        <v>187</v>
      </c>
      <c r="B153" s="144"/>
      <c r="C153" s="196"/>
      <c r="D153" s="36">
        <v>4350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283</v>
      </c>
      <c r="D156" s="210"/>
      <c r="E156" s="211"/>
      <c r="F156" s="211"/>
      <c r="G156" s="211"/>
      <c r="H156" s="211"/>
    </row>
    <row r="157" spans="1:8" ht="21" x14ac:dyDescent="0.2">
      <c r="A157" s="208"/>
      <c r="B157" s="211"/>
      <c r="C157" s="441" t="s">
        <v>284</v>
      </c>
      <c r="D157" s="442"/>
      <c r="E157" s="211"/>
      <c r="F157" s="211"/>
      <c r="G157" s="211"/>
      <c r="H157" s="211"/>
    </row>
    <row r="158" spans="1:8" ht="21" x14ac:dyDescent="0.2">
      <c r="A158" s="208"/>
      <c r="B158" s="211"/>
      <c r="C158" s="441" t="s">
        <v>285</v>
      </c>
      <c r="D158" s="44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4"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7.5" customHeight="1" thickBot="1" x14ac:dyDescent="0.25">
      <c r="A173" s="236" t="s">
        <v>141</v>
      </c>
      <c r="B173" s="237"/>
      <c r="C173" s="238" t="s">
        <v>142</v>
      </c>
      <c r="D173" s="237" t="s">
        <v>143</v>
      </c>
      <c r="E173" s="239"/>
      <c r="F173" s="240"/>
      <c r="G173" s="240"/>
      <c r="H173" s="240"/>
    </row>
    <row r="174" spans="1:8" ht="84" x14ac:dyDescent="0.2">
      <c r="A174" s="241" t="s">
        <v>144</v>
      </c>
      <c r="B174" s="242"/>
      <c r="C174" s="243" t="s">
        <v>145</v>
      </c>
      <c r="D174" s="244" t="s">
        <v>146</v>
      </c>
      <c r="E174" s="245"/>
      <c r="F174" s="240"/>
      <c r="G174" s="240"/>
      <c r="H174" s="240"/>
    </row>
    <row r="175" spans="1:8" ht="72" customHeight="1" x14ac:dyDescent="0.2">
      <c r="A175" s="246" t="s">
        <v>147</v>
      </c>
      <c r="B175" s="247"/>
      <c r="C175" s="248" t="s">
        <v>148</v>
      </c>
      <c r="D175" s="249" t="s">
        <v>149</v>
      </c>
      <c r="E175" s="250"/>
      <c r="F175" s="240"/>
      <c r="G175" s="240"/>
      <c r="H175" s="240"/>
    </row>
    <row r="176" spans="1:8" ht="90" customHeight="1" thickBot="1" x14ac:dyDescent="0.25">
      <c r="A176" s="332" t="s">
        <v>150</v>
      </c>
      <c r="B176" s="333"/>
      <c r="C176" s="334" t="s">
        <v>151</v>
      </c>
      <c r="D176" s="335" t="s">
        <v>149</v>
      </c>
      <c r="E176" s="336"/>
      <c r="F176" s="224"/>
      <c r="G176" s="225"/>
      <c r="H176" s="225"/>
    </row>
    <row r="177" spans="1:8" s="205" customFormat="1" ht="125.25" customHeight="1" x14ac:dyDescent="0.2">
      <c r="A177" s="246" t="s">
        <v>153</v>
      </c>
      <c r="B177" s="247"/>
      <c r="C177" s="337" t="s">
        <v>154</v>
      </c>
      <c r="D177" s="247" t="s">
        <v>149</v>
      </c>
      <c r="E177" s="338"/>
      <c r="F177" s="234"/>
      <c r="G177" s="234"/>
      <c r="H177" s="234"/>
    </row>
    <row r="178" spans="1:8" s="226" customFormat="1" ht="224.25" customHeight="1" thickBot="1" x14ac:dyDescent="0.25">
      <c r="A178" s="339" t="s">
        <v>155</v>
      </c>
      <c r="B178" s="340"/>
      <c r="C178" s="334" t="s">
        <v>156</v>
      </c>
      <c r="D178" s="341" t="s">
        <v>149</v>
      </c>
      <c r="E178" s="342"/>
      <c r="F178" s="224"/>
      <c r="G178" s="225"/>
      <c r="H178" s="225"/>
    </row>
    <row r="179" spans="1:8" ht="182.25" customHeight="1" x14ac:dyDescent="0.2">
      <c r="A17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227"/>
      <c r="C179" s="227"/>
      <c r="D179" s="227"/>
      <c r="E179" s="227"/>
      <c r="F179" s="227"/>
      <c r="G179" s="227"/>
      <c r="H179" s="227"/>
    </row>
    <row r="180" spans="1:8" ht="66.75" customHeight="1" x14ac:dyDescent="0.2">
      <c r="A180" s="227" t="s">
        <v>160</v>
      </c>
      <c r="B180" s="227"/>
      <c r="C180" s="227"/>
      <c r="D180" s="227"/>
      <c r="E180" s="227"/>
      <c r="F180" s="227"/>
      <c r="G180" s="227"/>
      <c r="H180" s="227"/>
    </row>
    <row r="181" spans="1:8" ht="23.25" x14ac:dyDescent="0.2">
      <c r="A181" s="252" t="s">
        <v>161</v>
      </c>
      <c r="B181" s="252"/>
      <c r="C181" s="252"/>
      <c r="D181" s="252"/>
      <c r="E181" s="252"/>
      <c r="F181" s="252"/>
      <c r="G181" s="252"/>
      <c r="H181" s="252"/>
    </row>
    <row r="183" spans="1:8" s="254" customFormat="1" ht="114.75" customHeight="1" x14ac:dyDescent="0.2">
      <c r="A183" s="227" t="s">
        <v>162</v>
      </c>
      <c r="B183" s="227"/>
      <c r="C183" s="227"/>
      <c r="D183" s="227"/>
      <c r="E183" s="227"/>
      <c r="F183" s="227"/>
      <c r="G183" s="227"/>
      <c r="H183" s="227"/>
    </row>
  </sheetData>
  <sheetProtection selectLockedCells="1" selectUnlockedCells="1"/>
  <mergeCells count="303">
    <mergeCell ref="A181:H181"/>
    <mergeCell ref="A183:E183"/>
    <mergeCell ref="F183:H183"/>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194"/>
  <sheetViews>
    <sheetView view="pageBreakPreview" zoomScale="40" zoomScaleNormal="60" zoomScaleSheetLayoutView="40" workbookViewId="0">
      <pane ySplit="4" topLeftCell="A10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3" t="s">
        <v>6</v>
      </c>
      <c r="C4" s="444"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403">
        <f>F7*1.2</f>
        <v>6480</v>
      </c>
      <c r="E7" s="404">
        <f>F7*1.1</f>
        <v>5940.0000000000009</v>
      </c>
      <c r="F7" s="404">
        <v>5400</v>
      </c>
      <c r="G7" s="404">
        <f>F7*0.75</f>
        <v>4050</v>
      </c>
      <c r="H7" s="405">
        <f>F7*0.5</f>
        <v>2700</v>
      </c>
    </row>
    <row r="8" spans="1:8" s="16" customFormat="1" ht="132" customHeight="1" x14ac:dyDescent="0.2">
      <c r="A8" s="34"/>
      <c r="B8" s="35"/>
      <c r="C8" s="35"/>
      <c r="D8" s="406"/>
      <c r="E8" s="407"/>
      <c r="F8" s="407"/>
      <c r="G8" s="407"/>
      <c r="H8" s="40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406"/>
      <c r="E9" s="407"/>
      <c r="F9" s="407"/>
      <c r="G9" s="407"/>
      <c r="H9" s="40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409"/>
      <c r="E10" s="410"/>
      <c r="F10" s="410"/>
      <c r="G10" s="410"/>
      <c r="H10" s="411"/>
    </row>
    <row r="11" spans="1:8" s="16" customFormat="1" ht="24.95" customHeight="1" thickBot="1" x14ac:dyDescent="0.25">
      <c r="A11" s="47"/>
      <c r="B11" s="48"/>
      <c r="C11" s="49"/>
      <c r="D11" s="325"/>
      <c r="E11" s="325"/>
      <c r="F11" s="325"/>
      <c r="G11" s="325"/>
      <c r="H11" s="326"/>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403">
        <f>F12*1.2</f>
        <v>7200</v>
      </c>
      <c r="E12" s="404">
        <f>F12*1.1</f>
        <v>6600.0000000000009</v>
      </c>
      <c r="F12" s="404">
        <v>6000</v>
      </c>
      <c r="G12" s="404">
        <f>F12*0.75</f>
        <v>4500</v>
      </c>
      <c r="H12" s="405">
        <f>F12*0.5</f>
        <v>3000</v>
      </c>
    </row>
    <row r="13" spans="1:8" s="16" customFormat="1" ht="132" customHeight="1" x14ac:dyDescent="0.2">
      <c r="A13" s="55"/>
      <c r="B13" s="35"/>
      <c r="C13" s="35"/>
      <c r="D13" s="406"/>
      <c r="E13" s="407"/>
      <c r="F13" s="407"/>
      <c r="G13" s="407"/>
      <c r="H13" s="40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406"/>
      <c r="E14" s="407"/>
      <c r="F14" s="407"/>
      <c r="G14" s="407"/>
      <c r="H14" s="40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406"/>
      <c r="E15" s="407"/>
      <c r="F15" s="407"/>
      <c r="G15" s="407"/>
      <c r="H15" s="40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409"/>
      <c r="E16" s="410"/>
      <c r="F16" s="410"/>
      <c r="G16" s="410"/>
      <c r="H16" s="411"/>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448"/>
      <c r="E22" s="448"/>
      <c r="F22" s="448"/>
      <c r="G22" s="448"/>
      <c r="H22" s="449"/>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4">
        <v>108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65"/>
      <c r="E25" s="319"/>
      <c r="F25" s="319"/>
      <c r="G25" s="319"/>
      <c r="H25" s="320"/>
    </row>
    <row r="26" spans="1:8" s="16" customFormat="1" ht="24.95" customHeight="1" thickBot="1" x14ac:dyDescent="0.25">
      <c r="A26" s="81"/>
      <c r="B26" s="48"/>
      <c r="C26" s="49"/>
      <c r="D26" s="450"/>
      <c r="E26" s="450"/>
      <c r="F26" s="450"/>
      <c r="G26" s="450"/>
      <c r="H26" s="451"/>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403">
        <f>F27*1.2</f>
        <v>9072</v>
      </c>
      <c r="E27" s="404">
        <f>F27*1.1</f>
        <v>8316</v>
      </c>
      <c r="F27" s="404">
        <v>7560</v>
      </c>
      <c r="G27" s="404">
        <f>F27*0.75</f>
        <v>5670</v>
      </c>
      <c r="H27" s="405">
        <f>F27*0.5</f>
        <v>3780</v>
      </c>
    </row>
    <row r="28" spans="1:8" s="16" customFormat="1" ht="99.95" customHeight="1" x14ac:dyDescent="0.2">
      <c r="A28" s="71"/>
      <c r="B28" s="35"/>
      <c r="C28" s="35"/>
      <c r="D28" s="406"/>
      <c r="E28" s="407"/>
      <c r="F28" s="407"/>
      <c r="G28" s="407"/>
      <c r="H28" s="40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406"/>
      <c r="E29" s="407"/>
      <c r="F29" s="407"/>
      <c r="G29" s="407"/>
      <c r="H29" s="40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409"/>
      <c r="E30" s="410"/>
      <c r="F30" s="410"/>
      <c r="G30" s="410"/>
      <c r="H30" s="411"/>
    </row>
    <row r="31" spans="1:8" s="16" customFormat="1" ht="24.95" customHeight="1" thickBot="1" x14ac:dyDescent="0.25">
      <c r="A31" s="81"/>
      <c r="B31" s="48"/>
      <c r="C31" s="49"/>
      <c r="D31" s="325"/>
      <c r="E31" s="325"/>
      <c r="F31" s="325"/>
      <c r="G31" s="325"/>
      <c r="H31" s="326"/>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403">
        <f>F32*1.2</f>
        <v>10080</v>
      </c>
      <c r="E32" s="404">
        <f>F32*1.1</f>
        <v>9240</v>
      </c>
      <c r="F32" s="404">
        <v>8400</v>
      </c>
      <c r="G32" s="404">
        <f>F32*0.75</f>
        <v>6300</v>
      </c>
      <c r="H32" s="405">
        <f>F32*0.5</f>
        <v>4200</v>
      </c>
    </row>
    <row r="33" spans="1:8" s="16" customFormat="1" ht="99.95" customHeight="1" x14ac:dyDescent="0.2">
      <c r="A33" s="71"/>
      <c r="B33" s="35"/>
      <c r="C33" s="35"/>
      <c r="D33" s="406"/>
      <c r="E33" s="407"/>
      <c r="F33" s="407"/>
      <c r="G33" s="407"/>
      <c r="H33" s="40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406"/>
      <c r="E34" s="407"/>
      <c r="F34" s="407"/>
      <c r="G34" s="407"/>
      <c r="H34" s="40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406"/>
      <c r="E35" s="407"/>
      <c r="F35" s="407"/>
      <c r="G35" s="407"/>
      <c r="H35" s="40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409"/>
      <c r="E36" s="410"/>
      <c r="F36" s="410"/>
      <c r="G36" s="410"/>
      <c r="H36" s="411"/>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325"/>
      <c r="E42" s="325"/>
      <c r="F42" s="325"/>
      <c r="G42" s="325"/>
      <c r="H42" s="326"/>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452" t="str">
        <f>"от "&amp;MIN(D49:D83)&amp;" до "&amp;MAX(D49:D83)</f>
        <v>от 30 до 10080</v>
      </c>
      <c r="E48" s="453"/>
      <c r="F48" s="453"/>
      <c r="G48" s="453"/>
      <c r="H48" s="454"/>
    </row>
    <row r="49" spans="1:8" s="16" customFormat="1" ht="37.5" customHeight="1" outlineLevel="1" x14ac:dyDescent="0.2">
      <c r="A49" s="124" t="s">
        <v>32</v>
      </c>
      <c r="B49" s="125"/>
      <c r="C49" s="455"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49" s="127">
        <v>504</v>
      </c>
      <c r="E49" s="128"/>
      <c r="F49" s="128"/>
      <c r="G49" s="128"/>
      <c r="H49" s="129"/>
    </row>
    <row r="50" spans="1:8" s="16" customFormat="1" ht="37.5" customHeight="1" outlineLevel="1" x14ac:dyDescent="0.2">
      <c r="A50" s="130" t="s">
        <v>33</v>
      </c>
      <c r="B50" s="131"/>
      <c r="C50" s="456"/>
      <c r="D50" s="36">
        <v>1008</v>
      </c>
      <c r="E50" s="37"/>
      <c r="F50" s="37"/>
      <c r="G50" s="37"/>
      <c r="H50" s="38"/>
    </row>
    <row r="51" spans="1:8" s="16" customFormat="1" ht="37.5" customHeight="1" outlineLevel="1" x14ac:dyDescent="0.2">
      <c r="A51" s="130" t="s">
        <v>34</v>
      </c>
      <c r="B51" s="131"/>
      <c r="C51" s="456"/>
      <c r="D51" s="36">
        <v>1512</v>
      </c>
      <c r="E51" s="37"/>
      <c r="F51" s="37"/>
      <c r="G51" s="37"/>
      <c r="H51" s="38"/>
    </row>
    <row r="52" spans="1:8" s="16" customFormat="1" ht="37.5" customHeight="1" outlineLevel="1" x14ac:dyDescent="0.2">
      <c r="A52" s="130" t="s">
        <v>35</v>
      </c>
      <c r="B52" s="131"/>
      <c r="C52" s="456"/>
      <c r="D52" s="36">
        <v>2016</v>
      </c>
      <c r="E52" s="37"/>
      <c r="F52" s="37"/>
      <c r="G52" s="37"/>
      <c r="H52" s="38"/>
    </row>
    <row r="53" spans="1:8" s="16" customFormat="1" ht="37.5" customHeight="1" outlineLevel="1" x14ac:dyDescent="0.2">
      <c r="A53" s="130" t="s">
        <v>36</v>
      </c>
      <c r="B53" s="131"/>
      <c r="C53" s="456"/>
      <c r="D53" s="36">
        <v>2520</v>
      </c>
      <c r="E53" s="37"/>
      <c r="F53" s="37"/>
      <c r="G53" s="37"/>
      <c r="H53" s="38"/>
    </row>
    <row r="54" spans="1:8" s="16" customFormat="1" ht="37.5" customHeight="1" outlineLevel="1" x14ac:dyDescent="0.2">
      <c r="A54" s="130" t="s">
        <v>37</v>
      </c>
      <c r="B54" s="131"/>
      <c r="C54" s="456"/>
      <c r="D54" s="36">
        <v>3024</v>
      </c>
      <c r="E54" s="37"/>
      <c r="F54" s="37"/>
      <c r="G54" s="37"/>
      <c r="H54" s="38"/>
    </row>
    <row r="55" spans="1:8" s="16" customFormat="1" ht="37.5" customHeight="1" outlineLevel="1" x14ac:dyDescent="0.2">
      <c r="A55" s="130" t="s">
        <v>38</v>
      </c>
      <c r="B55" s="131"/>
      <c r="C55" s="456"/>
      <c r="D55" s="36">
        <v>3528</v>
      </c>
      <c r="E55" s="37"/>
      <c r="F55" s="37"/>
      <c r="G55" s="37"/>
      <c r="H55" s="38"/>
    </row>
    <row r="56" spans="1:8" s="16" customFormat="1" ht="37.5" customHeight="1" outlineLevel="1" x14ac:dyDescent="0.2">
      <c r="A56" s="130" t="s">
        <v>39</v>
      </c>
      <c r="B56" s="131"/>
      <c r="C56" s="456"/>
      <c r="D56" s="36">
        <v>4032</v>
      </c>
      <c r="E56" s="37"/>
      <c r="F56" s="37"/>
      <c r="G56" s="37"/>
      <c r="H56" s="38"/>
    </row>
    <row r="57" spans="1:8" s="16" customFormat="1" ht="37.5" customHeight="1" outlineLevel="1" x14ac:dyDescent="0.2">
      <c r="A57" s="130" t="s">
        <v>40</v>
      </c>
      <c r="B57" s="131"/>
      <c r="C57" s="456"/>
      <c r="D57" s="36">
        <v>4536</v>
      </c>
      <c r="E57" s="37"/>
      <c r="F57" s="37"/>
      <c r="G57" s="37"/>
      <c r="H57" s="38"/>
    </row>
    <row r="58" spans="1:8" s="16" customFormat="1" ht="37.5" customHeight="1" outlineLevel="1" x14ac:dyDescent="0.2">
      <c r="A58" s="130" t="s">
        <v>41</v>
      </c>
      <c r="B58" s="131"/>
      <c r="C58" s="456"/>
      <c r="D58" s="36">
        <v>5040</v>
      </c>
      <c r="E58" s="37"/>
      <c r="F58" s="37"/>
      <c r="G58" s="37"/>
      <c r="H58" s="38"/>
    </row>
    <row r="59" spans="1:8" s="16" customFormat="1" ht="37.5" customHeight="1" outlineLevel="1" x14ac:dyDescent="0.2">
      <c r="A59" s="130" t="s">
        <v>42</v>
      </c>
      <c r="B59" s="131"/>
      <c r="C59" s="456"/>
      <c r="D59" s="36">
        <v>5544</v>
      </c>
      <c r="E59" s="37"/>
      <c r="F59" s="37"/>
      <c r="G59" s="37"/>
      <c r="H59" s="38"/>
    </row>
    <row r="60" spans="1:8" s="16" customFormat="1" ht="37.5" customHeight="1" outlineLevel="1" x14ac:dyDescent="0.2">
      <c r="A60" s="130" t="s">
        <v>43</v>
      </c>
      <c r="B60" s="131"/>
      <c r="C60" s="456"/>
      <c r="D60" s="36">
        <v>6048</v>
      </c>
      <c r="E60" s="37"/>
      <c r="F60" s="37"/>
      <c r="G60" s="37"/>
      <c r="H60" s="38"/>
    </row>
    <row r="61" spans="1:8" s="16" customFormat="1" ht="37.5" customHeight="1" outlineLevel="1" x14ac:dyDescent="0.2">
      <c r="A61" s="130" t="s">
        <v>44</v>
      </c>
      <c r="B61" s="131"/>
      <c r="C61" s="456"/>
      <c r="D61" s="36">
        <v>6552</v>
      </c>
      <c r="E61" s="37"/>
      <c r="F61" s="37"/>
      <c r="G61" s="37"/>
      <c r="H61" s="38"/>
    </row>
    <row r="62" spans="1:8" s="16" customFormat="1" ht="37.5" customHeight="1" outlineLevel="1" x14ac:dyDescent="0.2">
      <c r="A62" s="130" t="s">
        <v>45</v>
      </c>
      <c r="B62" s="131"/>
      <c r="C62" s="456"/>
      <c r="D62" s="36">
        <v>7056</v>
      </c>
      <c r="E62" s="37"/>
      <c r="F62" s="37"/>
      <c r="G62" s="37"/>
      <c r="H62" s="38"/>
    </row>
    <row r="63" spans="1:8" s="16" customFormat="1" ht="37.5" customHeight="1" outlineLevel="1" x14ac:dyDescent="0.2">
      <c r="A63" s="130" t="s">
        <v>46</v>
      </c>
      <c r="B63" s="131"/>
      <c r="C63" s="456"/>
      <c r="D63" s="36">
        <v>7560</v>
      </c>
      <c r="E63" s="37"/>
      <c r="F63" s="37"/>
      <c r="G63" s="37"/>
      <c r="H63" s="38"/>
    </row>
    <row r="64" spans="1:8" s="16" customFormat="1" ht="37.5" customHeight="1" outlineLevel="1" x14ac:dyDescent="0.2">
      <c r="A64" s="130" t="s">
        <v>47</v>
      </c>
      <c r="B64" s="131"/>
      <c r="C64" s="456"/>
      <c r="D64" s="36">
        <v>8064</v>
      </c>
      <c r="E64" s="37"/>
      <c r="F64" s="37"/>
      <c r="G64" s="37"/>
      <c r="H64" s="38"/>
    </row>
    <row r="65" spans="1:8" s="16" customFormat="1" ht="37.5" customHeight="1" outlineLevel="1" x14ac:dyDescent="0.2">
      <c r="A65" s="130" t="s">
        <v>48</v>
      </c>
      <c r="B65" s="131"/>
      <c r="C65" s="456"/>
      <c r="D65" s="36">
        <v>8568</v>
      </c>
      <c r="E65" s="37"/>
      <c r="F65" s="37"/>
      <c r="G65" s="37"/>
      <c r="H65" s="38"/>
    </row>
    <row r="66" spans="1:8" s="16" customFormat="1" ht="37.5" customHeight="1" outlineLevel="1" x14ac:dyDescent="0.2">
      <c r="A66" s="130" t="s">
        <v>49</v>
      </c>
      <c r="B66" s="131"/>
      <c r="C66" s="456"/>
      <c r="D66" s="36">
        <v>9072</v>
      </c>
      <c r="E66" s="37"/>
      <c r="F66" s="37"/>
      <c r="G66" s="37"/>
      <c r="H66" s="38"/>
    </row>
    <row r="67" spans="1:8" s="16" customFormat="1" ht="37.5" customHeight="1" outlineLevel="1" x14ac:dyDescent="0.2">
      <c r="A67" s="130" t="s">
        <v>50</v>
      </c>
      <c r="B67" s="131"/>
      <c r="C67" s="456"/>
      <c r="D67" s="36">
        <v>9576</v>
      </c>
      <c r="E67" s="37"/>
      <c r="F67" s="37"/>
      <c r="G67" s="37"/>
      <c r="H67" s="38"/>
    </row>
    <row r="68" spans="1:8" s="16" customFormat="1" ht="37.5" customHeight="1" outlineLevel="1" thickBot="1" x14ac:dyDescent="0.25">
      <c r="A68" s="130" t="s">
        <v>51</v>
      </c>
      <c r="B68" s="131"/>
      <c r="C68" s="457"/>
      <c r="D68" s="36">
        <v>10080</v>
      </c>
      <c r="E68" s="37"/>
      <c r="F68" s="37"/>
      <c r="G68" s="37"/>
      <c r="H68" s="38"/>
    </row>
    <row r="69" spans="1:8" s="16" customFormat="1" ht="50.1" customHeight="1" thickBot="1" x14ac:dyDescent="0.25">
      <c r="A69" s="119" t="s">
        <v>52</v>
      </c>
      <c r="B69" s="120"/>
      <c r="C69" s="120"/>
      <c r="D69" s="121" t="str">
        <f>"от "&amp;MIN(D70:D79)&amp;" до "&amp;MAX(D70:D79)</f>
        <v>от 240 до 1800</v>
      </c>
      <c r="E69" s="122"/>
      <c r="F69" s="122"/>
      <c r="G69" s="122"/>
      <c r="H69" s="123"/>
    </row>
    <row r="70" spans="1:8" s="16" customFormat="1" ht="160.5"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70" s="127">
        <v>540</v>
      </c>
      <c r="E70" s="128"/>
      <c r="F70" s="128"/>
      <c r="G70" s="128"/>
      <c r="H70" s="129"/>
    </row>
    <row r="71" spans="1:8" s="16" customFormat="1" ht="37.5" customHeight="1" x14ac:dyDescent="0.2">
      <c r="A71" s="143" t="s">
        <v>54</v>
      </c>
      <c r="B71" s="45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71" s="36">
        <v>240</v>
      </c>
      <c r="E71" s="37"/>
      <c r="F71" s="37"/>
      <c r="G71" s="37"/>
      <c r="H71" s="38"/>
    </row>
    <row r="72" spans="1:8" s="16" customFormat="1" ht="37.5" customHeight="1" x14ac:dyDescent="0.2">
      <c r="A72" s="143" t="s">
        <v>55</v>
      </c>
      <c r="B72" s="458"/>
      <c r="C72" s="142"/>
      <c r="D72" s="36">
        <v>1800</v>
      </c>
      <c r="E72" s="37"/>
      <c r="F72" s="37"/>
      <c r="G72" s="37"/>
      <c r="H72" s="38"/>
    </row>
    <row r="73" spans="1:8" s="16" customFormat="1" ht="37.5" customHeight="1" x14ac:dyDescent="0.2">
      <c r="A73" s="143" t="s">
        <v>56</v>
      </c>
      <c r="B73" s="458"/>
      <c r="C73" s="142"/>
      <c r="D73" s="36">
        <v>1080</v>
      </c>
      <c r="E73" s="37"/>
      <c r="F73" s="37"/>
      <c r="G73" s="37"/>
      <c r="H73" s="38"/>
    </row>
    <row r="74" spans="1:8" s="16" customFormat="1" ht="37.5" customHeight="1" x14ac:dyDescent="0.2">
      <c r="A74" s="143" t="s">
        <v>57</v>
      </c>
      <c r="B74" s="144"/>
      <c r="C74" s="142"/>
      <c r="D74" s="36">
        <v>1200</v>
      </c>
      <c r="E74" s="37"/>
      <c r="F74" s="37"/>
      <c r="G74" s="37"/>
      <c r="H74" s="38"/>
    </row>
    <row r="75" spans="1:8" s="16" customFormat="1" ht="37.5" customHeight="1" x14ac:dyDescent="0.2">
      <c r="A75" s="143" t="s">
        <v>58</v>
      </c>
      <c r="B75" s="458"/>
      <c r="C75" s="142"/>
      <c r="D75" s="36">
        <v>240</v>
      </c>
      <c r="E75" s="37"/>
      <c r="F75" s="37"/>
      <c r="G75" s="37"/>
      <c r="H75" s="38"/>
    </row>
    <row r="76" spans="1:8" s="16" customFormat="1" ht="37.5" customHeight="1" x14ac:dyDescent="0.2">
      <c r="A76" s="143" t="s">
        <v>59</v>
      </c>
      <c r="B76" s="458"/>
      <c r="C76" s="142"/>
      <c r="D76" s="36">
        <v>240</v>
      </c>
      <c r="E76" s="37"/>
      <c r="F76" s="37"/>
      <c r="G76" s="37"/>
      <c r="H76" s="38"/>
    </row>
    <row r="77" spans="1:8" s="16" customFormat="1" ht="37.5" customHeight="1" x14ac:dyDescent="0.2">
      <c r="A77" s="143" t="s">
        <v>60</v>
      </c>
      <c r="B77" s="458"/>
      <c r="C77" s="142"/>
      <c r="D77" s="36">
        <v>480</v>
      </c>
      <c r="E77" s="37"/>
      <c r="F77" s="37"/>
      <c r="G77" s="37"/>
      <c r="H77" s="38"/>
    </row>
    <row r="78" spans="1:8" s="16" customFormat="1" ht="37.5" customHeight="1" x14ac:dyDescent="0.2">
      <c r="A78" s="143" t="s">
        <v>61</v>
      </c>
      <c r="B78" s="458"/>
      <c r="C78" s="142"/>
      <c r="D78" s="36">
        <v>720</v>
      </c>
      <c r="E78" s="37"/>
      <c r="F78" s="37"/>
      <c r="G78" s="37"/>
      <c r="H78" s="38"/>
    </row>
    <row r="79" spans="1:8" s="16" customFormat="1" ht="37.5" customHeight="1" thickBot="1" x14ac:dyDescent="0.25">
      <c r="A79" s="194" t="s">
        <v>62</v>
      </c>
      <c r="B79" s="459"/>
      <c r="C79" s="147"/>
      <c r="D79" s="187">
        <v>600</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80" s="45">
        <v>30</v>
      </c>
      <c r="E80" s="45"/>
      <c r="F80" s="45"/>
      <c r="G80" s="45"/>
      <c r="H80" s="46"/>
    </row>
    <row r="81" spans="1:8" s="28" customFormat="1" ht="50.1" customHeight="1" thickBot="1" x14ac:dyDescent="0.25">
      <c r="A81" s="24" t="s">
        <v>65</v>
      </c>
      <c r="B81" s="25"/>
      <c r="C81" s="26"/>
      <c r="D81" s="156" t="str">
        <f>"от "&amp;MIN(D83,D103:H104,F143,D105:H119)&amp;" до "&amp;MAX(D83,D103:H104,F143,D105:H119)</f>
        <v>от 480 до 7200</v>
      </c>
      <c r="E81" s="156"/>
      <c r="F81" s="156"/>
      <c r="G81" s="156"/>
      <c r="H81" s="157"/>
    </row>
    <row r="82" spans="1:8" s="16" customFormat="1" ht="24.95" customHeight="1" thickBot="1" x14ac:dyDescent="0.25">
      <c r="A82" s="301"/>
      <c r="B82" s="302"/>
      <c r="C82" s="118"/>
      <c r="D82" s="325"/>
      <c r="E82" s="325"/>
      <c r="F82" s="325"/>
      <c r="G82" s="325"/>
      <c r="H82" s="326"/>
    </row>
    <row r="83" spans="1:8"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83" s="165">
        <v>2040</v>
      </c>
      <c r="E83" s="165"/>
      <c r="F83" s="165"/>
      <c r="G83" s="165"/>
      <c r="H83" s="166"/>
    </row>
    <row r="84" spans="1:8" s="16" customFormat="1" ht="64.5" customHeight="1" thickBot="1" x14ac:dyDescent="0.25">
      <c r="A84" s="167" t="s">
        <v>67</v>
      </c>
      <c r="B84" s="168"/>
      <c r="C84" s="169"/>
      <c r="D84" s="170" t="s">
        <v>68</v>
      </c>
      <c r="E84" s="171"/>
      <c r="F84" s="171"/>
      <c r="G84" s="171"/>
      <c r="H84" s="172"/>
    </row>
    <row r="85" spans="1:8" s="16" customFormat="1" ht="64.5" customHeight="1" x14ac:dyDescent="0.2">
      <c r="A85" s="173" t="s">
        <v>69</v>
      </c>
      <c r="B85" s="174"/>
      <c r="C85" s="169"/>
      <c r="D85" s="140">
        <f>D83/4</f>
        <v>510</v>
      </c>
      <c r="E85" s="140"/>
      <c r="F85" s="140"/>
      <c r="G85" s="140"/>
      <c r="H85" s="141"/>
    </row>
    <row r="86" spans="1:8" s="16" customFormat="1" ht="64.5" customHeight="1" x14ac:dyDescent="0.2">
      <c r="A86" s="173" t="s">
        <v>70</v>
      </c>
      <c r="B86" s="174"/>
      <c r="C86" s="169"/>
      <c r="D86" s="140">
        <f>D83/5</f>
        <v>408</v>
      </c>
      <c r="E86" s="140"/>
      <c r="F86" s="140"/>
      <c r="G86" s="140"/>
      <c r="H86" s="141"/>
    </row>
    <row r="87" spans="1:8" s="16" customFormat="1" ht="64.5" customHeight="1" x14ac:dyDescent="0.2">
      <c r="A87" s="173" t="s">
        <v>71</v>
      </c>
      <c r="B87" s="174"/>
      <c r="C87" s="169"/>
      <c r="D87" s="140">
        <f>D83/6</f>
        <v>340</v>
      </c>
      <c r="E87" s="140"/>
      <c r="F87" s="140"/>
      <c r="G87" s="140"/>
      <c r="H87" s="141"/>
    </row>
    <row r="88" spans="1:8" s="16" customFormat="1" ht="64.5" customHeight="1" x14ac:dyDescent="0.2">
      <c r="A88" s="173" t="s">
        <v>72</v>
      </c>
      <c r="B88" s="174"/>
      <c r="C88" s="169"/>
      <c r="D88" s="140">
        <f>D83/7</f>
        <v>291.42857142857144</v>
      </c>
      <c r="E88" s="140"/>
      <c r="F88" s="140"/>
      <c r="G88" s="140"/>
      <c r="H88" s="141"/>
    </row>
    <row r="89" spans="1:8" s="16" customFormat="1" ht="64.5" customHeight="1" x14ac:dyDescent="0.2">
      <c r="A89" s="173" t="s">
        <v>73</v>
      </c>
      <c r="B89" s="174"/>
      <c r="C89" s="169"/>
      <c r="D89" s="140">
        <f>D83/8</f>
        <v>255</v>
      </c>
      <c r="E89" s="140"/>
      <c r="F89" s="140"/>
      <c r="G89" s="140"/>
      <c r="H89" s="141"/>
    </row>
    <row r="90" spans="1:8" s="16" customFormat="1" ht="64.5" customHeight="1" x14ac:dyDescent="0.2">
      <c r="A90" s="173" t="s">
        <v>74</v>
      </c>
      <c r="B90" s="174"/>
      <c r="C90" s="169"/>
      <c r="D90" s="140">
        <f>D83/9</f>
        <v>226.66666666666666</v>
      </c>
      <c r="E90" s="140"/>
      <c r="F90" s="140"/>
      <c r="G90" s="140"/>
      <c r="H90" s="141"/>
    </row>
    <row r="91" spans="1:8" s="16" customFormat="1" ht="64.5" customHeight="1" x14ac:dyDescent="0.2">
      <c r="A91" s="173" t="s">
        <v>75</v>
      </c>
      <c r="B91" s="174"/>
      <c r="C91" s="169"/>
      <c r="D91" s="140">
        <f>D83/10</f>
        <v>204</v>
      </c>
      <c r="E91" s="140"/>
      <c r="F91" s="140"/>
      <c r="G91" s="140"/>
      <c r="H91" s="141"/>
    </row>
    <row r="92" spans="1:8" s="16" customFormat="1" ht="64.5" customHeight="1" thickBot="1" x14ac:dyDescent="0.25">
      <c r="A92" s="162" t="s">
        <v>76</v>
      </c>
      <c r="B92" s="163"/>
      <c r="C92" s="169"/>
      <c r="D92" s="165">
        <v>3072</v>
      </c>
      <c r="E92" s="165"/>
      <c r="F92" s="165"/>
      <c r="G92" s="165"/>
      <c r="H92" s="166"/>
    </row>
    <row r="93" spans="1:8" s="16" customFormat="1" ht="64.5" customHeight="1" thickBot="1" x14ac:dyDescent="0.25">
      <c r="A93" s="167" t="s">
        <v>67</v>
      </c>
      <c r="B93" s="168"/>
      <c r="C93" s="169"/>
      <c r="D93" s="170" t="s">
        <v>68</v>
      </c>
      <c r="E93" s="171"/>
      <c r="F93" s="171"/>
      <c r="G93" s="171"/>
      <c r="H93" s="172"/>
    </row>
    <row r="94" spans="1:8" s="16" customFormat="1" ht="64.5" customHeight="1" x14ac:dyDescent="0.2">
      <c r="A94" s="173" t="s">
        <v>69</v>
      </c>
      <c r="B94" s="174"/>
      <c r="C94" s="169"/>
      <c r="D94" s="140">
        <v>768</v>
      </c>
      <c r="E94" s="140"/>
      <c r="F94" s="140"/>
      <c r="G94" s="140"/>
      <c r="H94" s="141"/>
    </row>
    <row r="95" spans="1:8" s="16" customFormat="1" ht="64.5" customHeight="1" x14ac:dyDescent="0.2">
      <c r="A95" s="173" t="s">
        <v>70</v>
      </c>
      <c r="B95" s="174"/>
      <c r="C95" s="169"/>
      <c r="D95" s="140">
        <v>614.4</v>
      </c>
      <c r="E95" s="140"/>
      <c r="F95" s="140"/>
      <c r="G95" s="140"/>
      <c r="H95" s="141"/>
    </row>
    <row r="96" spans="1:8" s="16" customFormat="1" ht="64.5" customHeight="1" x14ac:dyDescent="0.2">
      <c r="A96" s="173" t="s">
        <v>71</v>
      </c>
      <c r="B96" s="174"/>
      <c r="C96" s="169"/>
      <c r="D96" s="140">
        <v>512</v>
      </c>
      <c r="E96" s="140"/>
      <c r="F96" s="140"/>
      <c r="G96" s="140"/>
      <c r="H96" s="141"/>
    </row>
    <row r="97" spans="1:8" s="16" customFormat="1" ht="64.5" customHeight="1" x14ac:dyDescent="0.2">
      <c r="A97" s="173" t="s">
        <v>72</v>
      </c>
      <c r="B97" s="174"/>
      <c r="C97" s="169"/>
      <c r="D97" s="140">
        <v>438.85714285714283</v>
      </c>
      <c r="E97" s="140"/>
      <c r="F97" s="140"/>
      <c r="G97" s="140"/>
      <c r="H97" s="141"/>
    </row>
    <row r="98" spans="1:8" s="16" customFormat="1" ht="64.5" customHeight="1" x14ac:dyDescent="0.2">
      <c r="A98" s="173" t="s">
        <v>73</v>
      </c>
      <c r="B98" s="174"/>
      <c r="C98" s="169"/>
      <c r="D98" s="140">
        <v>384</v>
      </c>
      <c r="E98" s="140"/>
      <c r="F98" s="140"/>
      <c r="G98" s="140"/>
      <c r="H98" s="141"/>
    </row>
    <row r="99" spans="1:8" s="16" customFormat="1" ht="64.5" customHeight="1" x14ac:dyDescent="0.2">
      <c r="A99" s="173" t="s">
        <v>74</v>
      </c>
      <c r="B99" s="174"/>
      <c r="C99" s="169"/>
      <c r="D99" s="140">
        <v>341.33333333333331</v>
      </c>
      <c r="E99" s="140"/>
      <c r="F99" s="140"/>
      <c r="G99" s="140"/>
      <c r="H99" s="141"/>
    </row>
    <row r="100" spans="1:8" s="16" customFormat="1" ht="64.5" customHeight="1" thickBot="1" x14ac:dyDescent="0.25">
      <c r="A100" s="173" t="s">
        <v>75</v>
      </c>
      <c r="B100" s="174"/>
      <c r="C100" s="177"/>
      <c r="D100" s="140">
        <v>307.2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1" s="44">
        <v>5004</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"2ГИС.ДИМИТРОВГРАД"</v>
      </c>
      <c r="D103" s="56">
        <v>6000</v>
      </c>
      <c r="E103" s="37"/>
      <c r="F103" s="37"/>
      <c r="G103" s="37"/>
      <c r="H103" s="38"/>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4" s="56">
        <v>600</v>
      </c>
      <c r="E104" s="37"/>
      <c r="F104" s="37"/>
      <c r="G104" s="37"/>
      <c r="H104" s="38"/>
    </row>
    <row r="105" spans="1:8" s="16" customFormat="1"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5" s="56">
        <v>1800</v>
      </c>
      <c r="E105" s="37"/>
      <c r="F105" s="37"/>
      <c r="G105" s="37"/>
      <c r="H105" s="38"/>
    </row>
    <row r="106" spans="1:8"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"2ГИС.ДИМИТРОВГРАД"</v>
      </c>
      <c r="D106" s="56">
        <v>6000</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"2ГИС.ДИМИТРОВГРАД"</v>
      </c>
      <c r="D107" s="56">
        <v>7200</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8" s="56">
        <v>480</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9" s="56">
        <v>480</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0" s="56">
        <v>600</v>
      </c>
      <c r="E110" s="37"/>
      <c r="F110" s="37"/>
      <c r="G110" s="37"/>
      <c r="H110" s="38"/>
    </row>
    <row r="111" spans="1:8" s="16" customFormat="1" ht="50.1" customHeight="1" x14ac:dyDescent="0.2">
      <c r="A111" s="143" t="s">
        <v>86</v>
      </c>
      <c r="B111" s="144"/>
      <c r="C111" s="190" t="str">
        <f>C104</f>
        <v>электронный справочник на основе Справочника организаций "2ГИС.ДИМИТРОВГРАД" (версия для ПК)</v>
      </c>
      <c r="D111" s="56">
        <v>6000</v>
      </c>
      <c r="E111" s="37"/>
      <c r="F111" s="37"/>
      <c r="G111" s="37"/>
      <c r="H111" s="38"/>
    </row>
    <row r="112" spans="1:8" s="16" customFormat="1" ht="50.1" customHeight="1" x14ac:dyDescent="0.2">
      <c r="A112" s="143" t="s">
        <v>87</v>
      </c>
      <c r="B112" s="144"/>
      <c r="C112" s="190" t="s">
        <v>88</v>
      </c>
      <c r="D112" s="56">
        <v>480</v>
      </c>
      <c r="E112" s="37"/>
      <c r="F112" s="37"/>
      <c r="G112" s="37"/>
      <c r="H112" s="38"/>
    </row>
    <row r="113" spans="1:8" s="16" customFormat="1" ht="60.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3" s="56">
        <v>1200</v>
      </c>
      <c r="E113" s="37"/>
      <c r="F113" s="37"/>
      <c r="G113" s="37"/>
      <c r="H113" s="38"/>
    </row>
    <row r="114" spans="1:8" s="16" customFormat="1" ht="60.75" customHeight="1" x14ac:dyDescent="0.2">
      <c r="A114" s="143" t="s">
        <v>90</v>
      </c>
      <c r="B114" s="144"/>
      <c r="C114" s="190"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4" s="56">
        <v>960</v>
      </c>
      <c r="E114" s="37"/>
      <c r="F114" s="37"/>
      <c r="G114" s="37"/>
      <c r="H114" s="38"/>
    </row>
    <row r="115" spans="1:8" s="16" customFormat="1" ht="60.75" customHeight="1" x14ac:dyDescent="0.2">
      <c r="A115" s="143" t="s">
        <v>91</v>
      </c>
      <c r="B115" s="144"/>
      <c r="C115"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5" s="56">
        <v>900</v>
      </c>
      <c r="E115" s="37"/>
      <c r="F115" s="37"/>
      <c r="G115" s="37"/>
      <c r="H115" s="38"/>
    </row>
    <row r="116" spans="1:8" s="16" customFormat="1" ht="60.75" customHeight="1" x14ac:dyDescent="0.2">
      <c r="A116" s="143" t="s">
        <v>92</v>
      </c>
      <c r="B116" s="144"/>
      <c r="C116"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6" s="56">
        <v>480</v>
      </c>
      <c r="E116" s="37"/>
      <c r="F116" s="37"/>
      <c r="G116" s="37"/>
      <c r="H116" s="38"/>
    </row>
    <row r="117" spans="1:8" s="16" customFormat="1" ht="60.75" customHeight="1" x14ac:dyDescent="0.2">
      <c r="A117" s="143" t="s">
        <v>93</v>
      </c>
      <c r="B117" s="144" t="s">
        <v>93</v>
      </c>
      <c r="C117"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7" s="56">
        <v>6000</v>
      </c>
      <c r="E117" s="37"/>
      <c r="F117" s="37"/>
      <c r="G117" s="37"/>
      <c r="H117" s="38"/>
    </row>
    <row r="118" spans="1:8" s="16" customFormat="1" ht="60.75" customHeight="1" x14ac:dyDescent="0.2">
      <c r="A118" s="143" t="s">
        <v>94</v>
      </c>
      <c r="B118" s="144" t="s">
        <v>94</v>
      </c>
      <c r="C118"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8" s="56">
        <v>3000</v>
      </c>
      <c r="E118" s="37"/>
      <c r="F118" s="37"/>
      <c r="G118" s="37"/>
      <c r="H118" s="38"/>
    </row>
    <row r="119" spans="1:8" s="16" customFormat="1" ht="50.1" customHeight="1" x14ac:dyDescent="0.2">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9" s="56">
        <v>480</v>
      </c>
      <c r="E119" s="37"/>
      <c r="F119" s="37"/>
      <c r="G119" s="37"/>
      <c r="H119" s="38"/>
    </row>
    <row r="120" spans="1:8" s="16" customFormat="1" ht="102" customHeight="1" x14ac:dyDescent="0.2">
      <c r="A120" s="143" t="s">
        <v>16</v>
      </c>
      <c r="B120" s="144"/>
      <c r="C120"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20" s="56">
        <v>360</v>
      </c>
      <c r="E120" s="37"/>
      <c r="F120" s="37"/>
      <c r="G120" s="37"/>
      <c r="H120" s="38"/>
    </row>
    <row r="121" spans="1:8" s="16" customFormat="1" ht="102" customHeight="1" x14ac:dyDescent="0.2">
      <c r="A121" s="143" t="s">
        <v>96</v>
      </c>
      <c r="B121" s="144"/>
      <c r="C121"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21" s="56">
        <v>100002</v>
      </c>
      <c r="E121" s="37"/>
      <c r="F121" s="37"/>
      <c r="G121" s="37"/>
      <c r="H121" s="38"/>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2" s="56">
        <v>6000</v>
      </c>
      <c r="E122" s="37"/>
      <c r="F122" s="37"/>
      <c r="G122" s="37"/>
      <c r="H122" s="38"/>
    </row>
    <row r="123" spans="1:8"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3" s="56">
        <v>1005</v>
      </c>
      <c r="E123" s="37"/>
      <c r="F123" s="37"/>
      <c r="G123" s="37"/>
      <c r="H123" s="38"/>
    </row>
    <row r="124" spans="1:8"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24" s="56">
        <v>2004</v>
      </c>
      <c r="E124" s="37"/>
      <c r="F124" s="37"/>
      <c r="G124" s="37"/>
      <c r="H124" s="38"/>
    </row>
    <row r="125" spans="1:8" s="16" customFormat="1" ht="50.1" customHeight="1" x14ac:dyDescent="0.2">
      <c r="A125" s="143" t="s">
        <v>100</v>
      </c>
      <c r="B125" s="144"/>
      <c r="C125" s="190" t="str">
        <f>"Интернет-площадка 2gis.ru на основе Cправочника организаций "&amp;$C$2&amp;""</f>
        <v>Интернет-площадка 2gis.ru на основе Cправочника организаций "2ГИС.ДИМИТРОВГРАД"</v>
      </c>
      <c r="D125" s="56">
        <v>8400</v>
      </c>
      <c r="E125" s="37"/>
      <c r="F125" s="37"/>
      <c r="G125" s="37"/>
      <c r="H125" s="38"/>
    </row>
    <row r="126" spans="1:8" s="16" customFormat="1" ht="50.1" customHeight="1" x14ac:dyDescent="0.2">
      <c r="A126" s="143" t="s">
        <v>101</v>
      </c>
      <c r="B126" s="144"/>
      <c r="C126" s="190"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56">
        <v>840</v>
      </c>
      <c r="E126" s="37"/>
      <c r="F126" s="37"/>
      <c r="G126" s="37"/>
      <c r="H126" s="38"/>
    </row>
    <row r="127" spans="1:8" s="16" customFormat="1" ht="50.1" customHeight="1" x14ac:dyDescent="0.2">
      <c r="A127" s="143" t="s">
        <v>102</v>
      </c>
      <c r="B127" s="144"/>
      <c r="C127" s="190" t="str">
        <f t="shared" si="2"/>
        <v>электронный справочник на основе Справочника организаций "2ГИС.ДИМИТРОВГРАД" (версия для ПК)</v>
      </c>
      <c r="D127" s="56">
        <v>2520</v>
      </c>
      <c r="E127" s="37"/>
      <c r="F127" s="37"/>
      <c r="G127" s="37"/>
      <c r="H127" s="38"/>
    </row>
    <row r="128" spans="1:8"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"2ГИС.ДИМИТРОВГРАД"</v>
      </c>
      <c r="D128" s="56">
        <v>8400</v>
      </c>
      <c r="E128" s="37"/>
      <c r="F128" s="37"/>
      <c r="G128" s="37"/>
      <c r="H128" s="38"/>
    </row>
    <row r="129" spans="1:8" s="16" customFormat="1" ht="50.1" customHeight="1" x14ac:dyDescent="0.2">
      <c r="A129" s="143" t="s">
        <v>104</v>
      </c>
      <c r="B129" s="144"/>
      <c r="C129" s="190" t="str">
        <f>"Интернет-площадка 2gis.ru на основе Cправочника организаций "&amp;$C$2&amp;""</f>
        <v>Интернет-площадка 2gis.ru на основе Cправочника организаций "2ГИС.ДИМИТРОВГРАД"</v>
      </c>
      <c r="D129" s="56">
        <v>10080</v>
      </c>
      <c r="E129" s="37"/>
      <c r="F129" s="37"/>
      <c r="G129" s="37"/>
      <c r="H129" s="38"/>
    </row>
    <row r="130" spans="1:8" s="16" customFormat="1" ht="50.1" customHeight="1" x14ac:dyDescent="0.2">
      <c r="A130" s="143" t="s">
        <v>105</v>
      </c>
      <c r="B130" s="144"/>
      <c r="C130" s="190" t="str">
        <f t="shared" si="2"/>
        <v>электронный справочник на основе Справочника организаций "2ГИС.ДИМИТРОВГРАД" (версия для ПК)</v>
      </c>
      <c r="D130" s="56">
        <v>720</v>
      </c>
      <c r="E130" s="37"/>
      <c r="F130" s="37"/>
      <c r="G130" s="37"/>
      <c r="H130" s="38"/>
    </row>
    <row r="131" spans="1:8" s="16" customFormat="1" ht="50.1" customHeight="1" x14ac:dyDescent="0.2">
      <c r="A131" s="143" t="s">
        <v>106</v>
      </c>
      <c r="B131" s="144"/>
      <c r="C131" s="190" t="str">
        <f t="shared" si="2"/>
        <v>электронный справочник на основе Справочника организаций "2ГИС.ДИМИТРОВГРАД" (версия для ПК)</v>
      </c>
      <c r="D131" s="56">
        <v>720</v>
      </c>
      <c r="E131" s="37"/>
      <c r="F131" s="37"/>
      <c r="G131" s="37"/>
      <c r="H131" s="38"/>
    </row>
    <row r="132" spans="1:8" s="16" customFormat="1" ht="50.1" customHeight="1" x14ac:dyDescent="0.2">
      <c r="A132" s="143" t="s">
        <v>107</v>
      </c>
      <c r="B132" s="144"/>
      <c r="C132" s="190" t="str">
        <f t="shared" si="2"/>
        <v>электронный справочник на основе Справочника организаций "2ГИС.ДИМИТРОВГРАД" (версия для ПК)</v>
      </c>
      <c r="D132" s="56">
        <v>840</v>
      </c>
      <c r="E132" s="37"/>
      <c r="F132" s="37"/>
      <c r="G132" s="37"/>
      <c r="H132" s="38"/>
    </row>
    <row r="133" spans="1:8" s="16" customFormat="1" ht="50.1" customHeight="1" x14ac:dyDescent="0.2">
      <c r="A133" s="143" t="s">
        <v>108</v>
      </c>
      <c r="B133" s="144"/>
      <c r="C133" s="190" t="s">
        <v>88</v>
      </c>
      <c r="D133" s="56">
        <v>720</v>
      </c>
      <c r="E133" s="37"/>
      <c r="F133" s="37"/>
      <c r="G133" s="37"/>
      <c r="H133" s="38"/>
    </row>
    <row r="134" spans="1:8" s="16" customFormat="1" ht="69" customHeight="1" x14ac:dyDescent="0.2">
      <c r="A134" s="143" t="s">
        <v>109</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56">
        <v>8400</v>
      </c>
      <c r="E134" s="37"/>
      <c r="F134" s="37"/>
      <c r="G134" s="37"/>
      <c r="H134" s="38"/>
    </row>
    <row r="135" spans="1:8" s="16" customFormat="1" ht="50.1" customHeight="1" thickBot="1" x14ac:dyDescent="0.25">
      <c r="A135" s="143" t="s">
        <v>110</v>
      </c>
      <c r="B135" s="144"/>
      <c r="C135" s="60" t="str">
        <f t="shared" si="2"/>
        <v>электронный справочник на основе Справочника организаций "2ГИС.ДИМИТРОВГРАД" (версия для ПК)</v>
      </c>
      <c r="D135" s="56">
        <v>720</v>
      </c>
      <c r="E135" s="37"/>
      <c r="F135" s="37"/>
      <c r="G135" s="37"/>
      <c r="H135" s="38"/>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37" s="36">
        <v>2004</v>
      </c>
      <c r="E137" s="37"/>
      <c r="F137" s="37"/>
      <c r="G137" s="37"/>
      <c r="H137" s="38"/>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s="16" customFormat="1" ht="50.1" customHeight="1" x14ac:dyDescent="0.2">
      <c r="A143" s="143" t="s">
        <v>118</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3" s="200">
        <f>F143*1.2</f>
        <v>3009.6</v>
      </c>
      <c r="E143" s="201">
        <f>F143*1.1</f>
        <v>2758.8</v>
      </c>
      <c r="F143" s="201">
        <v>2508</v>
      </c>
      <c r="G143" s="201">
        <f>F143*0.75</f>
        <v>1881</v>
      </c>
      <c r="H143" s="202">
        <f>F143*0.5</f>
        <v>1254</v>
      </c>
    </row>
    <row r="144" spans="1:8" s="16" customFormat="1" ht="50.1" customHeight="1" x14ac:dyDescent="0.2">
      <c r="A144" s="143" t="s">
        <v>119</v>
      </c>
      <c r="B144" s="144"/>
      <c r="C144" s="190" t="str">
        <f>"Интернет-площадка 2gis.ru на основе Cправочника организаций "&amp;$C$2&amp;""</f>
        <v>Интернет-площадка 2gis.ru на основе Cправочника организаций "2ГИС.ДИМИТРОВГРАД"</v>
      </c>
      <c r="D144" s="36">
        <v>2004</v>
      </c>
      <c r="E144" s="37"/>
      <c r="F144" s="37"/>
      <c r="G144" s="37"/>
      <c r="H144" s="38"/>
    </row>
    <row r="145" spans="1:8" s="16" customFormat="1" ht="50.1" customHeight="1" x14ac:dyDescent="0.2">
      <c r="A145" s="143" t="s">
        <v>120</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5" s="329">
        <v>600</v>
      </c>
      <c r="E145" s="140"/>
      <c r="F145" s="140"/>
      <c r="G145" s="140"/>
      <c r="H145" s="141"/>
    </row>
    <row r="146" spans="1:8" s="16" customFormat="1" ht="50.1" customHeight="1" x14ac:dyDescent="0.2">
      <c r="A146" s="143" t="s">
        <v>287</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6" s="200">
        <f>F146*1.2</f>
        <v>4320</v>
      </c>
      <c r="E146" s="201">
        <f>F146*1.1</f>
        <v>3960.0000000000005</v>
      </c>
      <c r="F146" s="201">
        <v>3600</v>
      </c>
      <c r="G146" s="201">
        <f>F146*0.75</f>
        <v>2700</v>
      </c>
      <c r="H146" s="202">
        <f>F146*0.5</f>
        <v>1800</v>
      </c>
    </row>
    <row r="147" spans="1:8" s="16" customFormat="1" ht="50.1" customHeight="1" x14ac:dyDescent="0.2">
      <c r="A147" s="143" t="s">
        <v>166</v>
      </c>
      <c r="B147" s="144"/>
      <c r="C147" s="190" t="str">
        <f>"Интернет-площадка 2gis.ru на основе Cправочника организаций "&amp;$C$2&amp;""</f>
        <v>Интернет-площадка 2gis.ru на основе Cправочника организаций "2ГИС.ДИМИТРОВГРАД"</v>
      </c>
      <c r="D147" s="36">
        <v>2880</v>
      </c>
      <c r="E147" s="37"/>
      <c r="F147" s="37"/>
      <c r="G147" s="37"/>
      <c r="H147" s="38"/>
    </row>
    <row r="148" spans="1:8" s="16" customFormat="1" ht="50.1" customHeight="1" x14ac:dyDescent="0.2">
      <c r="A148" s="143" t="s">
        <v>123</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8" s="36">
        <v>840</v>
      </c>
      <c r="E148" s="37"/>
      <c r="F148" s="37"/>
      <c r="G148" s="37"/>
      <c r="H148" s="38"/>
    </row>
    <row r="149" spans="1:8" s="16" customFormat="1" ht="126" customHeight="1" x14ac:dyDescent="0.2">
      <c r="A149" s="143" t="s">
        <v>124</v>
      </c>
      <c r="B149" s="144"/>
      <c r="C149" s="203" t="str">
        <f>C144</f>
        <v>Интернет-площадка 2gis.ru на основе Cправочника организаций "2ГИС.ДИМИТРОВГРАД"</v>
      </c>
      <c r="D149" s="200">
        <f>F149*1.2</f>
        <v>3009.6</v>
      </c>
      <c r="E149" s="201">
        <f>F149*1.1</f>
        <v>2758.8</v>
      </c>
      <c r="F149" s="201">
        <v>2508</v>
      </c>
      <c r="G149" s="201">
        <f>F149*0.75</f>
        <v>1881</v>
      </c>
      <c r="H149" s="202">
        <f>F149*0.5</f>
        <v>1254</v>
      </c>
    </row>
    <row r="150" spans="1:8" s="16" customFormat="1" ht="126" customHeight="1" thickBot="1" x14ac:dyDescent="0.25">
      <c r="A150" s="143" t="s">
        <v>125</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0" s="329">
        <v>2412</v>
      </c>
      <c r="E150" s="140"/>
      <c r="F150" s="140"/>
      <c r="G150" s="140"/>
      <c r="H150" s="141"/>
    </row>
    <row r="151" spans="1:8" s="28" customFormat="1" ht="50.1" customHeight="1" thickBot="1" x14ac:dyDescent="0.25">
      <c r="A151" s="301"/>
      <c r="B151" s="302"/>
      <c r="C151" s="182"/>
      <c r="D151" s="325"/>
      <c r="E151" s="325"/>
      <c r="F151" s="325"/>
      <c r="G151" s="325"/>
      <c r="H151" s="326"/>
    </row>
    <row r="152" spans="1:8" s="23" customFormat="1" ht="26.25" x14ac:dyDescent="0.2">
      <c r="A152" s="204"/>
      <c r="B152" s="205"/>
      <c r="C152" s="206"/>
      <c r="D152" s="205"/>
      <c r="E152" s="205"/>
      <c r="F152" s="205"/>
      <c r="G152" s="205"/>
      <c r="H152" s="207"/>
    </row>
    <row r="153" spans="1:8" s="16" customFormat="1" ht="21" x14ac:dyDescent="0.2">
      <c r="A153" s="208"/>
      <c r="B153" s="209" t="s">
        <v>126</v>
      </c>
      <c r="C153" s="210" t="s">
        <v>181</v>
      </c>
      <c r="D153" s="210"/>
      <c r="E153" s="211"/>
      <c r="F153" s="211"/>
      <c r="G153" s="211"/>
      <c r="H153" s="211"/>
    </row>
    <row r="154" spans="1:8" s="16" customFormat="1" ht="21" x14ac:dyDescent="0.2">
      <c r="A154" s="208"/>
      <c r="B154" s="211"/>
      <c r="C154" s="212" t="s">
        <v>182</v>
      </c>
      <c r="D154" s="212"/>
      <c r="E154" s="211"/>
      <c r="F154" s="211"/>
      <c r="G154" s="211"/>
      <c r="H154" s="211"/>
    </row>
    <row r="155" spans="1:8" s="16" customFormat="1" ht="21" x14ac:dyDescent="0.2">
      <c r="A155" s="208"/>
      <c r="B155" s="211"/>
      <c r="C155" s="210" t="s">
        <v>183</v>
      </c>
      <c r="D155" s="212"/>
      <c r="E155" s="211"/>
      <c r="F155" s="211"/>
      <c r="G155" s="211"/>
      <c r="H155" s="211"/>
    </row>
    <row r="156" spans="1:8" s="16" customFormat="1" ht="21" x14ac:dyDescent="0.2">
      <c r="A156" s="204"/>
      <c r="B156" s="205"/>
      <c r="C156" s="212"/>
      <c r="D156" s="212"/>
      <c r="E156" s="211"/>
      <c r="F156" s="211"/>
      <c r="G156" s="211"/>
      <c r="H156" s="205"/>
    </row>
    <row r="157" spans="1:8" s="16" customFormat="1" ht="26.25" x14ac:dyDescent="0.2">
      <c r="A157" s="215" t="str">
        <f>Абакан_юр!A158</f>
        <v>По соглашению сторон в качестве валюты платежа могут выступать украинские гривны, в этом случае курс следующий: 1 руб. = 0,4427 гривен</v>
      </c>
      <c r="B157" s="215"/>
      <c r="C157" s="215"/>
      <c r="D157" s="216"/>
      <c r="E157" s="216"/>
      <c r="F157" s="217"/>
      <c r="G157" s="218"/>
      <c r="H157" s="218"/>
    </row>
    <row r="158" spans="1:8" s="16" customFormat="1" ht="26.25" x14ac:dyDescent="0.2">
      <c r="A158" s="215" t="str">
        <f>Абакан_юр!A159</f>
        <v>По соглашению сторон в качестве валюты платежа могут выступать дирхамы ОАЭ, в этом случае курс следующий: 1 руб. = 0,0427 дирхам</v>
      </c>
      <c r="B158" s="215"/>
      <c r="C158" s="215"/>
      <c r="D158" s="216"/>
      <c r="E158" s="216"/>
      <c r="F158" s="217"/>
      <c r="G158" s="220"/>
      <c r="H158" s="220"/>
    </row>
    <row r="159" spans="1:8" ht="12" customHeight="1" x14ac:dyDescent="0.2">
      <c r="A159" s="215" t="str">
        <f>Абакан_юр!A160</f>
        <v>По соглашению сторон в качестве валюты платежа могут выступать доллары США, в этом случае курс следующий: 1 руб. = 0,0117 доллара</v>
      </c>
      <c r="B159" s="215"/>
      <c r="C159" s="215"/>
      <c r="D159" s="216"/>
      <c r="E159" s="216"/>
      <c r="F159" s="217"/>
      <c r="G159" s="220"/>
      <c r="H159" s="220"/>
    </row>
    <row r="160" spans="1:8" s="211" customFormat="1" ht="24.95" customHeight="1" x14ac:dyDescent="0.2">
      <c r="A160" s="215" t="str">
        <f>Абакан_юр!A161</f>
        <v>По соглашению сторон в качестве валюты платежа могут выступать евро, в этом случае курс следующий: 1 руб. = 0,0108 евро</v>
      </c>
      <c r="B160" s="215"/>
      <c r="C160" s="215"/>
      <c r="D160" s="216"/>
      <c r="E160" s="217"/>
      <c r="F160" s="217"/>
      <c r="G160" s="220"/>
      <c r="H160" s="220"/>
    </row>
    <row r="161" spans="1:8" s="211" customFormat="1" ht="24.95" customHeight="1" x14ac:dyDescent="0.2">
      <c r="A161" s="215" t="str">
        <f>Абакан_юр!A162</f>
        <v>По соглашению сторон в качестве валюты платежа могут выступать чешские кроны, в этом случае курс следующий: 1 руб. = 0,2672 крона</v>
      </c>
      <c r="B161" s="215"/>
      <c r="C161" s="215"/>
      <c r="D161" s="216"/>
      <c r="E161" s="217"/>
      <c r="F161" s="217"/>
      <c r="G161" s="220"/>
      <c r="H161" s="220"/>
    </row>
    <row r="162" spans="1:8" s="211" customFormat="1" ht="24.95" customHeight="1" x14ac:dyDescent="0.2">
      <c r="A162" s="215" t="str">
        <f>Абакан_юр!A163</f>
        <v>По соглашению сторон в качестве валюты платежа могут выступать киргизские сомы, в этом случае курс следующий: 1 руб. = 1,0485 сом</v>
      </c>
      <c r="B162" s="215"/>
      <c r="C162" s="215"/>
      <c r="D162" s="216"/>
      <c r="E162" s="216"/>
      <c r="F162" s="217"/>
      <c r="G162" s="220"/>
      <c r="H162" s="220"/>
    </row>
    <row r="163" spans="1:8" s="205" customFormat="1" ht="12" customHeight="1" x14ac:dyDescent="0.2">
      <c r="A16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3" s="215"/>
      <c r="C163" s="215"/>
      <c r="D163" s="216"/>
      <c r="E163" s="216"/>
      <c r="F163" s="217"/>
      <c r="G163" s="220"/>
      <c r="H163" s="220"/>
    </row>
    <row r="164" spans="1:8" s="219" customFormat="1" ht="24.95" customHeight="1" x14ac:dyDescent="0.2">
      <c r="A164" s="221"/>
      <c r="B164" s="221"/>
      <c r="C164" s="222"/>
      <c r="D164" s="223"/>
      <c r="E164" s="223"/>
      <c r="F164" s="224"/>
      <c r="G164" s="225"/>
      <c r="H164" s="225"/>
    </row>
    <row r="165" spans="1:8" s="219" customFormat="1" ht="24.95" customHeight="1" x14ac:dyDescent="0.2">
      <c r="A165" s="227" t="s">
        <v>137</v>
      </c>
      <c r="B165" s="227"/>
      <c r="C165" s="227"/>
      <c r="D165" s="227"/>
      <c r="E165" s="227"/>
      <c r="F165" s="227"/>
      <c r="G165" s="227"/>
      <c r="H165" s="227"/>
    </row>
    <row r="166" spans="1:8" s="219" customFormat="1" ht="24.95" customHeight="1" x14ac:dyDescent="0.2">
      <c r="A166" s="227" t="s">
        <v>138</v>
      </c>
      <c r="B166" s="227"/>
      <c r="C166" s="227"/>
      <c r="D166" s="227"/>
      <c r="E166" s="227"/>
      <c r="F166" s="227"/>
      <c r="G166" s="227"/>
      <c r="H166" s="227"/>
    </row>
    <row r="167" spans="1:8" s="219" customFormat="1" ht="24.95" customHeight="1" x14ac:dyDescent="0.2">
      <c r="A167" s="221"/>
      <c r="B167" s="221"/>
      <c r="C167" s="222"/>
      <c r="D167" s="223"/>
      <c r="E167" s="223"/>
      <c r="F167" s="224"/>
      <c r="G167" s="225"/>
      <c r="H167" s="225"/>
    </row>
    <row r="168" spans="1:8" s="219" customFormat="1" ht="24.95" customHeight="1" x14ac:dyDescent="0.2">
      <c r="A168" s="221"/>
      <c r="B168" s="221"/>
      <c r="C168" s="222"/>
      <c r="D168" s="223"/>
      <c r="E168" s="223"/>
      <c r="F168" s="224"/>
      <c r="G168" s="225"/>
      <c r="H168" s="225"/>
    </row>
    <row r="169" spans="1:8" s="219" customFormat="1" ht="24.95" customHeight="1" x14ac:dyDescent="0.2">
      <c r="A169" s="221"/>
      <c r="B169" s="221"/>
      <c r="C169" s="222"/>
      <c r="D169" s="223"/>
      <c r="E169" s="223"/>
      <c r="F169" s="224"/>
      <c r="G169" s="225"/>
      <c r="H169" s="225"/>
    </row>
    <row r="170" spans="1:8" s="219" customFormat="1" ht="24.95" customHeight="1" thickBot="1" x14ac:dyDescent="0.25">
      <c r="A170" s="228" t="s">
        <v>139</v>
      </c>
      <c r="B170" s="228"/>
      <c r="C170" s="228"/>
      <c r="D170" s="228"/>
      <c r="E170" s="228"/>
      <c r="F170" s="229"/>
      <c r="H170" s="230"/>
    </row>
    <row r="171" spans="1:8" s="226" customFormat="1" ht="12" customHeight="1" thickBot="1" x14ac:dyDescent="0.25">
      <c r="A171" s="231" t="s">
        <v>140</v>
      </c>
      <c r="B171" s="232"/>
      <c r="C171" s="232"/>
      <c r="D171" s="232"/>
      <c r="E171" s="233"/>
      <c r="F171" s="234"/>
      <c r="G171" s="205"/>
      <c r="H171" s="235"/>
    </row>
    <row r="172" spans="1:8" ht="24.95" customHeight="1" thickBot="1" x14ac:dyDescent="0.25">
      <c r="A172" s="236" t="s">
        <v>141</v>
      </c>
      <c r="B172" s="237"/>
      <c r="C172" s="238" t="s">
        <v>142</v>
      </c>
      <c r="D172" s="237" t="s">
        <v>143</v>
      </c>
      <c r="E172" s="239"/>
      <c r="F172" s="240"/>
      <c r="G172" s="240"/>
      <c r="H172" s="240"/>
    </row>
    <row r="173" spans="1:8" ht="24.95" customHeight="1" x14ac:dyDescent="0.2">
      <c r="A173" s="241" t="s">
        <v>144</v>
      </c>
      <c r="B173" s="242"/>
      <c r="C173" s="243" t="s">
        <v>145</v>
      </c>
      <c r="D173" s="244" t="s">
        <v>146</v>
      </c>
      <c r="E173" s="245"/>
      <c r="F173" s="240"/>
      <c r="G173" s="240"/>
      <c r="H173" s="240"/>
    </row>
    <row r="174" spans="1:8" s="226" customFormat="1" ht="12" customHeight="1" x14ac:dyDescent="0.2">
      <c r="A174" s="246" t="s">
        <v>147</v>
      </c>
      <c r="B174" s="247"/>
      <c r="C174" s="248" t="s">
        <v>148</v>
      </c>
      <c r="D174" s="249" t="s">
        <v>149</v>
      </c>
      <c r="E174" s="250"/>
      <c r="F174" s="240"/>
      <c r="G174" s="240"/>
      <c r="H174" s="240"/>
    </row>
    <row r="175" spans="1:8" s="226" customFormat="1" ht="12" customHeight="1" thickBot="1" x14ac:dyDescent="0.25">
      <c r="A175" s="332" t="s">
        <v>150</v>
      </c>
      <c r="B175" s="333"/>
      <c r="C175" s="334" t="s">
        <v>151</v>
      </c>
      <c r="D175" s="335" t="s">
        <v>149</v>
      </c>
      <c r="E175" s="336"/>
      <c r="F175" s="240"/>
      <c r="G175" s="240"/>
      <c r="H175" s="240"/>
    </row>
    <row r="176" spans="1:8" s="226" customFormat="1" ht="12" customHeight="1" x14ac:dyDescent="0.2">
      <c r="A176" s="246" t="s">
        <v>153</v>
      </c>
      <c r="B176" s="247"/>
      <c r="C176" s="337" t="s">
        <v>154</v>
      </c>
      <c r="D176" s="247" t="s">
        <v>149</v>
      </c>
      <c r="E176" s="338"/>
      <c r="F176" s="234"/>
      <c r="G176" s="234"/>
      <c r="H176" s="234"/>
    </row>
    <row r="177" spans="1:8" s="230" customFormat="1" ht="50.1" customHeight="1" thickBot="1" x14ac:dyDescent="0.25">
      <c r="A177" s="339" t="s">
        <v>155</v>
      </c>
      <c r="B177" s="340"/>
      <c r="C177" s="334" t="s">
        <v>156</v>
      </c>
      <c r="D177" s="341" t="s">
        <v>149</v>
      </c>
      <c r="E177" s="342"/>
      <c r="F177" s="224"/>
      <c r="G177" s="225"/>
      <c r="H177" s="225"/>
    </row>
    <row r="178" spans="1:8" s="235" customFormat="1" ht="50.1" customHeight="1" x14ac:dyDescent="0.2">
      <c r="A178" s="460" t="s">
        <v>288</v>
      </c>
      <c r="B178" s="460"/>
      <c r="C178" s="460"/>
      <c r="D178" s="460"/>
      <c r="E178" s="460"/>
      <c r="F178" s="460"/>
      <c r="G178" s="460"/>
      <c r="H178" s="460"/>
    </row>
    <row r="179" spans="1:8" ht="94.5" customHeight="1" x14ac:dyDescent="0.2">
      <c r="A179" s="461" t="s">
        <v>289</v>
      </c>
      <c r="B179" s="461"/>
      <c r="C179" s="461"/>
      <c r="D179" s="461"/>
      <c r="E179" s="461"/>
      <c r="F179" s="461"/>
      <c r="G179" s="461"/>
      <c r="H179" s="461"/>
    </row>
    <row r="180" spans="1:8" ht="99.95" customHeight="1" x14ac:dyDescent="0.2">
      <c r="A180" s="221"/>
      <c r="B180" s="221"/>
      <c r="C180" s="222"/>
      <c r="D180" s="223"/>
      <c r="E180" s="223"/>
      <c r="F180" s="224"/>
      <c r="G180" s="225"/>
      <c r="H180" s="225"/>
    </row>
    <row r="181" spans="1:8" ht="75" customHeight="1" x14ac:dyDescent="0.2">
      <c r="A181" s="252" t="s">
        <v>157</v>
      </c>
      <c r="B181" s="252"/>
      <c r="C181" s="252"/>
      <c r="D181" s="252"/>
      <c r="E181" s="252"/>
      <c r="F181" s="252"/>
      <c r="G181" s="252"/>
      <c r="H181" s="252"/>
    </row>
    <row r="182" spans="1:8" ht="138.75" customHeight="1" x14ac:dyDescent="0.2">
      <c r="A182" s="252" t="s">
        <v>158</v>
      </c>
      <c r="B182" s="252"/>
      <c r="C182" s="252"/>
      <c r="D182" s="252"/>
      <c r="E182" s="252"/>
      <c r="F182" s="252"/>
      <c r="G182" s="252"/>
      <c r="H182" s="252"/>
    </row>
    <row r="183" spans="1:8" s="205" customFormat="1" ht="178.5" customHeight="1" x14ac:dyDescent="0.2">
      <c r="A183"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11"/>
      <c r="C183" s="311"/>
      <c r="D183" s="311"/>
      <c r="E183" s="311"/>
      <c r="F183" s="311"/>
      <c r="G183" s="311"/>
      <c r="H183" s="311"/>
    </row>
    <row r="184" spans="1:8" s="226" customFormat="1" ht="222.75" customHeight="1" x14ac:dyDescent="0.2">
      <c r="A184" s="227" t="s">
        <v>160</v>
      </c>
      <c r="B184" s="227"/>
      <c r="C184" s="227"/>
      <c r="D184" s="227"/>
      <c r="E184" s="227"/>
      <c r="F184" s="227"/>
      <c r="G184" s="227"/>
      <c r="H184" s="227"/>
    </row>
    <row r="185" spans="1:8" s="462" customFormat="1" ht="87.6" customHeight="1" x14ac:dyDescent="0.2">
      <c r="A185" s="252" t="s">
        <v>161</v>
      </c>
      <c r="B185" s="252"/>
      <c r="C185" s="252"/>
      <c r="D185" s="252"/>
      <c r="E185" s="252"/>
      <c r="F185" s="252"/>
      <c r="G185" s="252"/>
      <c r="H185" s="252"/>
    </row>
    <row r="186" spans="1:8" s="462" customFormat="1" ht="24.75" customHeight="1" x14ac:dyDescent="0.2">
      <c r="A186" s="204"/>
      <c r="B186" s="205"/>
      <c r="C186" s="206"/>
      <c r="D186" s="205"/>
      <c r="E186" s="205"/>
      <c r="F186" s="205"/>
      <c r="G186" s="205"/>
      <c r="H186" s="207"/>
    </row>
    <row r="187" spans="1:8" s="226" customFormat="1" ht="12" customHeight="1" x14ac:dyDescent="0.2">
      <c r="A187" s="227" t="s">
        <v>162</v>
      </c>
      <c r="B187" s="227"/>
      <c r="C187" s="227"/>
      <c r="D187" s="227"/>
      <c r="E187" s="227"/>
      <c r="F187" s="227"/>
      <c r="G187" s="227"/>
      <c r="H187" s="227"/>
    </row>
    <row r="188" spans="1:8" ht="24.95" customHeight="1" x14ac:dyDescent="0.2"/>
    <row r="189" spans="1:8" ht="24.95" customHeight="1" x14ac:dyDescent="0.2"/>
    <row r="190" spans="1:8" ht="178.5" customHeight="1" x14ac:dyDescent="0.2"/>
    <row r="191" spans="1:8" s="16" customFormat="1" ht="67.5" customHeight="1" x14ac:dyDescent="0.2">
      <c r="A191" s="204"/>
      <c r="B191" s="205"/>
      <c r="C191" s="206"/>
      <c r="D191" s="205"/>
      <c r="E191" s="205"/>
      <c r="F191" s="205"/>
      <c r="G191" s="205"/>
      <c r="H191" s="207"/>
    </row>
    <row r="192" spans="1:8" ht="24.95" customHeight="1" x14ac:dyDescent="0.2"/>
    <row r="194" spans="1:8" s="254" customFormat="1" ht="114.75" customHeight="1" x14ac:dyDescent="0.2">
      <c r="A194" s="204"/>
      <c r="B194" s="205"/>
      <c r="C194" s="206"/>
      <c r="D194" s="205"/>
      <c r="E194" s="205"/>
      <c r="F194" s="205"/>
      <c r="G194" s="205"/>
      <c r="H194" s="207"/>
    </row>
  </sheetData>
  <sheetProtection selectLockedCells="1" selectUnlockedCells="1"/>
  <mergeCells count="299">
    <mergeCell ref="A183:H183"/>
    <mergeCell ref="A184:H184"/>
    <mergeCell ref="A185:H185"/>
    <mergeCell ref="A187:E187"/>
    <mergeCell ref="F187:H187"/>
    <mergeCell ref="A177:B177"/>
    <mergeCell ref="D177:E177"/>
    <mergeCell ref="A178:H178"/>
    <mergeCell ref="A179:H179"/>
    <mergeCell ref="A181:H181"/>
    <mergeCell ref="A182:H182"/>
    <mergeCell ref="A174:B174"/>
    <mergeCell ref="D174:E174"/>
    <mergeCell ref="A175:B175"/>
    <mergeCell ref="D175:E175"/>
    <mergeCell ref="A176:B176"/>
    <mergeCell ref="D176:E176"/>
    <mergeCell ref="A166:H166"/>
    <mergeCell ref="A170:E170"/>
    <mergeCell ref="A171:E171"/>
    <mergeCell ref="A172:B172"/>
    <mergeCell ref="D172:E172"/>
    <mergeCell ref="A173:B173"/>
    <mergeCell ref="D173:E173"/>
    <mergeCell ref="A159:C159"/>
    <mergeCell ref="A160:C160"/>
    <mergeCell ref="A161:C161"/>
    <mergeCell ref="A162:C162"/>
    <mergeCell ref="A163:C163"/>
    <mergeCell ref="A165:H165"/>
    <mergeCell ref="C154:D154"/>
    <mergeCell ref="C155:D155"/>
    <mergeCell ref="C156:D156"/>
    <mergeCell ref="A157:C157"/>
    <mergeCell ref="G157:H157"/>
    <mergeCell ref="A158:C158"/>
    <mergeCell ref="A149:B149"/>
    <mergeCell ref="A150:B150"/>
    <mergeCell ref="D150:H150"/>
    <mergeCell ref="A151:B151"/>
    <mergeCell ref="D151:H151"/>
    <mergeCell ref="C153:D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185"/>
  <sheetViews>
    <sheetView view="pageBreakPreview" zoomScale="50" zoomScaleNormal="60" zoomScaleSheetLayoutView="50" workbookViewId="0">
      <pane ySplit="4" topLeftCell="A11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84.140625" style="205" customWidth="1"/>
    <col min="5" max="16384" width="9.140625" style="207"/>
  </cols>
  <sheetData>
    <row r="1" spans="1:4" s="4" customFormat="1" ht="50.1" customHeight="1" x14ac:dyDescent="0.2">
      <c r="A1" s="1"/>
      <c r="B1" s="2"/>
      <c r="C1" s="3" t="s">
        <v>0</v>
      </c>
      <c r="D1" s="2"/>
    </row>
    <row r="2" spans="1:4" s="10" customFormat="1" ht="50.1" customHeight="1" x14ac:dyDescent="0.2">
      <c r="A2" s="5" t="str">
        <f>Абакан_юр!A2</f>
        <v>Введен в действие с "01" февраля 2024 г.</v>
      </c>
      <c r="B2" s="6" t="s">
        <v>2</v>
      </c>
      <c r="C2" s="7" t="s">
        <v>163</v>
      </c>
      <c r="D2" s="25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7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v>4020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4">
        <v>5028</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1008</v>
      </c>
    </row>
    <row r="19" spans="1:4"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1">
        <v>5628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4">
        <v>7044</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1440</v>
      </c>
    </row>
    <row r="39" spans="1:4"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row>
    <row r="44" spans="1:4" s="16" customFormat="1" ht="69.75" customHeight="1" x14ac:dyDescent="0.2">
      <c r="A44" s="71"/>
      <c r="B44" s="92"/>
      <c r="C44" s="93"/>
      <c r="D44" s="9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row>
    <row r="47" spans="1:4" s="16" customFormat="1" ht="24.95" customHeight="1" thickBot="1" x14ac:dyDescent="0.25">
      <c r="A47" s="81"/>
      <c r="B47" s="117"/>
      <c r="C47" s="118"/>
      <c r="D47" s="268"/>
    </row>
    <row r="48" spans="1:4" s="16" customFormat="1" ht="50.1" customHeight="1" thickBot="1" x14ac:dyDescent="0.25">
      <c r="A48" s="119" t="s">
        <v>31</v>
      </c>
      <c r="B48" s="120"/>
      <c r="C48" s="120"/>
      <c r="D48" s="269" t="str">
        <f>"от "&amp;MIN(D49:D68)&amp;" до "&amp;MAX(D49:D68)</f>
        <v>от 1002 до 20040</v>
      </c>
    </row>
    <row r="49" spans="1:4" s="16" customFormat="1"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49" s="270">
        <v>1002</v>
      </c>
    </row>
    <row r="50" spans="1:4" s="16" customFormat="1" ht="37.5" customHeight="1" outlineLevel="1" x14ac:dyDescent="0.2">
      <c r="A50" s="130" t="s">
        <v>33</v>
      </c>
      <c r="B50" s="131"/>
      <c r="C50" s="126"/>
      <c r="D50" s="271">
        <v>2004</v>
      </c>
    </row>
    <row r="51" spans="1:4" s="16" customFormat="1" ht="37.5" customHeight="1" outlineLevel="1" x14ac:dyDescent="0.2">
      <c r="A51" s="130" t="s">
        <v>34</v>
      </c>
      <c r="B51" s="131"/>
      <c r="C51" s="126"/>
      <c r="D51" s="271">
        <v>3006</v>
      </c>
    </row>
    <row r="52" spans="1:4" s="16" customFormat="1" ht="37.5" customHeight="1" outlineLevel="1" x14ac:dyDescent="0.2">
      <c r="A52" s="130" t="s">
        <v>35</v>
      </c>
      <c r="B52" s="131"/>
      <c r="C52" s="126"/>
      <c r="D52" s="271">
        <v>4008</v>
      </c>
    </row>
    <row r="53" spans="1:4" s="16" customFormat="1" ht="37.5" customHeight="1" outlineLevel="1" x14ac:dyDescent="0.2">
      <c r="A53" s="130" t="s">
        <v>36</v>
      </c>
      <c r="B53" s="131"/>
      <c r="C53" s="126"/>
      <c r="D53" s="271">
        <v>5010</v>
      </c>
    </row>
    <row r="54" spans="1:4" s="16" customFormat="1" ht="37.5" customHeight="1" outlineLevel="1" x14ac:dyDescent="0.2">
      <c r="A54" s="130" t="s">
        <v>37</v>
      </c>
      <c r="B54" s="131"/>
      <c r="C54" s="126"/>
      <c r="D54" s="271">
        <v>6012</v>
      </c>
    </row>
    <row r="55" spans="1:4" s="16" customFormat="1" ht="37.5" customHeight="1" outlineLevel="1" x14ac:dyDescent="0.2">
      <c r="A55" s="130" t="s">
        <v>38</v>
      </c>
      <c r="B55" s="131"/>
      <c r="C55" s="126"/>
      <c r="D55" s="271">
        <v>7014</v>
      </c>
    </row>
    <row r="56" spans="1:4" s="16" customFormat="1" ht="37.5" customHeight="1" outlineLevel="1" x14ac:dyDescent="0.2">
      <c r="A56" s="130" t="s">
        <v>39</v>
      </c>
      <c r="B56" s="131"/>
      <c r="C56" s="126"/>
      <c r="D56" s="271">
        <v>8016</v>
      </c>
    </row>
    <row r="57" spans="1:4" s="16" customFormat="1" ht="37.5" customHeight="1" outlineLevel="1" x14ac:dyDescent="0.2">
      <c r="A57" s="130" t="s">
        <v>40</v>
      </c>
      <c r="B57" s="131"/>
      <c r="C57" s="126"/>
      <c r="D57" s="271">
        <v>9018</v>
      </c>
    </row>
    <row r="58" spans="1:4" s="16" customFormat="1" ht="37.5" customHeight="1" outlineLevel="1" x14ac:dyDescent="0.2">
      <c r="A58" s="130" t="s">
        <v>41</v>
      </c>
      <c r="B58" s="131"/>
      <c r="C58" s="126"/>
      <c r="D58" s="271">
        <v>10020</v>
      </c>
    </row>
    <row r="59" spans="1:4" s="16" customFormat="1" ht="37.5" customHeight="1" outlineLevel="1" x14ac:dyDescent="0.2">
      <c r="A59" s="130" t="s">
        <v>42</v>
      </c>
      <c r="B59" s="131"/>
      <c r="C59" s="126"/>
      <c r="D59" s="271">
        <v>11022</v>
      </c>
    </row>
    <row r="60" spans="1:4" s="16" customFormat="1" ht="37.5" customHeight="1" outlineLevel="1" x14ac:dyDescent="0.2">
      <c r="A60" s="130" t="s">
        <v>43</v>
      </c>
      <c r="B60" s="131"/>
      <c r="C60" s="126"/>
      <c r="D60" s="271">
        <v>12024</v>
      </c>
    </row>
    <row r="61" spans="1:4" s="16" customFormat="1" ht="37.5" customHeight="1" outlineLevel="1" x14ac:dyDescent="0.2">
      <c r="A61" s="130" t="s">
        <v>44</v>
      </c>
      <c r="B61" s="131"/>
      <c r="C61" s="126"/>
      <c r="D61" s="271">
        <v>13026</v>
      </c>
    </row>
    <row r="62" spans="1:4" s="16" customFormat="1" ht="37.5" customHeight="1" outlineLevel="1" x14ac:dyDescent="0.2">
      <c r="A62" s="130" t="s">
        <v>45</v>
      </c>
      <c r="B62" s="131"/>
      <c r="C62" s="126"/>
      <c r="D62" s="271">
        <v>14028</v>
      </c>
    </row>
    <row r="63" spans="1:4" s="16" customFormat="1" ht="37.5" customHeight="1" outlineLevel="1" x14ac:dyDescent="0.2">
      <c r="A63" s="130" t="s">
        <v>46</v>
      </c>
      <c r="B63" s="131"/>
      <c r="C63" s="126"/>
      <c r="D63" s="271">
        <v>15030</v>
      </c>
    </row>
    <row r="64" spans="1:4" s="16" customFormat="1" ht="37.5" customHeight="1" outlineLevel="1" x14ac:dyDescent="0.2">
      <c r="A64" s="130" t="s">
        <v>47</v>
      </c>
      <c r="B64" s="131"/>
      <c r="C64" s="126"/>
      <c r="D64" s="271">
        <v>16032</v>
      </c>
    </row>
    <row r="65" spans="1:4" s="16" customFormat="1" ht="37.5" customHeight="1" outlineLevel="1" x14ac:dyDescent="0.2">
      <c r="A65" s="130" t="s">
        <v>48</v>
      </c>
      <c r="B65" s="131"/>
      <c r="C65" s="126"/>
      <c r="D65" s="271">
        <v>17034</v>
      </c>
    </row>
    <row r="66" spans="1:4" s="16" customFormat="1" ht="37.5" customHeight="1" outlineLevel="1" x14ac:dyDescent="0.2">
      <c r="A66" s="130" t="s">
        <v>49</v>
      </c>
      <c r="B66" s="131"/>
      <c r="C66" s="126"/>
      <c r="D66" s="271">
        <v>18036</v>
      </c>
    </row>
    <row r="67" spans="1:4" s="16" customFormat="1" ht="37.5" customHeight="1" outlineLevel="1" x14ac:dyDescent="0.2">
      <c r="A67" s="130" t="s">
        <v>50</v>
      </c>
      <c r="B67" s="131"/>
      <c r="C67" s="126"/>
      <c r="D67" s="271">
        <v>19038</v>
      </c>
    </row>
    <row r="68" spans="1:4" s="16" customFormat="1" ht="37.5" customHeight="1" outlineLevel="1" thickBot="1" x14ac:dyDescent="0.25">
      <c r="A68" s="130" t="s">
        <v>51</v>
      </c>
      <c r="B68" s="131"/>
      <c r="C68" s="126"/>
      <c r="D68" s="271">
        <v>20040</v>
      </c>
    </row>
    <row r="69" spans="1:4" s="16" customFormat="1" ht="50.1" customHeight="1" thickBot="1" x14ac:dyDescent="0.25">
      <c r="A69" s="119" t="s">
        <v>52</v>
      </c>
      <c r="B69" s="120"/>
      <c r="C69" s="120"/>
      <c r="D69" s="269" t="str">
        <f>"от "&amp;MIN(D70:D79)&amp;" до "&amp;MAX(D70:D79)</f>
        <v>от 120 до 2010</v>
      </c>
    </row>
    <row r="70" spans="1:4"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70" s="272">
        <v>1008</v>
      </c>
    </row>
    <row r="71" spans="1:4" s="16" customFormat="1"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71" s="271">
        <v>120</v>
      </c>
    </row>
    <row r="72" spans="1:4" s="16" customFormat="1" ht="37.5" customHeight="1" x14ac:dyDescent="0.2">
      <c r="A72" s="273" t="s">
        <v>55</v>
      </c>
      <c r="B72" s="274"/>
      <c r="C72" s="142"/>
      <c r="D72" s="271">
        <v>708</v>
      </c>
    </row>
    <row r="73" spans="1:4" s="16" customFormat="1" ht="37.5" customHeight="1" x14ac:dyDescent="0.2">
      <c r="A73" s="275" t="s">
        <v>56</v>
      </c>
      <c r="B73" s="276"/>
      <c r="C73" s="142"/>
      <c r="D73" s="271">
        <v>594</v>
      </c>
    </row>
    <row r="74" spans="1:4" s="16" customFormat="1" ht="37.5" customHeight="1" x14ac:dyDescent="0.2">
      <c r="A74" s="277" t="s">
        <v>57</v>
      </c>
      <c r="B74" s="278"/>
      <c r="C74" s="142"/>
      <c r="D74" s="271">
        <v>1716</v>
      </c>
    </row>
    <row r="75" spans="1:4" s="16" customFormat="1" ht="37.5" customHeight="1" x14ac:dyDescent="0.2">
      <c r="A75" s="273" t="s">
        <v>58</v>
      </c>
      <c r="B75" s="274"/>
      <c r="C75" s="142"/>
      <c r="D75" s="279">
        <v>120</v>
      </c>
    </row>
    <row r="76" spans="1:4" s="16" customFormat="1" ht="37.5" customHeight="1" x14ac:dyDescent="0.2">
      <c r="A76" s="273" t="s">
        <v>59</v>
      </c>
      <c r="B76" s="274"/>
      <c r="C76" s="142"/>
      <c r="D76" s="279">
        <v>120</v>
      </c>
    </row>
    <row r="77" spans="1:4" s="16" customFormat="1" ht="37.5" customHeight="1" x14ac:dyDescent="0.2">
      <c r="A77" s="273" t="s">
        <v>60</v>
      </c>
      <c r="B77" s="274"/>
      <c r="C77" s="142"/>
      <c r="D77" s="279">
        <v>240</v>
      </c>
    </row>
    <row r="78" spans="1:4" s="16" customFormat="1" ht="37.5" customHeight="1" x14ac:dyDescent="0.2">
      <c r="A78" s="273" t="s">
        <v>61</v>
      </c>
      <c r="B78" s="274"/>
      <c r="C78" s="142"/>
      <c r="D78" s="279">
        <v>360</v>
      </c>
    </row>
    <row r="79" spans="1:4" s="16" customFormat="1" ht="37.5" customHeight="1" thickBot="1" x14ac:dyDescent="0.25">
      <c r="A79" s="280" t="s">
        <v>62</v>
      </c>
      <c r="B79" s="281"/>
      <c r="C79" s="147"/>
      <c r="D79" s="282">
        <v>2010</v>
      </c>
    </row>
    <row r="80" spans="1:4" s="16" customFormat="1" ht="27" customHeight="1" thickBot="1" x14ac:dyDescent="0.25">
      <c r="A80" s="119"/>
      <c r="B80" s="120"/>
      <c r="C80" s="120"/>
      <c r="D80" s="283" t="s">
        <v>63</v>
      </c>
    </row>
    <row r="81" spans="1:4" s="16" customFormat="1" ht="117.75" customHeight="1" thickBot="1" x14ac:dyDescent="0.25">
      <c r="A81" s="153" t="s">
        <v>64</v>
      </c>
      <c r="B81" s="154"/>
      <c r="C81"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81" s="282">
        <v>30</v>
      </c>
    </row>
    <row r="82" spans="1:4" s="28" customFormat="1" ht="50.1" customHeight="1" thickBot="1" x14ac:dyDescent="0.25">
      <c r="A82" s="24" t="s">
        <v>65</v>
      </c>
      <c r="B82" s="25"/>
      <c r="C82" s="26"/>
      <c r="D82" s="284" t="str">
        <f>"от "&amp;MIN(D84,D104:D120)&amp;" до "&amp;MAX(D84,D104:D120)</f>
        <v>от 504 до 9028,8</v>
      </c>
    </row>
    <row r="83" spans="1:4" s="16" customFormat="1" ht="24.95" customHeight="1" thickBot="1" x14ac:dyDescent="0.25">
      <c r="A83" s="158"/>
      <c r="B83" s="159"/>
      <c r="C83" s="118"/>
      <c r="D83" s="285"/>
    </row>
    <row r="84" spans="1:4" s="16" customFormat="1" ht="50.1" customHeight="1" thickBot="1" x14ac:dyDescent="0.25">
      <c r="A84" s="162" t="s">
        <v>66</v>
      </c>
      <c r="B84" s="163"/>
      <c r="C84" s="28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84" s="287">
        <v>3060</v>
      </c>
    </row>
    <row r="85" spans="1:4" s="16" customFormat="1" ht="50.1" customHeight="1" x14ac:dyDescent="0.2">
      <c r="A85" s="167" t="s">
        <v>67</v>
      </c>
      <c r="B85" s="168"/>
      <c r="C85" s="288"/>
      <c r="D85" s="289" t="s">
        <v>68</v>
      </c>
    </row>
    <row r="86" spans="1:4" s="16" customFormat="1" ht="50.1" customHeight="1" x14ac:dyDescent="0.2">
      <c r="A86" s="173" t="s">
        <v>69</v>
      </c>
      <c r="B86" s="174"/>
      <c r="C86" s="288"/>
      <c r="D86" s="201">
        <f>D84/4</f>
        <v>765</v>
      </c>
    </row>
    <row r="87" spans="1:4" s="16" customFormat="1" ht="50.1" customHeight="1" x14ac:dyDescent="0.2">
      <c r="A87" s="173" t="s">
        <v>70</v>
      </c>
      <c r="B87" s="174"/>
      <c r="C87" s="288"/>
      <c r="D87" s="201">
        <f>D84/5</f>
        <v>612</v>
      </c>
    </row>
    <row r="88" spans="1:4" s="16" customFormat="1" ht="50.1" customHeight="1" x14ac:dyDescent="0.2">
      <c r="A88" s="173" t="s">
        <v>71</v>
      </c>
      <c r="B88" s="174"/>
      <c r="C88" s="288"/>
      <c r="D88" s="201">
        <f>D84/6</f>
        <v>510</v>
      </c>
    </row>
    <row r="89" spans="1:4" s="16" customFormat="1" ht="50.1" customHeight="1" x14ac:dyDescent="0.2">
      <c r="A89" s="173" t="s">
        <v>72</v>
      </c>
      <c r="B89" s="174"/>
      <c r="C89" s="288"/>
      <c r="D89" s="201">
        <f>D84/7</f>
        <v>437.14285714285717</v>
      </c>
    </row>
    <row r="90" spans="1:4" s="16" customFormat="1" ht="50.1" customHeight="1" x14ac:dyDescent="0.2">
      <c r="A90" s="173" t="s">
        <v>73</v>
      </c>
      <c r="B90" s="174"/>
      <c r="C90" s="288"/>
      <c r="D90" s="201">
        <f>D84/8</f>
        <v>382.5</v>
      </c>
    </row>
    <row r="91" spans="1:4" s="16" customFormat="1" ht="50.1" customHeight="1" x14ac:dyDescent="0.2">
      <c r="A91" s="173" t="s">
        <v>74</v>
      </c>
      <c r="B91" s="174"/>
      <c r="C91" s="288"/>
      <c r="D91" s="201">
        <f>D84/9</f>
        <v>340</v>
      </c>
    </row>
    <row r="92" spans="1:4" s="16" customFormat="1" ht="50.1" customHeight="1" x14ac:dyDescent="0.2">
      <c r="A92" s="173" t="s">
        <v>75</v>
      </c>
      <c r="B92" s="174"/>
      <c r="C92" s="288"/>
      <c r="D92" s="201">
        <f>D84/10</f>
        <v>306</v>
      </c>
    </row>
    <row r="93" spans="1:4" s="16" customFormat="1" ht="50.1" customHeight="1" thickBot="1" x14ac:dyDescent="0.25">
      <c r="A93" s="162" t="s">
        <v>76</v>
      </c>
      <c r="B93" s="163"/>
      <c r="C93" s="288"/>
      <c r="D93" s="290">
        <v>4560</v>
      </c>
    </row>
    <row r="94" spans="1:4" s="16" customFormat="1" ht="50.1" customHeight="1" x14ac:dyDescent="0.2">
      <c r="A94" s="167" t="s">
        <v>67</v>
      </c>
      <c r="B94" s="168"/>
      <c r="C94" s="288"/>
      <c r="D94" s="289" t="s">
        <v>68</v>
      </c>
    </row>
    <row r="95" spans="1:4" s="16" customFormat="1" ht="50.1" customHeight="1" x14ac:dyDescent="0.2">
      <c r="A95" s="173" t="s">
        <v>69</v>
      </c>
      <c r="B95" s="174"/>
      <c r="C95" s="288"/>
      <c r="D95" s="201">
        <v>1140</v>
      </c>
    </row>
    <row r="96" spans="1:4" s="16" customFormat="1" ht="50.1" customHeight="1" x14ac:dyDescent="0.2">
      <c r="A96" s="173" t="s">
        <v>70</v>
      </c>
      <c r="B96" s="174"/>
      <c r="C96" s="288"/>
      <c r="D96" s="201">
        <v>912</v>
      </c>
    </row>
    <row r="97" spans="1:4" s="16" customFormat="1" ht="50.1" customHeight="1" x14ac:dyDescent="0.2">
      <c r="A97" s="173" t="s">
        <v>71</v>
      </c>
      <c r="B97" s="174"/>
      <c r="C97" s="288"/>
      <c r="D97" s="201">
        <v>760</v>
      </c>
    </row>
    <row r="98" spans="1:4" s="16" customFormat="1" ht="50.1" customHeight="1" x14ac:dyDescent="0.2">
      <c r="A98" s="173" t="s">
        <v>72</v>
      </c>
      <c r="B98" s="174"/>
      <c r="C98" s="288"/>
      <c r="D98" s="201">
        <v>651.42857142857144</v>
      </c>
    </row>
    <row r="99" spans="1:4" s="16" customFormat="1" ht="50.1" customHeight="1" x14ac:dyDescent="0.2">
      <c r="A99" s="173" t="s">
        <v>73</v>
      </c>
      <c r="B99" s="174"/>
      <c r="C99" s="288"/>
      <c r="D99" s="201">
        <v>570</v>
      </c>
    </row>
    <row r="100" spans="1:4" s="16" customFormat="1" ht="50.1" customHeight="1" x14ac:dyDescent="0.2">
      <c r="A100" s="173" t="s">
        <v>74</v>
      </c>
      <c r="B100" s="174"/>
      <c r="C100" s="288"/>
      <c r="D100" s="201">
        <v>506.66666666666663</v>
      </c>
    </row>
    <row r="101" spans="1:4" s="16" customFormat="1" ht="50.1" customHeight="1" thickBot="1" x14ac:dyDescent="0.25">
      <c r="A101" s="173" t="s">
        <v>75</v>
      </c>
      <c r="B101" s="174"/>
      <c r="C101" s="291"/>
      <c r="D101" s="201">
        <v>456</v>
      </c>
    </row>
    <row r="102" spans="1:4" s="16" customFormat="1" ht="62.45" customHeight="1" thickBot="1" x14ac:dyDescent="0.25">
      <c r="A102" s="178" t="s">
        <v>77</v>
      </c>
      <c r="B102" s="179"/>
      <c r="C102" s="29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2" s="201">
        <v>5004</v>
      </c>
    </row>
    <row r="103" spans="1:4" s="16" customFormat="1" ht="24.95" customHeight="1" thickBot="1" x14ac:dyDescent="0.25">
      <c r="A103" s="180"/>
      <c r="B103" s="181"/>
      <c r="C103" s="182"/>
      <c r="D103" s="293"/>
    </row>
    <row r="104" spans="1:4" s="16" customFormat="1" ht="50.1" customHeight="1" x14ac:dyDescent="0.2">
      <c r="A104" s="143" t="s">
        <v>78</v>
      </c>
      <c r="B104" s="144"/>
      <c r="C104" s="294" t="str">
        <f>"Интернет-площадка 2gis.ru на основе Cправочника организаций "&amp;$C$2&amp;""</f>
        <v>Интернет-площадка 2gis.ru на основе Cправочника организаций "2ГИС.АЛЬМЕТЬЕВСК"</v>
      </c>
      <c r="D104" s="279">
        <v>5460</v>
      </c>
    </row>
    <row r="105" spans="1:4" s="16" customFormat="1" ht="50.1" customHeight="1" x14ac:dyDescent="0.2">
      <c r="A105" s="143" t="s">
        <v>79</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5" s="279">
        <v>1008</v>
      </c>
    </row>
    <row r="106" spans="1:4" s="16" customFormat="1" ht="50.1" customHeight="1" x14ac:dyDescent="0.2">
      <c r="A106" s="143" t="s">
        <v>80</v>
      </c>
      <c r="B106" s="144"/>
      <c r="C106"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6" s="279">
        <v>6018</v>
      </c>
    </row>
    <row r="107" spans="1:4" s="16" customFormat="1" ht="50.1" customHeight="1" x14ac:dyDescent="0.2">
      <c r="A107" s="143" t="s">
        <v>81</v>
      </c>
      <c r="B107" s="144"/>
      <c r="C107" s="190" t="str">
        <f>"Интернет-площадка 2gis.ru на основе Cправочника организаций "&amp;$C$2&amp;""</f>
        <v>Интернет-площадка 2gis.ru на основе Cправочника организаций "2ГИС.АЛЬМЕТЬЕВСК"</v>
      </c>
      <c r="D107" s="279">
        <v>7524</v>
      </c>
    </row>
    <row r="108" spans="1:4" s="16" customFormat="1" ht="50.1" customHeight="1" x14ac:dyDescent="0.2">
      <c r="A108" s="143" t="s">
        <v>82</v>
      </c>
      <c r="B108" s="144"/>
      <c r="C108" s="190" t="str">
        <f>"Интернет-площадка 2gis.ru на основе Cправочника организаций "&amp;$C$2&amp;""</f>
        <v>Интернет-площадка 2gis.ru на основе Cправочника организаций "2ГИС.АЛЬМЕТЬЕВСК"</v>
      </c>
      <c r="D108" s="279">
        <v>9028.7999999999993</v>
      </c>
    </row>
    <row r="109" spans="1:4" s="16" customFormat="1" ht="50.1" customHeight="1" x14ac:dyDescent="0.2">
      <c r="A109" s="143" t="s">
        <v>83</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9" s="279">
        <v>1008</v>
      </c>
    </row>
    <row r="110" spans="1:4" s="16" customFormat="1" ht="50.1" customHeight="1" x14ac:dyDescent="0.2">
      <c r="A110" s="143" t="s">
        <v>84</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0" s="279">
        <v>1008</v>
      </c>
    </row>
    <row r="111" spans="1:4" s="16" customFormat="1" ht="50.1" customHeight="1" x14ac:dyDescent="0.2">
      <c r="A111" s="143" t="s">
        <v>85</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1" s="279">
        <v>7020</v>
      </c>
    </row>
    <row r="112" spans="1:4" s="16" customFormat="1" ht="50.1" customHeight="1" x14ac:dyDescent="0.2">
      <c r="A112" s="143" t="s">
        <v>86</v>
      </c>
      <c r="B112" s="144"/>
      <c r="C11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12" s="279">
        <v>7002</v>
      </c>
    </row>
    <row r="113" spans="1:4" s="16" customFormat="1" ht="50.1" customHeight="1" x14ac:dyDescent="0.2">
      <c r="A113" s="143" t="s">
        <v>87</v>
      </c>
      <c r="B113" s="144"/>
      <c r="C113" s="190" t="s">
        <v>88</v>
      </c>
      <c r="D113" s="279">
        <v>504</v>
      </c>
    </row>
    <row r="114" spans="1:4" s="16" customFormat="1" ht="62.25" customHeight="1" x14ac:dyDescent="0.2">
      <c r="A114" s="143" t="s">
        <v>89</v>
      </c>
      <c r="B114" s="144"/>
      <c r="C11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4" s="279">
        <v>1770</v>
      </c>
    </row>
    <row r="115" spans="1:4" s="16" customFormat="1" ht="62.25" customHeight="1" x14ac:dyDescent="0.2">
      <c r="A115" s="143" t="s">
        <v>90</v>
      </c>
      <c r="B115" s="144"/>
      <c r="C115" s="190"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5" s="279">
        <v>1416</v>
      </c>
    </row>
    <row r="116" spans="1:4" s="16" customFormat="1" ht="59.25" customHeight="1" x14ac:dyDescent="0.2">
      <c r="A116" s="143" t="s">
        <v>91</v>
      </c>
      <c r="B116" s="144"/>
      <c r="C116"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6" s="279">
        <v>1182</v>
      </c>
    </row>
    <row r="117" spans="1:4" s="16" customFormat="1" ht="59.25" customHeight="1" x14ac:dyDescent="0.2">
      <c r="A117" s="143" t="s">
        <v>92</v>
      </c>
      <c r="B117" s="144"/>
      <c r="C117"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7" s="279">
        <v>708</v>
      </c>
    </row>
    <row r="118" spans="1:4" s="16" customFormat="1" ht="75" customHeight="1" x14ac:dyDescent="0.2">
      <c r="A118" s="143" t="s">
        <v>93</v>
      </c>
      <c r="B118" s="144" t="s">
        <v>93</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8" s="279">
        <v>5016</v>
      </c>
    </row>
    <row r="119" spans="1:4" s="16" customFormat="1" ht="75" customHeight="1" x14ac:dyDescent="0.2">
      <c r="A119" s="143" t="s">
        <v>94</v>
      </c>
      <c r="B119" s="144" t="s">
        <v>94</v>
      </c>
      <c r="C11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9" s="279">
        <v>4500</v>
      </c>
    </row>
    <row r="120" spans="1:4" s="16" customFormat="1" ht="50.1" customHeight="1" x14ac:dyDescent="0.2">
      <c r="A120" s="143" t="s">
        <v>95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0" s="279">
        <v>1536</v>
      </c>
    </row>
    <row r="121" spans="1:4" s="16" customFormat="1" ht="102" customHeight="1" x14ac:dyDescent="0.2">
      <c r="A121" s="143" t="s">
        <v>16</v>
      </c>
      <c r="B121" s="144"/>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1" s="201">
        <v>1008</v>
      </c>
    </row>
    <row r="122" spans="1:4" s="16" customFormat="1" ht="102" customHeight="1" x14ac:dyDescent="0.2">
      <c r="A122" s="143" t="s">
        <v>96</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2" s="201">
        <v>100002</v>
      </c>
    </row>
    <row r="123" spans="1:4" s="16" customFormat="1" ht="126" customHeight="1" x14ac:dyDescent="0.2">
      <c r="A123" s="143" t="s">
        <v>97</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3" s="279">
        <v>5850</v>
      </c>
    </row>
    <row r="124" spans="1:4" ht="146.25" customHeight="1" x14ac:dyDescent="0.2">
      <c r="A124" s="137" t="s">
        <v>98</v>
      </c>
      <c r="B124" s="191"/>
      <c r="C12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4" s="279">
        <v>5220</v>
      </c>
    </row>
    <row r="125" spans="1:4" ht="146.25" customHeight="1" x14ac:dyDescent="0.2">
      <c r="A125" s="137" t="s">
        <v>99</v>
      </c>
      <c r="B125" s="191"/>
      <c r="C12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5" s="279">
        <v>6510</v>
      </c>
    </row>
    <row r="126" spans="1:4" s="16" customFormat="1" ht="50.1" customHeight="1" x14ac:dyDescent="0.2">
      <c r="A126" s="143" t="s">
        <v>100</v>
      </c>
      <c r="B126" s="144"/>
      <c r="C126" s="190" t="str">
        <f>"Интернет-площадка 2gis.ru на основе Cправочника организаций "&amp;$C$2&amp;""</f>
        <v>Интернет-площадка 2gis.ru на основе Cправочника организаций "2ГИС.АЛЬМЕТЬЕВСК"</v>
      </c>
      <c r="D126" s="279">
        <v>7680</v>
      </c>
    </row>
    <row r="127" spans="1:4" s="16" customFormat="1" ht="50.1" customHeight="1" x14ac:dyDescent="0.2">
      <c r="A127" s="143" t="s">
        <v>101</v>
      </c>
      <c r="B127" s="144"/>
      <c r="C127" s="190" t="str">
        <f t="shared" ref="C127:C136"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279">
        <v>1440</v>
      </c>
    </row>
    <row r="128" spans="1:4" s="16" customFormat="1" ht="50.1" customHeight="1" x14ac:dyDescent="0.2">
      <c r="A128" s="143" t="s">
        <v>102</v>
      </c>
      <c r="B128" s="144"/>
      <c r="C128" s="190" t="str">
        <f t="shared" si="2"/>
        <v>Электронный справочник на основе Справочника организаций "2ГИС.АЛЬМЕТЬЕВСК" (версия для ПК)</v>
      </c>
      <c r="D128" s="279">
        <v>8520</v>
      </c>
    </row>
    <row r="129" spans="1:5" s="16" customFormat="1" ht="50.1" customHeight="1" x14ac:dyDescent="0.2">
      <c r="A129" s="143" t="s">
        <v>103</v>
      </c>
      <c r="B129" s="144"/>
      <c r="C129" s="190" t="str">
        <f>"Интернет-площадка 2gis.ru на основе Cправочника организаций "&amp;$C$2&amp;""</f>
        <v>Интернет-площадка 2gis.ru на основе Cправочника организаций "2ГИС.АЛЬМЕТЬЕВСК"</v>
      </c>
      <c r="D129" s="279">
        <v>10560</v>
      </c>
    </row>
    <row r="130" spans="1:5" s="16" customFormat="1" ht="50.1" customHeight="1" x14ac:dyDescent="0.2">
      <c r="A130" s="143" t="s">
        <v>104</v>
      </c>
      <c r="B130" s="144"/>
      <c r="C130" s="190" t="str">
        <f>"Интернет-площадка 2gis.ru на основе Cправочника организаций "&amp;$C$2&amp;""</f>
        <v>Интернет-площадка 2gis.ru на основе Cправочника организаций "2ГИС.АЛЬМЕТЬЕВСК"</v>
      </c>
      <c r="D130" s="279">
        <v>12672</v>
      </c>
    </row>
    <row r="131" spans="1:5" s="16" customFormat="1" ht="50.1" customHeight="1" x14ac:dyDescent="0.2">
      <c r="A131" s="143" t="s">
        <v>105</v>
      </c>
      <c r="B131" s="144"/>
      <c r="C131" s="190" t="str">
        <f t="shared" si="2"/>
        <v>Электронный справочник на основе Справочника организаций "2ГИС.АЛЬМЕТЬЕВСК" (версия для ПК)</v>
      </c>
      <c r="D131" s="279">
        <v>1440</v>
      </c>
    </row>
    <row r="132" spans="1:5" s="16" customFormat="1" ht="50.1" customHeight="1" x14ac:dyDescent="0.2">
      <c r="A132" s="143" t="s">
        <v>106</v>
      </c>
      <c r="B132" s="144"/>
      <c r="C132" s="190" t="str">
        <f t="shared" si="2"/>
        <v>Электронный справочник на основе Справочника организаций "2ГИС.АЛЬМЕТЬЕВСК" (версия для ПК)</v>
      </c>
      <c r="D132" s="279">
        <v>1440</v>
      </c>
    </row>
    <row r="133" spans="1:5" s="16" customFormat="1" ht="50.1" customHeight="1" x14ac:dyDescent="0.2">
      <c r="A133" s="143" t="s">
        <v>107</v>
      </c>
      <c r="B133" s="144"/>
      <c r="C133" s="190" t="str">
        <f t="shared" si="2"/>
        <v>Электронный справочник на основе Справочника организаций "2ГИС.АЛЬМЕТЬЕВСК" (версия для ПК)</v>
      </c>
      <c r="D133" s="279">
        <v>9840</v>
      </c>
    </row>
    <row r="134" spans="1:5" s="16" customFormat="1" ht="50.1" customHeight="1" x14ac:dyDescent="0.2">
      <c r="A134" s="143" t="s">
        <v>108</v>
      </c>
      <c r="B134" s="144"/>
      <c r="C134" s="190" t="s">
        <v>88</v>
      </c>
      <c r="D134" s="279">
        <v>720</v>
      </c>
    </row>
    <row r="135" spans="1:5" s="16" customFormat="1" ht="75" customHeight="1" x14ac:dyDescent="0.2">
      <c r="A135" s="143" t="s">
        <v>109</v>
      </c>
      <c r="B135" s="144"/>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279">
        <v>7080</v>
      </c>
    </row>
    <row r="136" spans="1:5" s="16" customFormat="1" ht="50.1" customHeight="1" thickBot="1" x14ac:dyDescent="0.25">
      <c r="A136" s="143" t="s">
        <v>110</v>
      </c>
      <c r="B136" s="144"/>
      <c r="C136" s="190" t="str">
        <f t="shared" si="2"/>
        <v>Электронный справочник на основе Справочника организаций "2ГИС.АЛЬМЕТЬЕВСК" (версия для ПК)</v>
      </c>
      <c r="D136" s="279">
        <v>2160</v>
      </c>
    </row>
    <row r="137" spans="1:5" s="16" customFormat="1" ht="50.1" customHeight="1" thickBot="1" x14ac:dyDescent="0.25">
      <c r="A137" s="24" t="s">
        <v>111</v>
      </c>
      <c r="B137" s="25"/>
      <c r="C137" s="24"/>
      <c r="D137" s="295"/>
    </row>
    <row r="138" spans="1:5" s="16" customFormat="1" ht="50.1" customHeight="1" x14ac:dyDescent="0.2">
      <c r="A138" s="143" t="s">
        <v>112</v>
      </c>
      <c r="B138" s="144"/>
      <c r="C138"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38" s="296">
        <v>4500</v>
      </c>
    </row>
    <row r="139" spans="1:5" s="16" customFormat="1" ht="50.1" customHeight="1" x14ac:dyDescent="0.2">
      <c r="A139" s="143" t="s">
        <v>113</v>
      </c>
      <c r="B139" s="144"/>
      <c r="C139" s="196"/>
      <c r="D139" s="271">
        <v>3000</v>
      </c>
    </row>
    <row r="140" spans="1:5" s="16" customFormat="1" ht="50.1" customHeight="1" x14ac:dyDescent="0.2">
      <c r="A140" s="194" t="s">
        <v>114</v>
      </c>
      <c r="B140" s="195"/>
      <c r="C140" s="196"/>
      <c r="D140" s="271">
        <v>1500</v>
      </c>
    </row>
    <row r="141" spans="1:5" s="16" customFormat="1" ht="50.1" customHeight="1" x14ac:dyDescent="0.2">
      <c r="A141" s="194" t="s">
        <v>115</v>
      </c>
      <c r="B141" s="195"/>
      <c r="C141" s="196"/>
      <c r="D141" s="271">
        <v>150</v>
      </c>
    </row>
    <row r="142" spans="1:5" s="16" customFormat="1" ht="50.1" customHeight="1" thickBot="1" x14ac:dyDescent="0.25">
      <c r="A142" s="194" t="s">
        <v>116</v>
      </c>
      <c r="B142" s="195"/>
      <c r="C142" s="198"/>
      <c r="D142" s="297">
        <v>510</v>
      </c>
    </row>
    <row r="143" spans="1:5" s="16" customFormat="1" ht="50.1" customHeight="1" thickBot="1" x14ac:dyDescent="0.25">
      <c r="A143" s="24" t="s">
        <v>117</v>
      </c>
      <c r="B143" s="25"/>
      <c r="C143" s="26"/>
      <c r="D143" s="199"/>
      <c r="E143" s="28"/>
    </row>
    <row r="144" spans="1:5" s="16" customFormat="1" ht="50.1" customHeight="1" x14ac:dyDescent="0.2">
      <c r="A144" s="143" t="s">
        <v>164</v>
      </c>
      <c r="B144" s="144"/>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4" s="279">
        <v>3750</v>
      </c>
      <c r="E144" s="23"/>
    </row>
    <row r="145" spans="1:5" s="16" customFormat="1" ht="50.1" customHeight="1" x14ac:dyDescent="0.2">
      <c r="A145" s="143" t="s">
        <v>119</v>
      </c>
      <c r="B145" s="144"/>
      <c r="C145" s="190" t="str">
        <f>"Интернет-площадка 2gis.ru на основе Cправочника организаций "&amp;$C$2&amp;""</f>
        <v>Интернет-площадка 2gis.ru на основе Cправочника организаций "2ГИС.АЛЬМЕТЬЕВСК"</v>
      </c>
      <c r="D145" s="271">
        <v>3750</v>
      </c>
    </row>
    <row r="146" spans="1:5" s="16" customFormat="1" ht="50.1" customHeight="1" x14ac:dyDescent="0.2">
      <c r="A146" s="143" t="s">
        <v>120</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6" s="279">
        <v>1476</v>
      </c>
    </row>
    <row r="147" spans="1:5" s="16" customFormat="1" ht="50.1" customHeight="1" x14ac:dyDescent="0.2">
      <c r="A147" s="143" t="s">
        <v>165</v>
      </c>
      <c r="B147" s="144"/>
      <c r="C14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7" s="279">
        <v>5280</v>
      </c>
    </row>
    <row r="148" spans="1:5" s="16" customFormat="1" ht="55.5" customHeight="1" x14ac:dyDescent="0.2">
      <c r="A148" s="143" t="s">
        <v>166</v>
      </c>
      <c r="B148" s="144"/>
      <c r="C148" s="298" t="str">
        <f>"Интернет-площадка 2gis.ru на основе Cправочника организаций "&amp;$C$2&amp;""</f>
        <v>Интернет-площадка 2gis.ru на основе Cправочника организаций "2ГИС.АЛЬМЕТЬЕВСК"</v>
      </c>
      <c r="D148" s="299">
        <v>5280</v>
      </c>
    </row>
    <row r="149" spans="1:5" s="16" customFormat="1" ht="50.1" customHeight="1" x14ac:dyDescent="0.2">
      <c r="A149" s="143" t="s">
        <v>123</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9" s="271">
        <v>2160</v>
      </c>
    </row>
    <row r="150" spans="1:5" s="16" customFormat="1" ht="126" customHeight="1" x14ac:dyDescent="0.2">
      <c r="A150" s="143" t="s">
        <v>124</v>
      </c>
      <c r="B150" s="144"/>
      <c r="C150" s="300" t="str">
        <f>C145</f>
        <v>Интернет-площадка 2gis.ru на основе Cправочника организаций "2ГИС.АЛЬМЕТЬЕВСК"</v>
      </c>
      <c r="D150" s="279">
        <v>2892</v>
      </c>
    </row>
    <row r="151" spans="1:5" s="16" customFormat="1" ht="126" customHeight="1" thickBot="1" x14ac:dyDescent="0.25">
      <c r="A151" s="143" t="s">
        <v>125</v>
      </c>
      <c r="B151" s="144"/>
      <c r="C1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1" s="279">
        <v>2334</v>
      </c>
    </row>
    <row r="152" spans="1:5" s="16" customFormat="1" ht="24.95" customHeight="1" thickBot="1" x14ac:dyDescent="0.25">
      <c r="A152" s="301"/>
      <c r="B152" s="302"/>
      <c r="C152" s="118"/>
      <c r="D152" s="303"/>
      <c r="E152" s="219"/>
    </row>
    <row r="153" spans="1:5" ht="12.6" customHeight="1" x14ac:dyDescent="0.2">
      <c r="E153" s="219"/>
    </row>
    <row r="154" spans="1:5" s="211" customFormat="1" ht="24.95" customHeight="1" x14ac:dyDescent="0.2">
      <c r="A154" s="208"/>
      <c r="B154" s="209" t="s">
        <v>126</v>
      </c>
      <c r="C154" s="210" t="s">
        <v>167</v>
      </c>
      <c r="D154" s="210"/>
      <c r="E154" s="219"/>
    </row>
    <row r="155" spans="1:5" s="211" customFormat="1" ht="24.95" customHeight="1" x14ac:dyDescent="0.2">
      <c r="A155" s="208"/>
      <c r="C155" s="304" t="s">
        <v>168</v>
      </c>
      <c r="D155" s="212"/>
      <c r="E155" s="219"/>
    </row>
    <row r="156" spans="1:5" s="211" customFormat="1" ht="24.95" customHeight="1" x14ac:dyDescent="0.2">
      <c r="A156" s="208"/>
      <c r="C156" s="304" t="s">
        <v>169</v>
      </c>
      <c r="D156" s="212"/>
      <c r="E156" s="219"/>
    </row>
    <row r="157" spans="1:5" s="205" customFormat="1" ht="12" customHeight="1" x14ac:dyDescent="0.2">
      <c r="A157" s="204"/>
      <c r="C157" s="212"/>
      <c r="D157" s="212"/>
      <c r="E157" s="226"/>
    </row>
    <row r="158" spans="1:5" s="219" customFormat="1" ht="24.95" customHeight="1" x14ac:dyDescent="0.2">
      <c r="A158" s="215" t="str">
        <f>Абакан_юр!A158</f>
        <v>По соглашению сторон в качестве валюты платежа могут выступать украинские гривны, в этом случае курс следующий: 1 руб. = 0,4427 гривен</v>
      </c>
      <c r="B158" s="215"/>
      <c r="C158" s="215"/>
      <c r="D158" s="216"/>
      <c r="E158" s="207"/>
    </row>
    <row r="159" spans="1:5" s="219" customFormat="1" ht="24.95" customHeight="1" x14ac:dyDescent="0.2">
      <c r="A159" s="215" t="str">
        <f>Абакан_юр!A159</f>
        <v>По соглашению сторон в качестве валюты платежа могут выступать дирхамы ОАЭ, в этом случае курс следующий: 1 руб. = 0,0427 дирхам</v>
      </c>
      <c r="B159" s="215"/>
      <c r="C159" s="215"/>
      <c r="D159" s="216"/>
      <c r="E159" s="226"/>
    </row>
    <row r="160" spans="1:5" s="219" customFormat="1" ht="24.95" customHeight="1" x14ac:dyDescent="0.2">
      <c r="A160" s="215" t="str">
        <f>Абакан_юр!A160</f>
        <v>По соглашению сторон в качестве валюты платежа могут выступать доллары США, в этом случае курс следующий: 1 руб. = 0,0117 доллара</v>
      </c>
      <c r="B160" s="215"/>
      <c r="C160" s="215"/>
      <c r="D160" s="216"/>
      <c r="E160" s="230"/>
    </row>
    <row r="161" spans="1:5" s="219" customFormat="1" ht="24.95" customHeight="1" x14ac:dyDescent="0.2">
      <c r="A161" s="215" t="str">
        <f>Абакан_юр!A161</f>
        <v>По соглашению сторон в качестве валюты платежа могут выступать евро, в этом случае курс следующий: 1 руб. = 0,0108 евро</v>
      </c>
      <c r="B161" s="215"/>
      <c r="C161" s="215"/>
      <c r="D161" s="216"/>
      <c r="E161" s="235"/>
    </row>
    <row r="162" spans="1:5" s="219" customFormat="1" ht="24.95" customHeight="1" x14ac:dyDescent="0.2">
      <c r="A162" s="215" t="str">
        <f>Абакан_юр!A162</f>
        <v>По соглашению сторон в качестве валюты платежа могут выступать чешские кроны, в этом случае курс следующий: 1 руб. = 0,2672 крона</v>
      </c>
      <c r="B162" s="215"/>
      <c r="C162" s="215"/>
      <c r="D162" s="216"/>
      <c r="E162" s="207"/>
    </row>
    <row r="163" spans="1:5" s="219" customFormat="1" ht="24.95" customHeight="1" x14ac:dyDescent="0.2">
      <c r="A163" s="215" t="str">
        <f>Абакан_юр!A163</f>
        <v>По соглашению сторон в качестве валюты платежа могут выступать киргизские сомы, в этом случае курс следующий: 1 руб. = 1,0485 сом</v>
      </c>
      <c r="B163" s="215"/>
      <c r="C163" s="215"/>
      <c r="D163" s="216"/>
      <c r="E163" s="207"/>
    </row>
    <row r="164" spans="1:5" s="219" customFormat="1" ht="24.95" customHeight="1" x14ac:dyDescent="0.2">
      <c r="A16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4" s="215"/>
      <c r="C164" s="215"/>
      <c r="D164" s="216"/>
      <c r="E164" s="207"/>
    </row>
    <row r="165" spans="1:5" s="226" customFormat="1" ht="12.6" customHeight="1" x14ac:dyDescent="0.2">
      <c r="A165" s="221"/>
      <c r="B165" s="221"/>
      <c r="C165" s="222"/>
      <c r="D165" s="223"/>
      <c r="E165" s="207"/>
    </row>
    <row r="166" spans="1:5" ht="24.95" customHeight="1" x14ac:dyDescent="0.2">
      <c r="A166" s="227" t="s">
        <v>138</v>
      </c>
      <c r="B166" s="227"/>
      <c r="C166" s="227"/>
      <c r="D166" s="227"/>
    </row>
    <row r="167" spans="1:5" s="226" customFormat="1" ht="12" customHeight="1" x14ac:dyDescent="0.2">
      <c r="A167" s="221"/>
      <c r="B167" s="221"/>
      <c r="C167" s="222"/>
      <c r="D167" s="223"/>
      <c r="E167" s="207"/>
    </row>
    <row r="168" spans="1:5" s="230" customFormat="1" ht="50.1" customHeight="1" thickBot="1" x14ac:dyDescent="0.25">
      <c r="A168" s="228" t="s">
        <v>139</v>
      </c>
      <c r="B168" s="228"/>
      <c r="C168" s="228"/>
      <c r="D168" s="228"/>
      <c r="E168" s="207"/>
    </row>
    <row r="169" spans="1:5" s="235" customFormat="1" ht="50.1" customHeight="1" thickBot="1" x14ac:dyDescent="0.25">
      <c r="A169" s="231" t="s">
        <v>140</v>
      </c>
      <c r="B169" s="232"/>
      <c r="C169" s="232"/>
      <c r="D169" s="233"/>
      <c r="E169" s="207"/>
    </row>
    <row r="170" spans="1:5" ht="79.5" customHeight="1" thickBot="1" x14ac:dyDescent="0.25">
      <c r="A170" s="305" t="s">
        <v>141</v>
      </c>
      <c r="B170" s="306"/>
      <c r="C170" s="238" t="s">
        <v>142</v>
      </c>
      <c r="D170" s="307" t="s">
        <v>143</v>
      </c>
    </row>
    <row r="171" spans="1:5" ht="50.1" customHeight="1" x14ac:dyDescent="0.2">
      <c r="A171" s="246" t="s">
        <v>170</v>
      </c>
      <c r="B171" s="247"/>
      <c r="C171" s="249" t="s">
        <v>171</v>
      </c>
      <c r="D171" s="308">
        <v>2190</v>
      </c>
      <c r="E171" s="226"/>
    </row>
    <row r="172" spans="1:5" ht="50.1" customHeight="1" x14ac:dyDescent="0.2">
      <c r="A172" s="246" t="s">
        <v>172</v>
      </c>
      <c r="B172" s="247"/>
      <c r="C172" s="249"/>
      <c r="D172" s="308">
        <v>1590</v>
      </c>
    </row>
    <row r="173" spans="1:5" ht="50.1" customHeight="1" x14ac:dyDescent="0.2">
      <c r="A173" s="246" t="s">
        <v>173</v>
      </c>
      <c r="B173" s="247"/>
      <c r="C173" s="249"/>
      <c r="D173" s="308">
        <v>1440</v>
      </c>
    </row>
    <row r="174" spans="1:5" ht="50.1" customHeight="1" thickBot="1" x14ac:dyDescent="0.25">
      <c r="A174" s="246" t="s">
        <v>174</v>
      </c>
      <c r="B174" s="247"/>
      <c r="C174" s="249"/>
      <c r="D174" s="308">
        <v>1290</v>
      </c>
      <c r="E174" s="16"/>
    </row>
    <row r="175" spans="1:5" ht="99.95" customHeight="1" x14ac:dyDescent="0.2">
      <c r="A175" s="241" t="s">
        <v>144</v>
      </c>
      <c r="B175" s="242"/>
      <c r="C175" s="243" t="s">
        <v>145</v>
      </c>
      <c r="D175" s="309" t="s">
        <v>146</v>
      </c>
    </row>
    <row r="176" spans="1:5" ht="75" customHeight="1" x14ac:dyDescent="0.2">
      <c r="A176" s="246" t="s">
        <v>147</v>
      </c>
      <c r="B176" s="247"/>
      <c r="C176" s="248" t="s">
        <v>148</v>
      </c>
      <c r="D176" s="310" t="s">
        <v>149</v>
      </c>
    </row>
    <row r="177" spans="1:5" ht="174.95" customHeight="1" x14ac:dyDescent="0.2">
      <c r="A177" s="251" t="s">
        <v>150</v>
      </c>
      <c r="B177" s="249"/>
      <c r="C177" s="248" t="s">
        <v>151</v>
      </c>
      <c r="D177" s="310" t="s">
        <v>149</v>
      </c>
      <c r="E177" s="254"/>
    </row>
    <row r="178" spans="1:5" ht="125.25" customHeight="1" x14ac:dyDescent="0.2">
      <c r="A178" s="251" t="s">
        <v>153</v>
      </c>
      <c r="B178" s="249"/>
      <c r="C178" s="248" t="s">
        <v>154</v>
      </c>
      <c r="D178" s="248" t="s">
        <v>149</v>
      </c>
    </row>
    <row r="179" spans="1:5" s="226" customFormat="1" ht="223.5" customHeight="1" x14ac:dyDescent="0.2">
      <c r="A179" s="251" t="s">
        <v>155</v>
      </c>
      <c r="B179" s="249"/>
      <c r="C179" s="248" t="s">
        <v>156</v>
      </c>
      <c r="D179" s="248" t="s">
        <v>149</v>
      </c>
      <c r="E179" s="207"/>
    </row>
    <row r="180" spans="1:5" ht="24.95" customHeight="1" x14ac:dyDescent="0.2">
      <c r="A180" s="252" t="s">
        <v>157</v>
      </c>
      <c r="B180" s="252"/>
      <c r="C180" s="252"/>
      <c r="D180" s="252"/>
    </row>
    <row r="181" spans="1:5" ht="39" customHeight="1" x14ac:dyDescent="0.2">
      <c r="A181" s="252" t="s">
        <v>158</v>
      </c>
      <c r="B181" s="252"/>
      <c r="C181" s="252"/>
      <c r="D181" s="252"/>
    </row>
    <row r="182" spans="1:5" s="16" customFormat="1" ht="203.25" customHeight="1" x14ac:dyDescent="0.2">
      <c r="A18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11"/>
      <c r="C182" s="311"/>
      <c r="D182" s="311"/>
      <c r="E182" s="207"/>
    </row>
    <row r="183" spans="1:5" ht="63.75" customHeight="1" x14ac:dyDescent="0.2">
      <c r="A183" s="227" t="s">
        <v>160</v>
      </c>
      <c r="B183" s="227"/>
      <c r="C183" s="227"/>
      <c r="D183" s="227"/>
    </row>
    <row r="184" spans="1:5" ht="20.25" customHeight="1" x14ac:dyDescent="0.2">
      <c r="A184" s="252" t="s">
        <v>161</v>
      </c>
      <c r="B184" s="252"/>
      <c r="C184" s="252"/>
      <c r="D184" s="252"/>
    </row>
    <row r="185" spans="1:5" s="254" customFormat="1" ht="114.75" customHeight="1" x14ac:dyDescent="0.2">
      <c r="A185" s="311" t="s">
        <v>162</v>
      </c>
      <c r="B185" s="311"/>
      <c r="C185" s="311"/>
      <c r="D185" s="311"/>
      <c r="E185" s="207"/>
    </row>
  </sheetData>
  <sheetProtection selectLockedCells="1" selectUnlockedCells="1"/>
  <mergeCells count="171">
    <mergeCell ref="A181:D181"/>
    <mergeCell ref="A182:D182"/>
    <mergeCell ref="A183:D183"/>
    <mergeCell ref="A184:D184"/>
    <mergeCell ref="A185:D185"/>
    <mergeCell ref="A175:B175"/>
    <mergeCell ref="A176:B176"/>
    <mergeCell ref="A177:B177"/>
    <mergeCell ref="A178:B178"/>
    <mergeCell ref="A179:B179"/>
    <mergeCell ref="A180:D180"/>
    <mergeCell ref="A170:B170"/>
    <mergeCell ref="A171:B171"/>
    <mergeCell ref="C171:C174"/>
    <mergeCell ref="A172:B172"/>
    <mergeCell ref="A173:B173"/>
    <mergeCell ref="A174:B174"/>
    <mergeCell ref="A162:C162"/>
    <mergeCell ref="A163:C163"/>
    <mergeCell ref="A164:C164"/>
    <mergeCell ref="A166:D166"/>
    <mergeCell ref="A168:D168"/>
    <mergeCell ref="A169:D169"/>
    <mergeCell ref="C156:D156"/>
    <mergeCell ref="C157:D157"/>
    <mergeCell ref="A158:C158"/>
    <mergeCell ref="A159:C159"/>
    <mergeCell ref="A160:C160"/>
    <mergeCell ref="A161:C161"/>
    <mergeCell ref="A149:B149"/>
    <mergeCell ref="A150:B150"/>
    <mergeCell ref="A151:B151"/>
    <mergeCell ref="A152:B152"/>
    <mergeCell ref="C154:D154"/>
    <mergeCell ref="C155:D155"/>
    <mergeCell ref="A143:B143"/>
    <mergeCell ref="A144:B144"/>
    <mergeCell ref="A145:B145"/>
    <mergeCell ref="A146:B146"/>
    <mergeCell ref="A147:B147"/>
    <mergeCell ref="A148:B148"/>
    <mergeCell ref="A136:B136"/>
    <mergeCell ref="A137:B137"/>
    <mergeCell ref="C137:D137"/>
    <mergeCell ref="A138:B138"/>
    <mergeCell ref="C138:C142"/>
    <mergeCell ref="A139:B139"/>
    <mergeCell ref="A140:B140"/>
    <mergeCell ref="A141:B141"/>
    <mergeCell ref="A142:B142"/>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C80"/>
    <mergeCell ref="A81:B81"/>
    <mergeCell ref="A82:B82"/>
    <mergeCell ref="A83:B83"/>
    <mergeCell ref="A84:B84"/>
    <mergeCell ref="C84:C101"/>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4"/>
  <sheetViews>
    <sheetView view="pageBreakPreview" zoomScale="40" zoomScaleNormal="60" zoomScaleSheetLayoutView="40" workbookViewId="0">
      <pane ySplit="3" topLeftCell="A30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290</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452" t="str">
        <f>"от "&amp;MIN(D50:D89)&amp;" до "&amp;MAX(D50:D89)</f>
        <v>от 2850 до 114000</v>
      </c>
      <c r="E49" s="453"/>
      <c r="F49" s="453"/>
      <c r="G49" s="453"/>
      <c r="H49" s="454"/>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50" s="365">
        <v>2850</v>
      </c>
      <c r="E50" s="128"/>
      <c r="F50" s="128"/>
      <c r="G50" s="128"/>
      <c r="H50" s="129"/>
    </row>
    <row r="51" spans="1:8" s="16" customFormat="1" ht="37.5" customHeight="1" outlineLevel="1" x14ac:dyDescent="0.2">
      <c r="A51" s="130" t="s">
        <v>33</v>
      </c>
      <c r="B51" s="366"/>
      <c r="C51" s="367"/>
      <c r="D51" s="56">
        <v>5700</v>
      </c>
      <c r="E51" s="37"/>
      <c r="F51" s="37"/>
      <c r="G51" s="37"/>
      <c r="H51" s="38"/>
    </row>
    <row r="52" spans="1:8" s="16" customFormat="1" ht="37.5" customHeight="1" outlineLevel="1" x14ac:dyDescent="0.2">
      <c r="A52" s="130" t="s">
        <v>34</v>
      </c>
      <c r="B52" s="366"/>
      <c r="C52" s="367"/>
      <c r="D52" s="56">
        <v>8550</v>
      </c>
      <c r="E52" s="37"/>
      <c r="F52" s="37"/>
      <c r="G52" s="37"/>
      <c r="H52" s="38"/>
    </row>
    <row r="53" spans="1:8" s="16" customFormat="1" ht="37.5" customHeight="1" outlineLevel="1" x14ac:dyDescent="0.2">
      <c r="A53" s="130" t="s">
        <v>35</v>
      </c>
      <c r="B53" s="366"/>
      <c r="C53" s="367"/>
      <c r="D53" s="56">
        <v>11400</v>
      </c>
      <c r="E53" s="37"/>
      <c r="F53" s="37"/>
      <c r="G53" s="37"/>
      <c r="H53" s="38"/>
    </row>
    <row r="54" spans="1:8" s="16" customFormat="1" ht="37.5" customHeight="1" outlineLevel="1" x14ac:dyDescent="0.2">
      <c r="A54" s="130" t="s">
        <v>36</v>
      </c>
      <c r="B54" s="366"/>
      <c r="C54" s="367"/>
      <c r="D54" s="56">
        <v>14250</v>
      </c>
      <c r="E54" s="37"/>
      <c r="F54" s="37"/>
      <c r="G54" s="37"/>
      <c r="H54" s="38"/>
    </row>
    <row r="55" spans="1:8" s="16" customFormat="1" ht="37.5" customHeight="1" outlineLevel="1" x14ac:dyDescent="0.2">
      <c r="A55" s="130" t="s">
        <v>37</v>
      </c>
      <c r="B55" s="366"/>
      <c r="C55" s="367"/>
      <c r="D55" s="56">
        <v>17100</v>
      </c>
      <c r="E55" s="37"/>
      <c r="F55" s="37"/>
      <c r="G55" s="37"/>
      <c r="H55" s="38"/>
    </row>
    <row r="56" spans="1:8" s="16" customFormat="1" ht="37.5" customHeight="1" outlineLevel="1" x14ac:dyDescent="0.2">
      <c r="A56" s="130" t="s">
        <v>38</v>
      </c>
      <c r="B56" s="366"/>
      <c r="C56" s="367"/>
      <c r="D56" s="56">
        <v>19950</v>
      </c>
      <c r="E56" s="37"/>
      <c r="F56" s="37"/>
      <c r="G56" s="37"/>
      <c r="H56" s="38"/>
    </row>
    <row r="57" spans="1:8" s="16" customFormat="1" ht="37.5" customHeight="1" outlineLevel="1" x14ac:dyDescent="0.2">
      <c r="A57" s="130" t="s">
        <v>39</v>
      </c>
      <c r="B57" s="366"/>
      <c r="C57" s="367"/>
      <c r="D57" s="56">
        <v>22800</v>
      </c>
      <c r="E57" s="37"/>
      <c r="F57" s="37"/>
      <c r="G57" s="37"/>
      <c r="H57" s="38"/>
    </row>
    <row r="58" spans="1:8" s="16" customFormat="1" ht="37.5" customHeight="1" outlineLevel="1" x14ac:dyDescent="0.2">
      <c r="A58" s="130" t="s">
        <v>40</v>
      </c>
      <c r="B58" s="366"/>
      <c r="C58" s="367"/>
      <c r="D58" s="56">
        <v>25650</v>
      </c>
      <c r="E58" s="37"/>
      <c r="F58" s="37"/>
      <c r="G58" s="37"/>
      <c r="H58" s="38"/>
    </row>
    <row r="59" spans="1:8" s="16" customFormat="1" ht="37.5" customHeight="1" outlineLevel="1" x14ac:dyDescent="0.2">
      <c r="A59" s="130" t="s">
        <v>41</v>
      </c>
      <c r="B59" s="366"/>
      <c r="C59" s="367"/>
      <c r="D59" s="56">
        <v>28500</v>
      </c>
      <c r="E59" s="37"/>
      <c r="F59" s="37"/>
      <c r="G59" s="37"/>
      <c r="H59" s="38"/>
    </row>
    <row r="60" spans="1:8" s="16" customFormat="1" ht="37.5" customHeight="1" outlineLevel="1" x14ac:dyDescent="0.2">
      <c r="A60" s="130" t="s">
        <v>42</v>
      </c>
      <c r="B60" s="366"/>
      <c r="C60" s="367"/>
      <c r="D60" s="56">
        <v>31350</v>
      </c>
      <c r="E60" s="37"/>
      <c r="F60" s="37"/>
      <c r="G60" s="37"/>
      <c r="H60" s="38"/>
    </row>
    <row r="61" spans="1:8" s="16" customFormat="1" ht="37.5" customHeight="1" outlineLevel="1" x14ac:dyDescent="0.2">
      <c r="A61" s="130" t="s">
        <v>43</v>
      </c>
      <c r="B61" s="366"/>
      <c r="C61" s="367"/>
      <c r="D61" s="56">
        <v>34200</v>
      </c>
      <c r="E61" s="37"/>
      <c r="F61" s="37"/>
      <c r="G61" s="37"/>
      <c r="H61" s="38"/>
    </row>
    <row r="62" spans="1:8" s="16" customFormat="1" ht="37.5" customHeight="1" outlineLevel="1" x14ac:dyDescent="0.2">
      <c r="A62" s="130" t="s">
        <v>44</v>
      </c>
      <c r="B62" s="366"/>
      <c r="C62" s="367"/>
      <c r="D62" s="56">
        <v>37050</v>
      </c>
      <c r="E62" s="37"/>
      <c r="F62" s="37"/>
      <c r="G62" s="37"/>
      <c r="H62" s="38"/>
    </row>
    <row r="63" spans="1:8" s="16" customFormat="1" ht="37.5" customHeight="1" outlineLevel="1" x14ac:dyDescent="0.2">
      <c r="A63" s="130" t="s">
        <v>45</v>
      </c>
      <c r="B63" s="366"/>
      <c r="C63" s="367"/>
      <c r="D63" s="56">
        <v>39900</v>
      </c>
      <c r="E63" s="37"/>
      <c r="F63" s="37"/>
      <c r="G63" s="37"/>
      <c r="H63" s="38"/>
    </row>
    <row r="64" spans="1:8" s="16" customFormat="1" ht="37.5" customHeight="1" outlineLevel="1" x14ac:dyDescent="0.2">
      <c r="A64" s="130" t="s">
        <v>46</v>
      </c>
      <c r="B64" s="366"/>
      <c r="C64" s="367"/>
      <c r="D64" s="56">
        <v>42750</v>
      </c>
      <c r="E64" s="37"/>
      <c r="F64" s="37"/>
      <c r="G64" s="37"/>
      <c r="H64" s="38"/>
    </row>
    <row r="65" spans="1:8" s="16" customFormat="1" ht="37.5" customHeight="1" outlineLevel="1" x14ac:dyDescent="0.2">
      <c r="A65" s="130" t="s">
        <v>47</v>
      </c>
      <c r="B65" s="366"/>
      <c r="C65" s="367"/>
      <c r="D65" s="56">
        <v>45600</v>
      </c>
      <c r="E65" s="37"/>
      <c r="F65" s="37"/>
      <c r="G65" s="37"/>
      <c r="H65" s="38"/>
    </row>
    <row r="66" spans="1:8" s="16" customFormat="1" ht="37.5" customHeight="1" outlineLevel="1" x14ac:dyDescent="0.2">
      <c r="A66" s="130" t="s">
        <v>48</v>
      </c>
      <c r="B66" s="366"/>
      <c r="C66" s="367"/>
      <c r="D66" s="56">
        <v>48450</v>
      </c>
      <c r="E66" s="37"/>
      <c r="F66" s="37"/>
      <c r="G66" s="37"/>
      <c r="H66" s="38"/>
    </row>
    <row r="67" spans="1:8" s="16" customFormat="1" ht="37.5" customHeight="1" outlineLevel="1" x14ac:dyDescent="0.2">
      <c r="A67" s="130" t="s">
        <v>49</v>
      </c>
      <c r="B67" s="366"/>
      <c r="C67" s="367"/>
      <c r="D67" s="56">
        <v>51300</v>
      </c>
      <c r="E67" s="37"/>
      <c r="F67" s="37"/>
      <c r="G67" s="37"/>
      <c r="H67" s="38"/>
    </row>
    <row r="68" spans="1:8" s="16" customFormat="1" ht="37.5" customHeight="1" outlineLevel="1" x14ac:dyDescent="0.2">
      <c r="A68" s="130" t="s">
        <v>50</v>
      </c>
      <c r="B68" s="366"/>
      <c r="C68" s="367"/>
      <c r="D68" s="56">
        <v>54150</v>
      </c>
      <c r="E68" s="37"/>
      <c r="F68" s="37"/>
      <c r="G68" s="37"/>
      <c r="H68" s="38"/>
    </row>
    <row r="69" spans="1:8" s="16" customFormat="1" ht="37.5" customHeight="1" outlineLevel="1" x14ac:dyDescent="0.2">
      <c r="A69" s="130" t="s">
        <v>51</v>
      </c>
      <c r="B69" s="366"/>
      <c r="C69" s="367"/>
      <c r="D69" s="56">
        <v>57000</v>
      </c>
      <c r="E69" s="37"/>
      <c r="F69" s="37"/>
      <c r="G69" s="37"/>
      <c r="H69" s="38"/>
    </row>
    <row r="70" spans="1:8" s="16" customFormat="1" ht="37.5" customHeight="1" outlineLevel="1" x14ac:dyDescent="0.2">
      <c r="A70" s="130" t="s">
        <v>197</v>
      </c>
      <c r="B70" s="366"/>
      <c r="C70" s="367"/>
      <c r="D70" s="56">
        <v>59850</v>
      </c>
      <c r="E70" s="37"/>
      <c r="F70" s="37"/>
      <c r="G70" s="37"/>
      <c r="H70" s="38"/>
    </row>
    <row r="71" spans="1:8" s="16" customFormat="1" ht="37.5" customHeight="1" outlineLevel="1" x14ac:dyDescent="0.2">
      <c r="A71" s="130" t="s">
        <v>198</v>
      </c>
      <c r="B71" s="366"/>
      <c r="C71" s="367"/>
      <c r="D71" s="56">
        <v>62700</v>
      </c>
      <c r="E71" s="37"/>
      <c r="F71" s="37"/>
      <c r="G71" s="37"/>
      <c r="H71" s="38"/>
    </row>
    <row r="72" spans="1:8" s="16" customFormat="1" ht="37.5" customHeight="1" outlineLevel="1" x14ac:dyDescent="0.2">
      <c r="A72" s="130" t="s">
        <v>199</v>
      </c>
      <c r="B72" s="366"/>
      <c r="C72" s="367"/>
      <c r="D72" s="56">
        <v>65550</v>
      </c>
      <c r="E72" s="37"/>
      <c r="F72" s="37"/>
      <c r="G72" s="37"/>
      <c r="H72" s="38"/>
    </row>
    <row r="73" spans="1:8" s="16" customFormat="1" ht="37.5" customHeight="1" outlineLevel="1" x14ac:dyDescent="0.2">
      <c r="A73" s="130" t="s">
        <v>200</v>
      </c>
      <c r="B73" s="366"/>
      <c r="C73" s="367"/>
      <c r="D73" s="56">
        <v>68400</v>
      </c>
      <c r="E73" s="37"/>
      <c r="F73" s="37"/>
      <c r="G73" s="37"/>
      <c r="H73" s="38"/>
    </row>
    <row r="74" spans="1:8" s="16" customFormat="1" ht="37.5" customHeight="1" outlineLevel="1" x14ac:dyDescent="0.2">
      <c r="A74" s="130" t="s">
        <v>201</v>
      </c>
      <c r="B74" s="366"/>
      <c r="C74" s="367"/>
      <c r="D74" s="56">
        <v>71250</v>
      </c>
      <c r="E74" s="37"/>
      <c r="F74" s="37"/>
      <c r="G74" s="37"/>
      <c r="H74" s="38"/>
    </row>
    <row r="75" spans="1:8" s="16" customFormat="1" ht="37.5" customHeight="1" outlineLevel="1" x14ac:dyDescent="0.2">
      <c r="A75" s="130" t="s">
        <v>202</v>
      </c>
      <c r="B75" s="366"/>
      <c r="C75" s="367"/>
      <c r="D75" s="56">
        <v>74100</v>
      </c>
      <c r="E75" s="37"/>
      <c r="F75" s="37"/>
      <c r="G75" s="37"/>
      <c r="H75" s="38"/>
    </row>
    <row r="76" spans="1:8" s="16" customFormat="1" ht="37.5" customHeight="1" outlineLevel="1" x14ac:dyDescent="0.2">
      <c r="A76" s="130" t="s">
        <v>203</v>
      </c>
      <c r="B76" s="366"/>
      <c r="C76" s="367"/>
      <c r="D76" s="56">
        <v>76950</v>
      </c>
      <c r="E76" s="37"/>
      <c r="F76" s="37"/>
      <c r="G76" s="37"/>
      <c r="H76" s="38"/>
    </row>
    <row r="77" spans="1:8" s="16" customFormat="1" ht="37.5" customHeight="1" outlineLevel="1" x14ac:dyDescent="0.2">
      <c r="A77" s="130" t="s">
        <v>204</v>
      </c>
      <c r="B77" s="366"/>
      <c r="C77" s="367"/>
      <c r="D77" s="56">
        <v>79800</v>
      </c>
      <c r="E77" s="37"/>
      <c r="F77" s="37"/>
      <c r="G77" s="37"/>
      <c r="H77" s="38"/>
    </row>
    <row r="78" spans="1:8" s="16" customFormat="1" ht="37.5" customHeight="1" outlineLevel="1" x14ac:dyDescent="0.2">
      <c r="A78" s="130" t="s">
        <v>205</v>
      </c>
      <c r="B78" s="366"/>
      <c r="C78" s="367"/>
      <c r="D78" s="56">
        <v>82650</v>
      </c>
      <c r="E78" s="37"/>
      <c r="F78" s="37"/>
      <c r="G78" s="37"/>
      <c r="H78" s="38"/>
    </row>
    <row r="79" spans="1:8" s="16" customFormat="1" ht="37.5" customHeight="1" outlineLevel="1" x14ac:dyDescent="0.2">
      <c r="A79" s="130" t="s">
        <v>206</v>
      </c>
      <c r="B79" s="366"/>
      <c r="C79" s="367"/>
      <c r="D79" s="56">
        <v>85500</v>
      </c>
      <c r="E79" s="37"/>
      <c r="F79" s="37"/>
      <c r="G79" s="37"/>
      <c r="H79" s="38"/>
    </row>
    <row r="80" spans="1:8" s="16" customFormat="1" ht="37.5" customHeight="1" outlineLevel="1" x14ac:dyDescent="0.2">
      <c r="A80" s="130" t="s">
        <v>216</v>
      </c>
      <c r="B80" s="366"/>
      <c r="C80" s="367"/>
      <c r="D80" s="56">
        <v>88350</v>
      </c>
      <c r="E80" s="37"/>
      <c r="F80" s="37"/>
      <c r="G80" s="37"/>
      <c r="H80" s="38"/>
    </row>
    <row r="81" spans="1:8" s="16" customFormat="1" ht="37.5" customHeight="1" outlineLevel="1" x14ac:dyDescent="0.2">
      <c r="A81" s="130" t="s">
        <v>217</v>
      </c>
      <c r="B81" s="366"/>
      <c r="C81" s="367"/>
      <c r="D81" s="56">
        <v>91200</v>
      </c>
      <c r="E81" s="37"/>
      <c r="F81" s="37"/>
      <c r="G81" s="37"/>
      <c r="H81" s="38"/>
    </row>
    <row r="82" spans="1:8" s="16" customFormat="1" ht="37.5" customHeight="1" outlineLevel="1" x14ac:dyDescent="0.2">
      <c r="A82" s="130" t="s">
        <v>218</v>
      </c>
      <c r="B82" s="366"/>
      <c r="C82" s="367"/>
      <c r="D82" s="56">
        <v>94050</v>
      </c>
      <c r="E82" s="37"/>
      <c r="F82" s="37"/>
      <c r="G82" s="37"/>
      <c r="H82" s="38"/>
    </row>
    <row r="83" spans="1:8" s="16" customFormat="1" ht="37.5" customHeight="1" outlineLevel="1" x14ac:dyDescent="0.2">
      <c r="A83" s="130" t="s">
        <v>219</v>
      </c>
      <c r="B83" s="366"/>
      <c r="C83" s="367"/>
      <c r="D83" s="56">
        <v>96900</v>
      </c>
      <c r="E83" s="37"/>
      <c r="F83" s="37"/>
      <c r="G83" s="37"/>
      <c r="H83" s="38"/>
    </row>
    <row r="84" spans="1:8" s="16" customFormat="1" ht="37.5" customHeight="1" outlineLevel="1" x14ac:dyDescent="0.2">
      <c r="A84" s="130" t="s">
        <v>220</v>
      </c>
      <c r="B84" s="366"/>
      <c r="C84" s="367"/>
      <c r="D84" s="56">
        <v>99750</v>
      </c>
      <c r="E84" s="37"/>
      <c r="F84" s="37"/>
      <c r="G84" s="37"/>
      <c r="H84" s="38"/>
    </row>
    <row r="85" spans="1:8" s="16" customFormat="1" ht="37.5" customHeight="1" outlineLevel="1" x14ac:dyDescent="0.2">
      <c r="A85" s="130" t="s">
        <v>221</v>
      </c>
      <c r="B85" s="366"/>
      <c r="C85" s="367"/>
      <c r="D85" s="56">
        <v>102600</v>
      </c>
      <c r="E85" s="37"/>
      <c r="F85" s="37"/>
      <c r="G85" s="37"/>
      <c r="H85" s="38"/>
    </row>
    <row r="86" spans="1:8" s="16" customFormat="1" ht="37.5" customHeight="1" outlineLevel="1" x14ac:dyDescent="0.2">
      <c r="A86" s="130" t="s">
        <v>222</v>
      </c>
      <c r="B86" s="366"/>
      <c r="C86" s="367"/>
      <c r="D86" s="56">
        <v>105450</v>
      </c>
      <c r="E86" s="37"/>
      <c r="F86" s="37"/>
      <c r="G86" s="37"/>
      <c r="H86" s="38"/>
    </row>
    <row r="87" spans="1:8" s="16" customFormat="1" ht="37.5" customHeight="1" outlineLevel="1" x14ac:dyDescent="0.2">
      <c r="A87" s="130" t="s">
        <v>223</v>
      </c>
      <c r="B87" s="366"/>
      <c r="C87" s="367"/>
      <c r="D87" s="56">
        <v>108300</v>
      </c>
      <c r="E87" s="37"/>
      <c r="F87" s="37"/>
      <c r="G87" s="37"/>
      <c r="H87" s="38"/>
    </row>
    <row r="88" spans="1:8" s="16" customFormat="1" ht="37.5" customHeight="1" outlineLevel="1" x14ac:dyDescent="0.2">
      <c r="A88" s="130" t="s">
        <v>224</v>
      </c>
      <c r="B88" s="366"/>
      <c r="C88" s="367"/>
      <c r="D88" s="56">
        <v>111150</v>
      </c>
      <c r="E88" s="37"/>
      <c r="F88" s="37"/>
      <c r="G88" s="37"/>
      <c r="H88" s="38"/>
    </row>
    <row r="89" spans="1:8" s="16" customFormat="1" ht="37.5" customHeight="1" outlineLevel="1" x14ac:dyDescent="0.2">
      <c r="A89" s="399" t="s">
        <v>225</v>
      </c>
      <c r="B89" s="400"/>
      <c r="C89" s="367"/>
      <c r="D89" s="197">
        <v>114000</v>
      </c>
      <c r="E89" s="188"/>
      <c r="F89" s="188"/>
      <c r="G89" s="188"/>
      <c r="H89" s="189"/>
    </row>
    <row r="90" spans="1:8" s="16" customFormat="1" ht="37.5" customHeight="1" outlineLevel="1" x14ac:dyDescent="0.2">
      <c r="A90" s="130" t="s">
        <v>292</v>
      </c>
      <c r="B90" s="131"/>
      <c r="C90" s="367"/>
      <c r="D90" s="197">
        <v>116850</v>
      </c>
      <c r="E90" s="188"/>
      <c r="F90" s="188"/>
      <c r="G90" s="188"/>
      <c r="H90" s="189"/>
    </row>
    <row r="91" spans="1:8" s="16" customFormat="1" ht="37.5" customHeight="1" outlineLevel="1" x14ac:dyDescent="0.2">
      <c r="A91" s="130" t="s">
        <v>293</v>
      </c>
      <c r="B91" s="131"/>
      <c r="C91" s="367"/>
      <c r="D91" s="197">
        <v>119700</v>
      </c>
      <c r="E91" s="188"/>
      <c r="F91" s="188"/>
      <c r="G91" s="188"/>
      <c r="H91" s="189"/>
    </row>
    <row r="92" spans="1:8" s="16" customFormat="1" ht="37.5" customHeight="1" outlineLevel="1" x14ac:dyDescent="0.2">
      <c r="A92" s="130" t="s">
        <v>294</v>
      </c>
      <c r="B92" s="131"/>
      <c r="C92" s="367"/>
      <c r="D92" s="197">
        <v>122550</v>
      </c>
      <c r="E92" s="188"/>
      <c r="F92" s="188"/>
      <c r="G92" s="188"/>
      <c r="H92" s="189"/>
    </row>
    <row r="93" spans="1:8" s="16" customFormat="1" ht="37.5" customHeight="1" outlineLevel="1" x14ac:dyDescent="0.2">
      <c r="A93" s="130" t="s">
        <v>295</v>
      </c>
      <c r="B93" s="131"/>
      <c r="C93" s="367"/>
      <c r="D93" s="197">
        <v>125400</v>
      </c>
      <c r="E93" s="188"/>
      <c r="F93" s="188"/>
      <c r="G93" s="188"/>
      <c r="H93" s="189"/>
    </row>
    <row r="94" spans="1:8" s="16" customFormat="1" ht="37.5" customHeight="1" outlineLevel="1" x14ac:dyDescent="0.2">
      <c r="A94" s="130" t="s">
        <v>296</v>
      </c>
      <c r="B94" s="131"/>
      <c r="C94" s="367"/>
      <c r="D94" s="197">
        <v>128250</v>
      </c>
      <c r="E94" s="188"/>
      <c r="F94" s="188"/>
      <c r="G94" s="188"/>
      <c r="H94" s="189"/>
    </row>
    <row r="95" spans="1:8" s="16" customFormat="1" ht="37.5" customHeight="1" outlineLevel="1" x14ac:dyDescent="0.2">
      <c r="A95" s="130" t="s">
        <v>297</v>
      </c>
      <c r="B95" s="131"/>
      <c r="C95" s="367"/>
      <c r="D95" s="197">
        <v>131100</v>
      </c>
      <c r="E95" s="188"/>
      <c r="F95" s="188"/>
      <c r="G95" s="188"/>
      <c r="H95" s="189"/>
    </row>
    <row r="96" spans="1:8" s="16" customFormat="1" ht="37.5" customHeight="1" outlineLevel="1" x14ac:dyDescent="0.2">
      <c r="A96" s="130" t="s">
        <v>298</v>
      </c>
      <c r="B96" s="131"/>
      <c r="C96" s="367"/>
      <c r="D96" s="197">
        <v>133950</v>
      </c>
      <c r="E96" s="188"/>
      <c r="F96" s="188"/>
      <c r="G96" s="188"/>
      <c r="H96" s="189"/>
    </row>
    <row r="97" spans="1:8" s="16" customFormat="1" ht="37.5" customHeight="1" outlineLevel="1" x14ac:dyDescent="0.2">
      <c r="A97" s="130" t="s">
        <v>299</v>
      </c>
      <c r="B97" s="131"/>
      <c r="C97" s="367"/>
      <c r="D97" s="197">
        <v>136800</v>
      </c>
      <c r="E97" s="188"/>
      <c r="F97" s="188"/>
      <c r="G97" s="188"/>
      <c r="H97" s="189"/>
    </row>
    <row r="98" spans="1:8" s="16" customFormat="1" ht="37.5" customHeight="1" outlineLevel="1" x14ac:dyDescent="0.2">
      <c r="A98" s="130" t="s">
        <v>300</v>
      </c>
      <c r="B98" s="131"/>
      <c r="C98" s="367"/>
      <c r="D98" s="197">
        <v>139650</v>
      </c>
      <c r="E98" s="188"/>
      <c r="F98" s="188"/>
      <c r="G98" s="188"/>
      <c r="H98" s="189"/>
    </row>
    <row r="99" spans="1:8" s="16" customFormat="1" ht="37.5" customHeight="1" outlineLevel="1" x14ac:dyDescent="0.2">
      <c r="A99" s="130" t="s">
        <v>301</v>
      </c>
      <c r="B99" s="131"/>
      <c r="C99" s="367"/>
      <c r="D99" s="197">
        <v>142500</v>
      </c>
      <c r="E99" s="188"/>
      <c r="F99" s="188"/>
      <c r="G99" s="188"/>
      <c r="H99" s="189"/>
    </row>
    <row r="100" spans="1:8" s="16" customFormat="1" ht="37.5" customHeight="1" outlineLevel="1" x14ac:dyDescent="0.2">
      <c r="A100" s="130" t="s">
        <v>302</v>
      </c>
      <c r="B100" s="131"/>
      <c r="C100" s="367"/>
      <c r="D100" s="197">
        <v>145350</v>
      </c>
      <c r="E100" s="188"/>
      <c r="F100" s="188"/>
      <c r="G100" s="188"/>
      <c r="H100" s="189"/>
    </row>
    <row r="101" spans="1:8" s="16" customFormat="1" ht="37.5" customHeight="1" outlineLevel="1" x14ac:dyDescent="0.2">
      <c r="A101" s="130" t="s">
        <v>303</v>
      </c>
      <c r="B101" s="131"/>
      <c r="C101" s="367"/>
      <c r="D101" s="197">
        <v>148200</v>
      </c>
      <c r="E101" s="188"/>
      <c r="F101" s="188"/>
      <c r="G101" s="188"/>
      <c r="H101" s="189"/>
    </row>
    <row r="102" spans="1:8" s="16" customFormat="1" ht="37.5" customHeight="1" outlineLevel="1" x14ac:dyDescent="0.2">
      <c r="A102" s="130" t="s">
        <v>304</v>
      </c>
      <c r="B102" s="131"/>
      <c r="C102" s="367"/>
      <c r="D102" s="197">
        <v>151050</v>
      </c>
      <c r="E102" s="188"/>
      <c r="F102" s="188"/>
      <c r="G102" s="188"/>
      <c r="H102" s="189"/>
    </row>
    <row r="103" spans="1:8" s="16" customFormat="1" ht="37.5" customHeight="1" outlineLevel="1" x14ac:dyDescent="0.2">
      <c r="A103" s="130" t="s">
        <v>305</v>
      </c>
      <c r="B103" s="131"/>
      <c r="C103" s="367"/>
      <c r="D103" s="197">
        <v>153900</v>
      </c>
      <c r="E103" s="188"/>
      <c r="F103" s="188"/>
      <c r="G103" s="188"/>
      <c r="H103" s="189"/>
    </row>
    <row r="104" spans="1:8" s="16" customFormat="1" ht="37.5" customHeight="1" outlineLevel="1" x14ac:dyDescent="0.2">
      <c r="A104" s="130" t="s">
        <v>306</v>
      </c>
      <c r="B104" s="131"/>
      <c r="C104" s="367"/>
      <c r="D104" s="197">
        <v>156750</v>
      </c>
      <c r="E104" s="188"/>
      <c r="F104" s="188"/>
      <c r="G104" s="188"/>
      <c r="H104" s="189"/>
    </row>
    <row r="105" spans="1:8" s="16" customFormat="1" ht="37.5" customHeight="1" outlineLevel="1" x14ac:dyDescent="0.2">
      <c r="A105" s="130" t="s">
        <v>307</v>
      </c>
      <c r="B105" s="131"/>
      <c r="C105" s="367"/>
      <c r="D105" s="197">
        <v>159600</v>
      </c>
      <c r="E105" s="188"/>
      <c r="F105" s="188"/>
      <c r="G105" s="188"/>
      <c r="H105" s="189"/>
    </row>
    <row r="106" spans="1:8" s="16" customFormat="1" ht="37.5" customHeight="1" outlineLevel="1" x14ac:dyDescent="0.2">
      <c r="A106" s="130" t="s">
        <v>308</v>
      </c>
      <c r="B106" s="131"/>
      <c r="C106" s="367"/>
      <c r="D106" s="197">
        <v>162450</v>
      </c>
      <c r="E106" s="188"/>
      <c r="F106" s="188"/>
      <c r="G106" s="188"/>
      <c r="H106" s="189"/>
    </row>
    <row r="107" spans="1:8" s="16" customFormat="1" ht="37.5" customHeight="1" outlineLevel="1" x14ac:dyDescent="0.2">
      <c r="A107" s="130" t="s">
        <v>309</v>
      </c>
      <c r="B107" s="131"/>
      <c r="C107" s="367"/>
      <c r="D107" s="197">
        <v>165300</v>
      </c>
      <c r="E107" s="188"/>
      <c r="F107" s="188"/>
      <c r="G107" s="188"/>
      <c r="H107" s="189"/>
    </row>
    <row r="108" spans="1:8" s="16" customFormat="1" ht="37.5" customHeight="1" outlineLevel="1" x14ac:dyDescent="0.2">
      <c r="A108" s="130" t="s">
        <v>310</v>
      </c>
      <c r="B108" s="131"/>
      <c r="C108" s="367"/>
      <c r="D108" s="197">
        <v>168150</v>
      </c>
      <c r="E108" s="188"/>
      <c r="F108" s="188"/>
      <c r="G108" s="188"/>
      <c r="H108" s="189"/>
    </row>
    <row r="109" spans="1:8" s="16" customFormat="1" ht="37.5" customHeight="1" outlineLevel="1" x14ac:dyDescent="0.2">
      <c r="A109" s="130" t="s">
        <v>311</v>
      </c>
      <c r="B109" s="131"/>
      <c r="C109" s="367"/>
      <c r="D109" s="197">
        <v>171000</v>
      </c>
      <c r="E109" s="188"/>
      <c r="F109" s="188"/>
      <c r="G109" s="188"/>
      <c r="H109" s="189"/>
    </row>
    <row r="110" spans="1:8" s="16" customFormat="1" ht="37.5" customHeight="1" outlineLevel="1" x14ac:dyDescent="0.2">
      <c r="A110" s="130" t="s">
        <v>312</v>
      </c>
      <c r="B110" s="131"/>
      <c r="C110" s="367"/>
      <c r="D110" s="197">
        <v>173850</v>
      </c>
      <c r="E110" s="188"/>
      <c r="F110" s="188"/>
      <c r="G110" s="188"/>
      <c r="H110" s="189"/>
    </row>
    <row r="111" spans="1:8" s="16" customFormat="1" ht="37.5" customHeight="1" outlineLevel="1" x14ac:dyDescent="0.2">
      <c r="A111" s="130" t="s">
        <v>313</v>
      </c>
      <c r="B111" s="131"/>
      <c r="C111" s="367"/>
      <c r="D111" s="197">
        <v>176700</v>
      </c>
      <c r="E111" s="188"/>
      <c r="F111" s="188"/>
      <c r="G111" s="188"/>
      <c r="H111" s="189"/>
    </row>
    <row r="112" spans="1:8" s="16" customFormat="1" ht="37.5" customHeight="1" outlineLevel="1" x14ac:dyDescent="0.2">
      <c r="A112" s="130" t="s">
        <v>314</v>
      </c>
      <c r="B112" s="131"/>
      <c r="C112" s="367"/>
      <c r="D112" s="197">
        <v>179550</v>
      </c>
      <c r="E112" s="188"/>
      <c r="F112" s="188"/>
      <c r="G112" s="188"/>
      <c r="H112" s="189"/>
    </row>
    <row r="113" spans="1:8" s="16" customFormat="1" ht="37.5" customHeight="1" outlineLevel="1" x14ac:dyDescent="0.2">
      <c r="A113" s="130" t="s">
        <v>315</v>
      </c>
      <c r="B113" s="131"/>
      <c r="C113" s="367"/>
      <c r="D113" s="197">
        <v>182400</v>
      </c>
      <c r="E113" s="188"/>
      <c r="F113" s="188"/>
      <c r="G113" s="188"/>
      <c r="H113" s="189"/>
    </row>
    <row r="114" spans="1:8" s="16" customFormat="1" ht="37.5" customHeight="1" outlineLevel="1" x14ac:dyDescent="0.2">
      <c r="A114" s="130" t="s">
        <v>316</v>
      </c>
      <c r="B114" s="131"/>
      <c r="C114" s="367"/>
      <c r="D114" s="197">
        <v>185250</v>
      </c>
      <c r="E114" s="188"/>
      <c r="F114" s="188"/>
      <c r="G114" s="188"/>
      <c r="H114" s="189"/>
    </row>
    <row r="115" spans="1:8" s="16" customFormat="1" ht="37.5" customHeight="1" outlineLevel="1" x14ac:dyDescent="0.2">
      <c r="A115" s="130" t="s">
        <v>317</v>
      </c>
      <c r="B115" s="131"/>
      <c r="C115" s="367"/>
      <c r="D115" s="197">
        <v>188100</v>
      </c>
      <c r="E115" s="188"/>
      <c r="F115" s="188"/>
      <c r="G115" s="188"/>
      <c r="H115" s="189"/>
    </row>
    <row r="116" spans="1:8" s="16" customFormat="1" ht="37.5" customHeight="1" outlineLevel="1" x14ac:dyDescent="0.2">
      <c r="A116" s="130" t="s">
        <v>318</v>
      </c>
      <c r="B116" s="131"/>
      <c r="C116" s="367"/>
      <c r="D116" s="197">
        <v>190950</v>
      </c>
      <c r="E116" s="188"/>
      <c r="F116" s="188"/>
      <c r="G116" s="188"/>
      <c r="H116" s="189"/>
    </row>
    <row r="117" spans="1:8" s="16" customFormat="1" ht="37.5" customHeight="1" outlineLevel="1" x14ac:dyDescent="0.2">
      <c r="A117" s="130" t="s">
        <v>319</v>
      </c>
      <c r="B117" s="131"/>
      <c r="C117" s="367"/>
      <c r="D117" s="197">
        <v>193800</v>
      </c>
      <c r="E117" s="188"/>
      <c r="F117" s="188"/>
      <c r="G117" s="188"/>
      <c r="H117" s="189"/>
    </row>
    <row r="118" spans="1:8" s="16" customFormat="1" ht="37.5" customHeight="1" outlineLevel="1" x14ac:dyDescent="0.2">
      <c r="A118" s="130" t="s">
        <v>320</v>
      </c>
      <c r="B118" s="131"/>
      <c r="C118" s="367"/>
      <c r="D118" s="197">
        <v>196650</v>
      </c>
      <c r="E118" s="188"/>
      <c r="F118" s="188"/>
      <c r="G118" s="188"/>
      <c r="H118" s="189"/>
    </row>
    <row r="119" spans="1:8" s="16" customFormat="1" ht="37.5" customHeight="1" outlineLevel="1" x14ac:dyDescent="0.2">
      <c r="A119" s="130" t="s">
        <v>321</v>
      </c>
      <c r="B119" s="131"/>
      <c r="C119" s="367"/>
      <c r="D119" s="197">
        <v>199500</v>
      </c>
      <c r="E119" s="188"/>
      <c r="F119" s="188"/>
      <c r="G119" s="188"/>
      <c r="H119" s="189"/>
    </row>
    <row r="120" spans="1:8" s="16" customFormat="1" ht="37.5" customHeight="1" outlineLevel="1" x14ac:dyDescent="0.2">
      <c r="A120" s="130" t="s">
        <v>322</v>
      </c>
      <c r="B120" s="131"/>
      <c r="C120" s="367"/>
      <c r="D120" s="197">
        <v>202350</v>
      </c>
      <c r="E120" s="188"/>
      <c r="F120" s="188"/>
      <c r="G120" s="188"/>
      <c r="H120" s="189"/>
    </row>
    <row r="121" spans="1:8" s="16" customFormat="1" ht="37.5" customHeight="1" outlineLevel="1" x14ac:dyDescent="0.2">
      <c r="A121" s="130" t="s">
        <v>323</v>
      </c>
      <c r="B121" s="131"/>
      <c r="C121" s="367"/>
      <c r="D121" s="197">
        <v>205200</v>
      </c>
      <c r="E121" s="188"/>
      <c r="F121" s="188"/>
      <c r="G121" s="188"/>
      <c r="H121" s="189"/>
    </row>
    <row r="122" spans="1:8" s="16" customFormat="1" ht="37.5" customHeight="1" outlineLevel="1" x14ac:dyDescent="0.2">
      <c r="A122" s="130" t="s">
        <v>324</v>
      </c>
      <c r="B122" s="131"/>
      <c r="C122" s="367"/>
      <c r="D122" s="197">
        <v>208050</v>
      </c>
      <c r="E122" s="188"/>
      <c r="F122" s="188"/>
      <c r="G122" s="188"/>
      <c r="H122" s="189"/>
    </row>
    <row r="123" spans="1:8" s="16" customFormat="1" ht="37.5" customHeight="1" outlineLevel="1" x14ac:dyDescent="0.2">
      <c r="A123" s="130" t="s">
        <v>325</v>
      </c>
      <c r="B123" s="131"/>
      <c r="C123" s="367"/>
      <c r="D123" s="197">
        <v>210900</v>
      </c>
      <c r="E123" s="188"/>
      <c r="F123" s="188"/>
      <c r="G123" s="188"/>
      <c r="H123" s="189"/>
    </row>
    <row r="124" spans="1:8" s="16" customFormat="1" ht="37.5" customHeight="1" outlineLevel="1" x14ac:dyDescent="0.2">
      <c r="A124" s="130" t="s">
        <v>326</v>
      </c>
      <c r="B124" s="131"/>
      <c r="C124" s="367"/>
      <c r="D124" s="197">
        <v>213750</v>
      </c>
      <c r="E124" s="188"/>
      <c r="F124" s="188"/>
      <c r="G124" s="188"/>
      <c r="H124" s="189"/>
    </row>
    <row r="125" spans="1:8" s="16" customFormat="1" ht="37.5" customHeight="1" outlineLevel="1" x14ac:dyDescent="0.2">
      <c r="A125" s="130" t="s">
        <v>327</v>
      </c>
      <c r="B125" s="131"/>
      <c r="C125" s="367"/>
      <c r="D125" s="197">
        <v>216600</v>
      </c>
      <c r="E125" s="188"/>
      <c r="F125" s="188"/>
      <c r="G125" s="188"/>
      <c r="H125" s="189"/>
    </row>
    <row r="126" spans="1:8" s="16" customFormat="1" ht="37.5" customHeight="1" outlineLevel="1" x14ac:dyDescent="0.2">
      <c r="A126" s="130" t="s">
        <v>328</v>
      </c>
      <c r="B126" s="131"/>
      <c r="C126" s="367"/>
      <c r="D126" s="197">
        <v>219450</v>
      </c>
      <c r="E126" s="188"/>
      <c r="F126" s="188"/>
      <c r="G126" s="188"/>
      <c r="H126" s="189"/>
    </row>
    <row r="127" spans="1:8" s="16" customFormat="1" ht="37.5" customHeight="1" outlineLevel="1" x14ac:dyDescent="0.2">
      <c r="A127" s="130" t="s">
        <v>329</v>
      </c>
      <c r="B127" s="131"/>
      <c r="C127" s="367"/>
      <c r="D127" s="197">
        <v>222300</v>
      </c>
      <c r="E127" s="188"/>
      <c r="F127" s="188"/>
      <c r="G127" s="188"/>
      <c r="H127" s="189"/>
    </row>
    <row r="128" spans="1:8" s="16" customFormat="1" ht="37.5" customHeight="1" outlineLevel="1" x14ac:dyDescent="0.2">
      <c r="A128" s="130" t="s">
        <v>330</v>
      </c>
      <c r="B128" s="131"/>
      <c r="C128" s="367"/>
      <c r="D128" s="197">
        <v>225150</v>
      </c>
      <c r="E128" s="188"/>
      <c r="F128" s="188"/>
      <c r="G128" s="188"/>
      <c r="H128" s="189"/>
    </row>
    <row r="129" spans="1:8" s="16" customFormat="1" ht="37.5" customHeight="1" outlineLevel="1" x14ac:dyDescent="0.2">
      <c r="A129" s="130" t="s">
        <v>331</v>
      </c>
      <c r="B129" s="131"/>
      <c r="C129" s="367"/>
      <c r="D129" s="197">
        <v>228000</v>
      </c>
      <c r="E129" s="188"/>
      <c r="F129" s="188"/>
      <c r="G129" s="188"/>
      <c r="H129" s="189"/>
    </row>
    <row r="130" spans="1:8" s="16" customFormat="1" ht="37.5" customHeight="1" outlineLevel="1" x14ac:dyDescent="0.2">
      <c r="A130" s="130" t="s">
        <v>332</v>
      </c>
      <c r="B130" s="131"/>
      <c r="C130" s="367"/>
      <c r="D130" s="197">
        <v>230850</v>
      </c>
      <c r="E130" s="188"/>
      <c r="F130" s="188"/>
      <c r="G130" s="188"/>
      <c r="H130" s="189"/>
    </row>
    <row r="131" spans="1:8" s="16" customFormat="1" ht="37.5" customHeight="1" outlineLevel="1" x14ac:dyDescent="0.2">
      <c r="A131" s="130" t="s">
        <v>333</v>
      </c>
      <c r="B131" s="131"/>
      <c r="C131" s="367"/>
      <c r="D131" s="197">
        <v>233700</v>
      </c>
      <c r="E131" s="188"/>
      <c r="F131" s="188"/>
      <c r="G131" s="188"/>
      <c r="H131" s="189"/>
    </row>
    <row r="132" spans="1:8" s="16" customFormat="1" ht="37.5" customHeight="1" outlineLevel="1" x14ac:dyDescent="0.2">
      <c r="A132" s="130" t="s">
        <v>334</v>
      </c>
      <c r="B132" s="131"/>
      <c r="C132" s="367"/>
      <c r="D132" s="197">
        <v>236550</v>
      </c>
      <c r="E132" s="188"/>
      <c r="F132" s="188"/>
      <c r="G132" s="188"/>
      <c r="H132" s="189"/>
    </row>
    <row r="133" spans="1:8" s="16" customFormat="1" ht="37.5" customHeight="1" outlineLevel="1" x14ac:dyDescent="0.2">
      <c r="A133" s="130" t="s">
        <v>335</v>
      </c>
      <c r="B133" s="131"/>
      <c r="C133" s="367"/>
      <c r="D133" s="197">
        <v>239400</v>
      </c>
      <c r="E133" s="188"/>
      <c r="F133" s="188"/>
      <c r="G133" s="188"/>
      <c r="H133" s="189"/>
    </row>
    <row r="134" spans="1:8" s="16" customFormat="1" ht="37.5" customHeight="1" outlineLevel="1" x14ac:dyDescent="0.2">
      <c r="A134" s="130" t="s">
        <v>336</v>
      </c>
      <c r="B134" s="131"/>
      <c r="C134" s="367"/>
      <c r="D134" s="197">
        <v>242250</v>
      </c>
      <c r="E134" s="188"/>
      <c r="F134" s="188"/>
      <c r="G134" s="188"/>
      <c r="H134" s="189"/>
    </row>
    <row r="135" spans="1:8" s="16" customFormat="1" ht="37.5" customHeight="1" outlineLevel="1" x14ac:dyDescent="0.2">
      <c r="A135" s="130" t="s">
        <v>337</v>
      </c>
      <c r="B135" s="131"/>
      <c r="C135" s="367"/>
      <c r="D135" s="197">
        <v>245100</v>
      </c>
      <c r="E135" s="188"/>
      <c r="F135" s="188"/>
      <c r="G135" s="188"/>
      <c r="H135" s="189"/>
    </row>
    <row r="136" spans="1:8" s="16" customFormat="1" ht="37.5" customHeight="1" outlineLevel="1" x14ac:dyDescent="0.2">
      <c r="A136" s="130" t="s">
        <v>338</v>
      </c>
      <c r="B136" s="131"/>
      <c r="C136" s="367"/>
      <c r="D136" s="197">
        <v>247950</v>
      </c>
      <c r="E136" s="188"/>
      <c r="F136" s="188"/>
      <c r="G136" s="188"/>
      <c r="H136" s="189"/>
    </row>
    <row r="137" spans="1:8" s="16" customFormat="1" ht="37.5" customHeight="1" outlineLevel="1" x14ac:dyDescent="0.2">
      <c r="A137" s="130" t="s">
        <v>339</v>
      </c>
      <c r="B137" s="131"/>
      <c r="C137" s="367"/>
      <c r="D137" s="197">
        <v>250800</v>
      </c>
      <c r="E137" s="188"/>
      <c r="F137" s="188"/>
      <c r="G137" s="188"/>
      <c r="H137" s="189"/>
    </row>
    <row r="138" spans="1:8" s="16" customFormat="1" ht="37.5" customHeight="1" outlineLevel="1" x14ac:dyDescent="0.2">
      <c r="A138" s="130" t="s">
        <v>340</v>
      </c>
      <c r="B138" s="131"/>
      <c r="C138" s="367"/>
      <c r="D138" s="197">
        <v>253650</v>
      </c>
      <c r="E138" s="188"/>
      <c r="F138" s="188"/>
      <c r="G138" s="188"/>
      <c r="H138" s="189"/>
    </row>
    <row r="139" spans="1:8" s="16" customFormat="1" ht="37.5" customHeight="1" outlineLevel="1" x14ac:dyDescent="0.2">
      <c r="A139" s="130" t="s">
        <v>341</v>
      </c>
      <c r="B139" s="131"/>
      <c r="C139" s="367"/>
      <c r="D139" s="197">
        <v>256500</v>
      </c>
      <c r="E139" s="188"/>
      <c r="F139" s="188"/>
      <c r="G139" s="188"/>
      <c r="H139" s="189"/>
    </row>
    <row r="140" spans="1:8" s="16" customFormat="1" ht="37.5" customHeight="1" outlineLevel="1" x14ac:dyDescent="0.2">
      <c r="A140" s="130" t="s">
        <v>342</v>
      </c>
      <c r="B140" s="131"/>
      <c r="C140" s="367"/>
      <c r="D140" s="197">
        <v>259350</v>
      </c>
      <c r="E140" s="188"/>
      <c r="F140" s="188"/>
      <c r="G140" s="188"/>
      <c r="H140" s="189"/>
    </row>
    <row r="141" spans="1:8" s="16" customFormat="1" ht="37.5" customHeight="1" outlineLevel="1" x14ac:dyDescent="0.2">
      <c r="A141" s="130" t="s">
        <v>343</v>
      </c>
      <c r="B141" s="131"/>
      <c r="C141" s="367"/>
      <c r="D141" s="197">
        <v>262200</v>
      </c>
      <c r="E141" s="188"/>
      <c r="F141" s="188"/>
      <c r="G141" s="188"/>
      <c r="H141" s="189"/>
    </row>
    <row r="142" spans="1:8" s="16" customFormat="1" ht="37.5" customHeight="1" outlineLevel="1" x14ac:dyDescent="0.2">
      <c r="A142" s="130" t="s">
        <v>344</v>
      </c>
      <c r="B142" s="131"/>
      <c r="C142" s="367"/>
      <c r="D142" s="197">
        <v>265050</v>
      </c>
      <c r="E142" s="188"/>
      <c r="F142" s="188"/>
      <c r="G142" s="188"/>
      <c r="H142" s="189"/>
    </row>
    <row r="143" spans="1:8" s="16" customFormat="1" ht="37.5" customHeight="1" outlineLevel="1" x14ac:dyDescent="0.2">
      <c r="A143" s="130" t="s">
        <v>345</v>
      </c>
      <c r="B143" s="131"/>
      <c r="C143" s="367"/>
      <c r="D143" s="197">
        <v>267900</v>
      </c>
      <c r="E143" s="188"/>
      <c r="F143" s="188"/>
      <c r="G143" s="188"/>
      <c r="H143" s="189"/>
    </row>
    <row r="144" spans="1:8" s="16" customFormat="1" ht="37.5" customHeight="1" outlineLevel="1" x14ac:dyDescent="0.2">
      <c r="A144" s="130" t="s">
        <v>346</v>
      </c>
      <c r="B144" s="131"/>
      <c r="C144" s="367"/>
      <c r="D144" s="197">
        <v>270750</v>
      </c>
      <c r="E144" s="188"/>
      <c r="F144" s="188"/>
      <c r="G144" s="188"/>
      <c r="H144" s="189"/>
    </row>
    <row r="145" spans="1:8" s="16" customFormat="1" ht="37.5" customHeight="1" outlineLevel="1" x14ac:dyDescent="0.2">
      <c r="A145" s="130" t="s">
        <v>347</v>
      </c>
      <c r="B145" s="131"/>
      <c r="C145" s="367"/>
      <c r="D145" s="197">
        <v>273600</v>
      </c>
      <c r="E145" s="188"/>
      <c r="F145" s="188"/>
      <c r="G145" s="188"/>
      <c r="H145" s="189"/>
    </row>
    <row r="146" spans="1:8" s="16" customFormat="1" ht="37.5" customHeight="1" outlineLevel="1" x14ac:dyDescent="0.2">
      <c r="A146" s="130" t="s">
        <v>348</v>
      </c>
      <c r="B146" s="131"/>
      <c r="C146" s="367"/>
      <c r="D146" s="197">
        <v>276450</v>
      </c>
      <c r="E146" s="188"/>
      <c r="F146" s="188"/>
      <c r="G146" s="188"/>
      <c r="H146" s="189"/>
    </row>
    <row r="147" spans="1:8" s="16" customFormat="1" ht="37.5" customHeight="1" outlineLevel="1" x14ac:dyDescent="0.2">
      <c r="A147" s="130" t="s">
        <v>349</v>
      </c>
      <c r="B147" s="131"/>
      <c r="C147" s="367"/>
      <c r="D147" s="197">
        <v>279300</v>
      </c>
      <c r="E147" s="188"/>
      <c r="F147" s="188"/>
      <c r="G147" s="188"/>
      <c r="H147" s="189"/>
    </row>
    <row r="148" spans="1:8" s="16" customFormat="1" ht="37.5" customHeight="1" outlineLevel="1" x14ac:dyDescent="0.2">
      <c r="A148" s="130" t="s">
        <v>350</v>
      </c>
      <c r="B148" s="131"/>
      <c r="C148" s="367"/>
      <c r="D148" s="197">
        <v>282150</v>
      </c>
      <c r="E148" s="188"/>
      <c r="F148" s="188"/>
      <c r="G148" s="188"/>
      <c r="H148" s="189"/>
    </row>
    <row r="149" spans="1:8" s="16" customFormat="1" ht="37.5" customHeight="1" outlineLevel="1" thickBot="1" x14ac:dyDescent="0.25">
      <c r="A149" s="130" t="s">
        <v>351</v>
      </c>
      <c r="B149" s="131"/>
      <c r="C149" s="368"/>
      <c r="D149" s="197">
        <v>285000</v>
      </c>
      <c r="E149" s="188"/>
      <c r="F149" s="188"/>
      <c r="G149" s="188"/>
      <c r="H149" s="189"/>
    </row>
    <row r="150" spans="1:8" s="16" customFormat="1" ht="32.25" customHeight="1" thickBot="1" x14ac:dyDescent="0.25">
      <c r="A150" s="81"/>
      <c r="B150" s="467"/>
      <c r="C150" s="118"/>
      <c r="D150" s="468" t="s">
        <v>352</v>
      </c>
      <c r="E150" s="468"/>
      <c r="F150" s="468"/>
      <c r="G150" s="468"/>
      <c r="H150" s="469"/>
    </row>
    <row r="151" spans="1:8" s="16" customFormat="1" ht="24.95" customHeight="1" thickBot="1" x14ac:dyDescent="0.25">
      <c r="A151" s="470"/>
      <c r="B151" s="471"/>
      <c r="C151" s="182"/>
      <c r="D151" s="472" t="s">
        <v>176</v>
      </c>
      <c r="E151" s="473" t="s">
        <v>177</v>
      </c>
      <c r="F151" s="474" t="s">
        <v>178</v>
      </c>
      <c r="G151" s="473" t="s">
        <v>179</v>
      </c>
      <c r="H151" s="475" t="s">
        <v>180</v>
      </c>
    </row>
    <row r="152" spans="1:8" s="16" customFormat="1" ht="48" customHeight="1" x14ac:dyDescent="0.2">
      <c r="A152" s="29" t="s">
        <v>353</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2" s="31">
        <f>F152*1.2</f>
        <v>14760</v>
      </c>
      <c r="E152" s="32">
        <f>F152*1.1</f>
        <v>13530.000000000002</v>
      </c>
      <c r="F152" s="32">
        <v>12300</v>
      </c>
      <c r="G152" s="32">
        <f>F152*0.75</f>
        <v>9225</v>
      </c>
      <c r="H152" s="33">
        <f>F152*0.5</f>
        <v>6150</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55" s="44"/>
      <c r="E155" s="45"/>
      <c r="F155" s="45"/>
      <c r="G155" s="45"/>
      <c r="H155" s="46"/>
    </row>
    <row r="156" spans="1:8" s="16" customFormat="1" ht="24.95" customHeight="1" thickBot="1" x14ac:dyDescent="0.25">
      <c r="A156" s="47"/>
      <c r="B156" s="48"/>
      <c r="C156" s="49"/>
      <c r="D156" s="468" t="s">
        <v>352</v>
      </c>
      <c r="E156" s="468"/>
      <c r="F156" s="468"/>
      <c r="G156" s="468"/>
      <c r="H156" s="469"/>
    </row>
    <row r="157" spans="1:8" s="16" customFormat="1" ht="48" customHeight="1" x14ac:dyDescent="0.2">
      <c r="A157" s="53" t="s">
        <v>354</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7" s="54">
        <f>F157*1.2</f>
        <v>16560</v>
      </c>
      <c r="E157" s="32">
        <f>F157*1.1</f>
        <v>15180.000000000002</v>
      </c>
      <c r="F157" s="32">
        <v>13800</v>
      </c>
      <c r="G157" s="32">
        <f>F157*0.75</f>
        <v>10350</v>
      </c>
      <c r="H157" s="33">
        <f>F157*0.5</f>
        <v>6900</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1" s="61"/>
      <c r="E161" s="45"/>
      <c r="F161" s="45"/>
      <c r="G161" s="45"/>
      <c r="H161" s="46"/>
    </row>
    <row r="162" spans="1:8" s="16" customFormat="1" ht="24.95" customHeight="1" thickBot="1" x14ac:dyDescent="0.25">
      <c r="A162" s="81"/>
      <c r="B162" s="82"/>
      <c r="C162" s="83"/>
      <c r="D162" s="468" t="s">
        <v>352</v>
      </c>
      <c r="E162" s="468"/>
      <c r="F162" s="468"/>
      <c r="G162" s="468"/>
      <c r="H162" s="469"/>
    </row>
    <row r="163" spans="1:8" s="16" customFormat="1" ht="50.1" customHeight="1" x14ac:dyDescent="0.2">
      <c r="A163" s="65" t="s">
        <v>355</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3" s="264">
        <v>480</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5" s="265"/>
      <c r="E165" s="319"/>
      <c r="F165" s="319"/>
      <c r="G165" s="319"/>
      <c r="H165" s="320"/>
    </row>
    <row r="166" spans="1:8" s="16" customFormat="1" ht="24.95" customHeight="1" thickBot="1" x14ac:dyDescent="0.25">
      <c r="A166" s="81"/>
      <c r="B166" s="117"/>
      <c r="C166" s="118"/>
      <c r="D166" s="468" t="s">
        <v>352</v>
      </c>
      <c r="E166" s="468"/>
      <c r="F166" s="468"/>
      <c r="G166" s="468"/>
      <c r="H166" s="469"/>
    </row>
    <row r="167" spans="1:8" s="16" customFormat="1" ht="50.1" customHeight="1" thickBot="1" x14ac:dyDescent="0.25">
      <c r="A167" s="119" t="s">
        <v>31</v>
      </c>
      <c r="B167" s="120"/>
      <c r="C167" s="120"/>
      <c r="D167" s="452" t="str">
        <f>"от "&amp;MIN(D168:D207)&amp;" до "&amp;MAX(D168:D207)</f>
        <v>от 2850 до 114000</v>
      </c>
      <c r="E167" s="453"/>
      <c r="F167" s="453"/>
      <c r="G167" s="453"/>
      <c r="H167" s="454"/>
    </row>
    <row r="168" spans="1:8" s="16" customFormat="1" ht="37.5" customHeight="1" outlineLevel="1" x14ac:dyDescent="0.2">
      <c r="A168" s="124" t="s">
        <v>356</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127">
        <v>2850</v>
      </c>
      <c r="E168" s="128"/>
      <c r="F168" s="128"/>
      <c r="G168" s="128"/>
      <c r="H168" s="129"/>
    </row>
    <row r="169" spans="1:8" s="16" customFormat="1" ht="37.5" customHeight="1" outlineLevel="1" x14ac:dyDescent="0.2">
      <c r="A169" s="130" t="s">
        <v>357</v>
      </c>
      <c r="B169" s="366"/>
      <c r="C169" s="367"/>
      <c r="D169" s="127">
        <v>5700</v>
      </c>
      <c r="E169" s="128"/>
      <c r="F169" s="128"/>
      <c r="G169" s="128"/>
      <c r="H169" s="129"/>
    </row>
    <row r="170" spans="1:8" s="16" customFormat="1" ht="37.5" customHeight="1" outlineLevel="1" x14ac:dyDescent="0.2">
      <c r="A170" s="130" t="s">
        <v>358</v>
      </c>
      <c r="B170" s="366"/>
      <c r="C170" s="367"/>
      <c r="D170" s="127">
        <v>8550</v>
      </c>
      <c r="E170" s="128"/>
      <c r="F170" s="128"/>
      <c r="G170" s="128"/>
      <c r="H170" s="129"/>
    </row>
    <row r="171" spans="1:8" s="16" customFormat="1" ht="37.5" customHeight="1" outlineLevel="1" x14ac:dyDescent="0.2">
      <c r="A171" s="130" t="s">
        <v>359</v>
      </c>
      <c r="B171" s="366"/>
      <c r="C171" s="367"/>
      <c r="D171" s="127">
        <v>11400</v>
      </c>
      <c r="E171" s="128"/>
      <c r="F171" s="128"/>
      <c r="G171" s="128"/>
      <c r="H171" s="129"/>
    </row>
    <row r="172" spans="1:8" s="16" customFormat="1" ht="37.5" customHeight="1" outlineLevel="1" x14ac:dyDescent="0.2">
      <c r="A172" s="130" t="s">
        <v>360</v>
      </c>
      <c r="B172" s="366"/>
      <c r="C172" s="367"/>
      <c r="D172" s="127">
        <v>14250</v>
      </c>
      <c r="E172" s="128"/>
      <c r="F172" s="128"/>
      <c r="G172" s="128"/>
      <c r="H172" s="129"/>
    </row>
    <row r="173" spans="1:8" s="16" customFormat="1" ht="37.5" customHeight="1" outlineLevel="1" x14ac:dyDescent="0.2">
      <c r="A173" s="130" t="s">
        <v>361</v>
      </c>
      <c r="B173" s="366"/>
      <c r="C173" s="367"/>
      <c r="D173" s="127">
        <v>17100</v>
      </c>
      <c r="E173" s="128"/>
      <c r="F173" s="128"/>
      <c r="G173" s="128"/>
      <c r="H173" s="129"/>
    </row>
    <row r="174" spans="1:8" s="16" customFormat="1" ht="37.5" customHeight="1" outlineLevel="1" x14ac:dyDescent="0.2">
      <c r="A174" s="130" t="s">
        <v>362</v>
      </c>
      <c r="B174" s="366"/>
      <c r="C174" s="367"/>
      <c r="D174" s="127">
        <v>19950</v>
      </c>
      <c r="E174" s="128"/>
      <c r="F174" s="128"/>
      <c r="G174" s="128"/>
      <c r="H174" s="129"/>
    </row>
    <row r="175" spans="1:8" s="16" customFormat="1" ht="37.5" customHeight="1" outlineLevel="1" x14ac:dyDescent="0.2">
      <c r="A175" s="130" t="s">
        <v>363</v>
      </c>
      <c r="B175" s="366"/>
      <c r="C175" s="367"/>
      <c r="D175" s="127">
        <v>22800</v>
      </c>
      <c r="E175" s="128"/>
      <c r="F175" s="128"/>
      <c r="G175" s="128"/>
      <c r="H175" s="129"/>
    </row>
    <row r="176" spans="1:8" s="16" customFormat="1" ht="37.5" customHeight="1" outlineLevel="1" x14ac:dyDescent="0.2">
      <c r="A176" s="130" t="s">
        <v>364</v>
      </c>
      <c r="B176" s="366"/>
      <c r="C176" s="367"/>
      <c r="D176" s="127">
        <v>25650</v>
      </c>
      <c r="E176" s="128"/>
      <c r="F176" s="128"/>
      <c r="G176" s="128"/>
      <c r="H176" s="129"/>
    </row>
    <row r="177" spans="1:8" s="16" customFormat="1" ht="37.5" customHeight="1" outlineLevel="1" x14ac:dyDescent="0.2">
      <c r="A177" s="130" t="s">
        <v>365</v>
      </c>
      <c r="B177" s="366"/>
      <c r="C177" s="367"/>
      <c r="D177" s="127">
        <v>28500</v>
      </c>
      <c r="E177" s="128"/>
      <c r="F177" s="128"/>
      <c r="G177" s="128"/>
      <c r="H177" s="129"/>
    </row>
    <row r="178" spans="1:8" s="16" customFormat="1" ht="37.5" customHeight="1" outlineLevel="1" x14ac:dyDescent="0.2">
      <c r="A178" s="130" t="s">
        <v>366</v>
      </c>
      <c r="B178" s="366"/>
      <c r="C178" s="367"/>
      <c r="D178" s="127">
        <v>31350</v>
      </c>
      <c r="E178" s="128"/>
      <c r="F178" s="128"/>
      <c r="G178" s="128"/>
      <c r="H178" s="129"/>
    </row>
    <row r="179" spans="1:8" s="16" customFormat="1" ht="37.5" customHeight="1" outlineLevel="1" x14ac:dyDescent="0.2">
      <c r="A179" s="130" t="s">
        <v>367</v>
      </c>
      <c r="B179" s="366"/>
      <c r="C179" s="367"/>
      <c r="D179" s="127">
        <v>34200</v>
      </c>
      <c r="E179" s="128"/>
      <c r="F179" s="128"/>
      <c r="G179" s="128"/>
      <c r="H179" s="129"/>
    </row>
    <row r="180" spans="1:8" s="16" customFormat="1" ht="37.5" customHeight="1" outlineLevel="1" x14ac:dyDescent="0.2">
      <c r="A180" s="130" t="s">
        <v>368</v>
      </c>
      <c r="B180" s="366"/>
      <c r="C180" s="367"/>
      <c r="D180" s="127">
        <v>37050</v>
      </c>
      <c r="E180" s="128"/>
      <c r="F180" s="128"/>
      <c r="G180" s="128"/>
      <c r="H180" s="129"/>
    </row>
    <row r="181" spans="1:8" s="16" customFormat="1" ht="37.5" customHeight="1" outlineLevel="1" x14ac:dyDescent="0.2">
      <c r="A181" s="130" t="s">
        <v>369</v>
      </c>
      <c r="B181" s="366"/>
      <c r="C181" s="367"/>
      <c r="D181" s="127">
        <v>39900</v>
      </c>
      <c r="E181" s="128"/>
      <c r="F181" s="128"/>
      <c r="G181" s="128"/>
      <c r="H181" s="129"/>
    </row>
    <row r="182" spans="1:8" s="16" customFormat="1" ht="37.5" customHeight="1" outlineLevel="1" x14ac:dyDescent="0.2">
      <c r="A182" s="130" t="s">
        <v>370</v>
      </c>
      <c r="B182" s="366"/>
      <c r="C182" s="367"/>
      <c r="D182" s="127">
        <v>42750</v>
      </c>
      <c r="E182" s="128"/>
      <c r="F182" s="128"/>
      <c r="G182" s="128"/>
      <c r="H182" s="129"/>
    </row>
    <row r="183" spans="1:8" s="16" customFormat="1" ht="37.5" customHeight="1" outlineLevel="1" x14ac:dyDescent="0.2">
      <c r="A183" s="130" t="s">
        <v>371</v>
      </c>
      <c r="B183" s="366"/>
      <c r="C183" s="367"/>
      <c r="D183" s="127">
        <v>45600</v>
      </c>
      <c r="E183" s="128"/>
      <c r="F183" s="128"/>
      <c r="G183" s="128"/>
      <c r="H183" s="129"/>
    </row>
    <row r="184" spans="1:8" s="16" customFormat="1" ht="37.5" customHeight="1" outlineLevel="1" x14ac:dyDescent="0.2">
      <c r="A184" s="130" t="s">
        <v>372</v>
      </c>
      <c r="B184" s="366"/>
      <c r="C184" s="367"/>
      <c r="D184" s="127">
        <v>48450</v>
      </c>
      <c r="E184" s="128"/>
      <c r="F184" s="128"/>
      <c r="G184" s="128"/>
      <c r="H184" s="129"/>
    </row>
    <row r="185" spans="1:8" s="16" customFormat="1" ht="37.5" customHeight="1" outlineLevel="1" x14ac:dyDescent="0.2">
      <c r="A185" s="130" t="s">
        <v>373</v>
      </c>
      <c r="B185" s="366"/>
      <c r="C185" s="367"/>
      <c r="D185" s="127">
        <v>51300</v>
      </c>
      <c r="E185" s="128"/>
      <c r="F185" s="128"/>
      <c r="G185" s="128"/>
      <c r="H185" s="129"/>
    </row>
    <row r="186" spans="1:8" s="16" customFormat="1" ht="37.5" customHeight="1" outlineLevel="1" x14ac:dyDescent="0.2">
      <c r="A186" s="130" t="s">
        <v>374</v>
      </c>
      <c r="B186" s="366"/>
      <c r="C186" s="367"/>
      <c r="D186" s="127">
        <v>54150</v>
      </c>
      <c r="E186" s="128"/>
      <c r="F186" s="128"/>
      <c r="G186" s="128"/>
      <c r="H186" s="129"/>
    </row>
    <row r="187" spans="1:8" s="16" customFormat="1" ht="37.5" customHeight="1" outlineLevel="1" x14ac:dyDescent="0.2">
      <c r="A187" s="130" t="s">
        <v>375</v>
      </c>
      <c r="B187" s="366"/>
      <c r="C187" s="367"/>
      <c r="D187" s="127">
        <v>57000</v>
      </c>
      <c r="E187" s="128"/>
      <c r="F187" s="128"/>
      <c r="G187" s="128"/>
      <c r="H187" s="129"/>
    </row>
    <row r="188" spans="1:8" s="16" customFormat="1" ht="37.5" customHeight="1" outlineLevel="1" x14ac:dyDescent="0.2">
      <c r="A188" s="130" t="s">
        <v>376</v>
      </c>
      <c r="B188" s="366"/>
      <c r="C188" s="367"/>
      <c r="D188" s="127">
        <v>59850</v>
      </c>
      <c r="E188" s="128"/>
      <c r="F188" s="128"/>
      <c r="G188" s="128"/>
      <c r="H188" s="129"/>
    </row>
    <row r="189" spans="1:8" s="16" customFormat="1" ht="37.5" customHeight="1" outlineLevel="1" x14ac:dyDescent="0.2">
      <c r="A189" s="130" t="s">
        <v>377</v>
      </c>
      <c r="B189" s="366"/>
      <c r="C189" s="367"/>
      <c r="D189" s="127">
        <v>62700</v>
      </c>
      <c r="E189" s="128"/>
      <c r="F189" s="128"/>
      <c r="G189" s="128"/>
      <c r="H189" s="129"/>
    </row>
    <row r="190" spans="1:8" s="16" customFormat="1" ht="37.5" customHeight="1" outlineLevel="1" x14ac:dyDescent="0.2">
      <c r="A190" s="130" t="s">
        <v>378</v>
      </c>
      <c r="B190" s="366"/>
      <c r="C190" s="367"/>
      <c r="D190" s="127">
        <v>65550</v>
      </c>
      <c r="E190" s="128"/>
      <c r="F190" s="128"/>
      <c r="G190" s="128"/>
      <c r="H190" s="129"/>
    </row>
    <row r="191" spans="1:8" s="16" customFormat="1" ht="37.5" customHeight="1" outlineLevel="1" x14ac:dyDescent="0.2">
      <c r="A191" s="130" t="s">
        <v>379</v>
      </c>
      <c r="B191" s="366"/>
      <c r="C191" s="367"/>
      <c r="D191" s="127">
        <v>68400</v>
      </c>
      <c r="E191" s="128"/>
      <c r="F191" s="128"/>
      <c r="G191" s="128"/>
      <c r="H191" s="129"/>
    </row>
    <row r="192" spans="1:8" s="16" customFormat="1" ht="37.5" customHeight="1" outlineLevel="1" x14ac:dyDescent="0.2">
      <c r="A192" s="130" t="s">
        <v>380</v>
      </c>
      <c r="B192" s="366"/>
      <c r="C192" s="367"/>
      <c r="D192" s="127">
        <v>71250</v>
      </c>
      <c r="E192" s="128"/>
      <c r="F192" s="128"/>
      <c r="G192" s="128"/>
      <c r="H192" s="129"/>
    </row>
    <row r="193" spans="1:8" s="16" customFormat="1" ht="37.5" customHeight="1" outlineLevel="1" x14ac:dyDescent="0.2">
      <c r="A193" s="130" t="s">
        <v>381</v>
      </c>
      <c r="B193" s="366"/>
      <c r="C193" s="367"/>
      <c r="D193" s="127">
        <v>74100</v>
      </c>
      <c r="E193" s="128"/>
      <c r="F193" s="128"/>
      <c r="G193" s="128"/>
      <c r="H193" s="129"/>
    </row>
    <row r="194" spans="1:8" s="16" customFormat="1" ht="37.5" customHeight="1" outlineLevel="1" x14ac:dyDescent="0.2">
      <c r="A194" s="130" t="s">
        <v>382</v>
      </c>
      <c r="B194" s="366"/>
      <c r="C194" s="367"/>
      <c r="D194" s="127">
        <v>76950</v>
      </c>
      <c r="E194" s="128"/>
      <c r="F194" s="128"/>
      <c r="G194" s="128"/>
      <c r="H194" s="129"/>
    </row>
    <row r="195" spans="1:8" s="16" customFormat="1" ht="37.5" customHeight="1" outlineLevel="1" x14ac:dyDescent="0.2">
      <c r="A195" s="130" t="s">
        <v>383</v>
      </c>
      <c r="B195" s="366"/>
      <c r="C195" s="367"/>
      <c r="D195" s="127">
        <v>79800</v>
      </c>
      <c r="E195" s="128"/>
      <c r="F195" s="128"/>
      <c r="G195" s="128"/>
      <c r="H195" s="129"/>
    </row>
    <row r="196" spans="1:8" s="16" customFormat="1" ht="37.5" customHeight="1" outlineLevel="1" x14ac:dyDescent="0.2">
      <c r="A196" s="130" t="s">
        <v>384</v>
      </c>
      <c r="B196" s="366"/>
      <c r="C196" s="367"/>
      <c r="D196" s="127">
        <v>82650</v>
      </c>
      <c r="E196" s="128"/>
      <c r="F196" s="128"/>
      <c r="G196" s="128"/>
      <c r="H196" s="129"/>
    </row>
    <row r="197" spans="1:8" s="16" customFormat="1" ht="37.5" customHeight="1" outlineLevel="1" x14ac:dyDescent="0.2">
      <c r="A197" s="130" t="s">
        <v>385</v>
      </c>
      <c r="B197" s="366"/>
      <c r="C197" s="367"/>
      <c r="D197" s="127">
        <v>85500</v>
      </c>
      <c r="E197" s="128"/>
      <c r="F197" s="128"/>
      <c r="G197" s="128"/>
      <c r="H197" s="129"/>
    </row>
    <row r="198" spans="1:8" s="16" customFormat="1" ht="37.5" customHeight="1" outlineLevel="1" x14ac:dyDescent="0.2">
      <c r="A198" s="130" t="s">
        <v>386</v>
      </c>
      <c r="B198" s="366"/>
      <c r="C198" s="367"/>
      <c r="D198" s="127">
        <v>88350</v>
      </c>
      <c r="E198" s="128"/>
      <c r="F198" s="128"/>
      <c r="G198" s="128"/>
      <c r="H198" s="129"/>
    </row>
    <row r="199" spans="1:8" s="16" customFormat="1" ht="37.5" customHeight="1" outlineLevel="1" x14ac:dyDescent="0.2">
      <c r="A199" s="130" t="s">
        <v>387</v>
      </c>
      <c r="B199" s="366"/>
      <c r="C199" s="367"/>
      <c r="D199" s="127">
        <v>91200</v>
      </c>
      <c r="E199" s="128"/>
      <c r="F199" s="128"/>
      <c r="G199" s="128"/>
      <c r="H199" s="129"/>
    </row>
    <row r="200" spans="1:8" s="16" customFormat="1" ht="37.5" customHeight="1" outlineLevel="1" x14ac:dyDescent="0.2">
      <c r="A200" s="130" t="s">
        <v>388</v>
      </c>
      <c r="B200" s="366"/>
      <c r="C200" s="367"/>
      <c r="D200" s="127">
        <v>94050</v>
      </c>
      <c r="E200" s="128"/>
      <c r="F200" s="128"/>
      <c r="G200" s="128"/>
      <c r="H200" s="129"/>
    </row>
    <row r="201" spans="1:8" s="16" customFormat="1" ht="37.5" customHeight="1" outlineLevel="1" x14ac:dyDescent="0.2">
      <c r="A201" s="130" t="s">
        <v>389</v>
      </c>
      <c r="B201" s="366"/>
      <c r="C201" s="367"/>
      <c r="D201" s="127">
        <v>96900</v>
      </c>
      <c r="E201" s="128"/>
      <c r="F201" s="128"/>
      <c r="G201" s="128"/>
      <c r="H201" s="129"/>
    </row>
    <row r="202" spans="1:8" s="16" customFormat="1" ht="37.5" customHeight="1" outlineLevel="1" x14ac:dyDescent="0.2">
      <c r="A202" s="130" t="s">
        <v>390</v>
      </c>
      <c r="B202" s="366"/>
      <c r="C202" s="367"/>
      <c r="D202" s="127">
        <v>99750</v>
      </c>
      <c r="E202" s="128"/>
      <c r="F202" s="128"/>
      <c r="G202" s="128"/>
      <c r="H202" s="129"/>
    </row>
    <row r="203" spans="1:8" s="16" customFormat="1" ht="37.5" customHeight="1" outlineLevel="1" x14ac:dyDescent="0.2">
      <c r="A203" s="130" t="s">
        <v>391</v>
      </c>
      <c r="B203" s="366"/>
      <c r="C203" s="367"/>
      <c r="D203" s="127">
        <v>102600</v>
      </c>
      <c r="E203" s="128"/>
      <c r="F203" s="128"/>
      <c r="G203" s="128"/>
      <c r="H203" s="129"/>
    </row>
    <row r="204" spans="1:8" s="16" customFormat="1" ht="37.5" customHeight="1" outlineLevel="1" x14ac:dyDescent="0.2">
      <c r="A204" s="130" t="s">
        <v>392</v>
      </c>
      <c r="B204" s="366"/>
      <c r="C204" s="367"/>
      <c r="D204" s="127">
        <v>105450</v>
      </c>
      <c r="E204" s="128"/>
      <c r="F204" s="128"/>
      <c r="G204" s="128"/>
      <c r="H204" s="129"/>
    </row>
    <row r="205" spans="1:8" s="16" customFormat="1" ht="37.5" customHeight="1" outlineLevel="1" x14ac:dyDescent="0.2">
      <c r="A205" s="130" t="s">
        <v>393</v>
      </c>
      <c r="B205" s="366"/>
      <c r="C205" s="367"/>
      <c r="D205" s="127">
        <v>108300</v>
      </c>
      <c r="E205" s="128"/>
      <c r="F205" s="128"/>
      <c r="G205" s="128"/>
      <c r="H205" s="129"/>
    </row>
    <row r="206" spans="1:8" s="16" customFormat="1" ht="37.5" customHeight="1" outlineLevel="1" x14ac:dyDescent="0.2">
      <c r="A206" s="130" t="s">
        <v>394</v>
      </c>
      <c r="B206" s="366"/>
      <c r="C206" s="367"/>
      <c r="D206" s="127">
        <v>111150</v>
      </c>
      <c r="E206" s="128"/>
      <c r="F206" s="128"/>
      <c r="G206" s="128"/>
      <c r="H206" s="129"/>
    </row>
    <row r="207" spans="1:8" s="16" customFormat="1" ht="37.5" customHeight="1" outlineLevel="1" x14ac:dyDescent="0.2">
      <c r="A207" s="130" t="s">
        <v>395</v>
      </c>
      <c r="B207" s="366"/>
      <c r="C207" s="367"/>
      <c r="D207" s="127">
        <v>114000</v>
      </c>
      <c r="E207" s="128"/>
      <c r="F207" s="128"/>
      <c r="G207" s="128"/>
      <c r="H207" s="129"/>
    </row>
    <row r="208" spans="1:8" s="16" customFormat="1" ht="37.5" customHeight="1" outlineLevel="1" x14ac:dyDescent="0.2">
      <c r="A208" s="130" t="s">
        <v>396</v>
      </c>
      <c r="B208" s="366"/>
      <c r="C208" s="367"/>
      <c r="D208" s="127">
        <v>116850</v>
      </c>
      <c r="E208" s="128"/>
      <c r="F208" s="128"/>
      <c r="G208" s="128"/>
      <c r="H208" s="129"/>
    </row>
    <row r="209" spans="1:8" s="16" customFormat="1" ht="37.5" customHeight="1" outlineLevel="1" x14ac:dyDescent="0.2">
      <c r="A209" s="130" t="s">
        <v>397</v>
      </c>
      <c r="B209" s="366"/>
      <c r="C209" s="367"/>
      <c r="D209" s="127">
        <v>119700</v>
      </c>
      <c r="E209" s="128"/>
      <c r="F209" s="128"/>
      <c r="G209" s="128"/>
      <c r="H209" s="129"/>
    </row>
    <row r="210" spans="1:8" s="16" customFormat="1" ht="37.5" customHeight="1" outlineLevel="1" x14ac:dyDescent="0.2">
      <c r="A210" s="130" t="s">
        <v>398</v>
      </c>
      <c r="B210" s="366"/>
      <c r="C210" s="367"/>
      <c r="D210" s="127">
        <v>122550</v>
      </c>
      <c r="E210" s="128"/>
      <c r="F210" s="128"/>
      <c r="G210" s="128"/>
      <c r="H210" s="129"/>
    </row>
    <row r="211" spans="1:8" s="16" customFormat="1" ht="37.5" customHeight="1" outlineLevel="1" x14ac:dyDescent="0.2">
      <c r="A211" s="130" t="s">
        <v>399</v>
      </c>
      <c r="B211" s="366"/>
      <c r="C211" s="367"/>
      <c r="D211" s="127">
        <v>125400</v>
      </c>
      <c r="E211" s="128"/>
      <c r="F211" s="128"/>
      <c r="G211" s="128"/>
      <c r="H211" s="129"/>
    </row>
    <row r="212" spans="1:8" s="16" customFormat="1" ht="37.5" customHeight="1" outlineLevel="1" x14ac:dyDescent="0.2">
      <c r="A212" s="130" t="s">
        <v>400</v>
      </c>
      <c r="B212" s="366"/>
      <c r="C212" s="367"/>
      <c r="D212" s="127">
        <v>128250</v>
      </c>
      <c r="E212" s="128"/>
      <c r="F212" s="128"/>
      <c r="G212" s="128"/>
      <c r="H212" s="129"/>
    </row>
    <row r="213" spans="1:8" s="16" customFormat="1" ht="37.5" customHeight="1" outlineLevel="1" x14ac:dyDescent="0.2">
      <c r="A213" s="130" t="s">
        <v>401</v>
      </c>
      <c r="B213" s="366"/>
      <c r="C213" s="367"/>
      <c r="D213" s="127">
        <v>131100</v>
      </c>
      <c r="E213" s="128"/>
      <c r="F213" s="128"/>
      <c r="G213" s="128"/>
      <c r="H213" s="129"/>
    </row>
    <row r="214" spans="1:8" s="16" customFormat="1" ht="37.5" customHeight="1" outlineLevel="1" x14ac:dyDescent="0.2">
      <c r="A214" s="130" t="s">
        <v>402</v>
      </c>
      <c r="B214" s="366"/>
      <c r="C214" s="367"/>
      <c r="D214" s="127">
        <v>133950</v>
      </c>
      <c r="E214" s="128"/>
      <c r="F214" s="128"/>
      <c r="G214" s="128"/>
      <c r="H214" s="129"/>
    </row>
    <row r="215" spans="1:8" s="16" customFormat="1" ht="37.5" customHeight="1" outlineLevel="1" x14ac:dyDescent="0.2">
      <c r="A215" s="130" t="s">
        <v>403</v>
      </c>
      <c r="B215" s="366"/>
      <c r="C215" s="367"/>
      <c r="D215" s="127">
        <v>136800</v>
      </c>
      <c r="E215" s="128"/>
      <c r="F215" s="128"/>
      <c r="G215" s="128"/>
      <c r="H215" s="129"/>
    </row>
    <row r="216" spans="1:8" s="16" customFormat="1" ht="37.5" customHeight="1" outlineLevel="1" x14ac:dyDescent="0.2">
      <c r="A216" s="130" t="s">
        <v>404</v>
      </c>
      <c r="B216" s="366"/>
      <c r="C216" s="367"/>
      <c r="D216" s="127">
        <v>139650</v>
      </c>
      <c r="E216" s="128"/>
      <c r="F216" s="128"/>
      <c r="G216" s="128"/>
      <c r="H216" s="129"/>
    </row>
    <row r="217" spans="1:8" s="16" customFormat="1" ht="37.5" customHeight="1" outlineLevel="1" x14ac:dyDescent="0.2">
      <c r="A217" s="130" t="s">
        <v>405</v>
      </c>
      <c r="B217" s="366"/>
      <c r="C217" s="367"/>
      <c r="D217" s="127">
        <v>142500</v>
      </c>
      <c r="E217" s="128"/>
      <c r="F217" s="128"/>
      <c r="G217" s="128"/>
      <c r="H217" s="129"/>
    </row>
    <row r="218" spans="1:8" s="16" customFormat="1" ht="37.5" customHeight="1" outlineLevel="1" x14ac:dyDescent="0.2">
      <c r="A218" s="130" t="s">
        <v>406</v>
      </c>
      <c r="B218" s="366"/>
      <c r="C218" s="367"/>
      <c r="D218" s="127">
        <v>145350</v>
      </c>
      <c r="E218" s="128"/>
      <c r="F218" s="128"/>
      <c r="G218" s="128"/>
      <c r="H218" s="129"/>
    </row>
    <row r="219" spans="1:8" s="16" customFormat="1" ht="37.5" customHeight="1" outlineLevel="1" x14ac:dyDescent="0.2">
      <c r="A219" s="130" t="s">
        <v>407</v>
      </c>
      <c r="B219" s="366"/>
      <c r="C219" s="367"/>
      <c r="D219" s="127">
        <v>148200</v>
      </c>
      <c r="E219" s="128"/>
      <c r="F219" s="128"/>
      <c r="G219" s="128"/>
      <c r="H219" s="129"/>
    </row>
    <row r="220" spans="1:8" s="16" customFormat="1" ht="37.5" customHeight="1" outlineLevel="1" x14ac:dyDescent="0.2">
      <c r="A220" s="130" t="s">
        <v>408</v>
      </c>
      <c r="B220" s="366"/>
      <c r="C220" s="367"/>
      <c r="D220" s="127">
        <v>151050</v>
      </c>
      <c r="E220" s="128"/>
      <c r="F220" s="128"/>
      <c r="G220" s="128"/>
      <c r="H220" s="129"/>
    </row>
    <row r="221" spans="1:8" s="16" customFormat="1" ht="37.5" customHeight="1" outlineLevel="1" x14ac:dyDescent="0.2">
      <c r="A221" s="130" t="s">
        <v>409</v>
      </c>
      <c r="B221" s="366"/>
      <c r="C221" s="367"/>
      <c r="D221" s="127">
        <v>153900</v>
      </c>
      <c r="E221" s="128"/>
      <c r="F221" s="128"/>
      <c r="G221" s="128"/>
      <c r="H221" s="129"/>
    </row>
    <row r="222" spans="1:8" s="16" customFormat="1" ht="37.5" customHeight="1" outlineLevel="1" x14ac:dyDescent="0.2">
      <c r="A222" s="130" t="s">
        <v>410</v>
      </c>
      <c r="B222" s="366"/>
      <c r="C222" s="367"/>
      <c r="D222" s="127">
        <v>156750</v>
      </c>
      <c r="E222" s="128"/>
      <c r="F222" s="128"/>
      <c r="G222" s="128"/>
      <c r="H222" s="129"/>
    </row>
    <row r="223" spans="1:8" s="16" customFormat="1" ht="37.5" customHeight="1" outlineLevel="1" x14ac:dyDescent="0.2">
      <c r="A223" s="130" t="s">
        <v>411</v>
      </c>
      <c r="B223" s="366"/>
      <c r="C223" s="367"/>
      <c r="D223" s="127">
        <v>159600</v>
      </c>
      <c r="E223" s="128"/>
      <c r="F223" s="128"/>
      <c r="G223" s="128"/>
      <c r="H223" s="129"/>
    </row>
    <row r="224" spans="1:8" s="16" customFormat="1" ht="37.5" customHeight="1" outlineLevel="1" x14ac:dyDescent="0.2">
      <c r="A224" s="130" t="s">
        <v>412</v>
      </c>
      <c r="B224" s="366"/>
      <c r="C224" s="367"/>
      <c r="D224" s="127">
        <v>162450</v>
      </c>
      <c r="E224" s="128"/>
      <c r="F224" s="128"/>
      <c r="G224" s="128"/>
      <c r="H224" s="129"/>
    </row>
    <row r="225" spans="1:8" s="16" customFormat="1" ht="37.5" customHeight="1" outlineLevel="1" x14ac:dyDescent="0.2">
      <c r="A225" s="130" t="s">
        <v>413</v>
      </c>
      <c r="B225" s="366"/>
      <c r="C225" s="367"/>
      <c r="D225" s="127">
        <v>165300</v>
      </c>
      <c r="E225" s="128"/>
      <c r="F225" s="128"/>
      <c r="G225" s="128"/>
      <c r="H225" s="129"/>
    </row>
    <row r="226" spans="1:8" s="16" customFormat="1" ht="37.5" customHeight="1" outlineLevel="1" x14ac:dyDescent="0.2">
      <c r="A226" s="130" t="s">
        <v>414</v>
      </c>
      <c r="B226" s="366"/>
      <c r="C226" s="367"/>
      <c r="D226" s="127">
        <v>168150</v>
      </c>
      <c r="E226" s="128"/>
      <c r="F226" s="128"/>
      <c r="G226" s="128"/>
      <c r="H226" s="129"/>
    </row>
    <row r="227" spans="1:8" s="16" customFormat="1" ht="37.5" customHeight="1" outlineLevel="1" x14ac:dyDescent="0.2">
      <c r="A227" s="130" t="s">
        <v>415</v>
      </c>
      <c r="B227" s="366"/>
      <c r="C227" s="367"/>
      <c r="D227" s="127">
        <v>171000</v>
      </c>
      <c r="E227" s="128"/>
      <c r="F227" s="128"/>
      <c r="G227" s="128"/>
      <c r="H227" s="129"/>
    </row>
    <row r="228" spans="1:8" s="16" customFormat="1" ht="37.5" customHeight="1" outlineLevel="1" x14ac:dyDescent="0.2">
      <c r="A228" s="130" t="s">
        <v>416</v>
      </c>
      <c r="B228" s="366"/>
      <c r="C228" s="367"/>
      <c r="D228" s="127">
        <v>173850</v>
      </c>
      <c r="E228" s="128"/>
      <c r="F228" s="128"/>
      <c r="G228" s="128"/>
      <c r="H228" s="129"/>
    </row>
    <row r="229" spans="1:8" s="16" customFormat="1" ht="37.5" customHeight="1" outlineLevel="1" x14ac:dyDescent="0.2">
      <c r="A229" s="130" t="s">
        <v>417</v>
      </c>
      <c r="B229" s="366"/>
      <c r="C229" s="367"/>
      <c r="D229" s="127">
        <v>176700</v>
      </c>
      <c r="E229" s="128"/>
      <c r="F229" s="128"/>
      <c r="G229" s="128"/>
      <c r="H229" s="129"/>
    </row>
    <row r="230" spans="1:8" s="16" customFormat="1" ht="37.5" customHeight="1" outlineLevel="1" x14ac:dyDescent="0.2">
      <c r="A230" s="130" t="s">
        <v>418</v>
      </c>
      <c r="B230" s="366"/>
      <c r="C230" s="367"/>
      <c r="D230" s="127">
        <v>179550</v>
      </c>
      <c r="E230" s="128"/>
      <c r="F230" s="128"/>
      <c r="G230" s="128"/>
      <c r="H230" s="129"/>
    </row>
    <row r="231" spans="1:8" s="16" customFormat="1" ht="37.5" customHeight="1" outlineLevel="1" x14ac:dyDescent="0.2">
      <c r="A231" s="130" t="s">
        <v>419</v>
      </c>
      <c r="B231" s="366"/>
      <c r="C231" s="367"/>
      <c r="D231" s="127">
        <v>182400</v>
      </c>
      <c r="E231" s="128"/>
      <c r="F231" s="128"/>
      <c r="G231" s="128"/>
      <c r="H231" s="129"/>
    </row>
    <row r="232" spans="1:8" s="16" customFormat="1" ht="37.5" customHeight="1" outlineLevel="1" x14ac:dyDescent="0.2">
      <c r="A232" s="130" t="s">
        <v>420</v>
      </c>
      <c r="B232" s="366"/>
      <c r="C232" s="367"/>
      <c r="D232" s="127">
        <v>185250</v>
      </c>
      <c r="E232" s="128"/>
      <c r="F232" s="128"/>
      <c r="G232" s="128"/>
      <c r="H232" s="129"/>
    </row>
    <row r="233" spans="1:8" s="16" customFormat="1" ht="37.5" customHeight="1" outlineLevel="1" x14ac:dyDescent="0.2">
      <c r="A233" s="130" t="s">
        <v>421</v>
      </c>
      <c r="B233" s="366"/>
      <c r="C233" s="367"/>
      <c r="D233" s="127">
        <v>188100</v>
      </c>
      <c r="E233" s="128"/>
      <c r="F233" s="128"/>
      <c r="G233" s="128"/>
      <c r="H233" s="129"/>
    </row>
    <row r="234" spans="1:8" s="16" customFormat="1" ht="37.5" customHeight="1" outlineLevel="1" x14ac:dyDescent="0.2">
      <c r="A234" s="130" t="s">
        <v>422</v>
      </c>
      <c r="B234" s="366"/>
      <c r="C234" s="367"/>
      <c r="D234" s="127">
        <v>190950</v>
      </c>
      <c r="E234" s="128"/>
      <c r="F234" s="128"/>
      <c r="G234" s="128"/>
      <c r="H234" s="129"/>
    </row>
    <row r="235" spans="1:8" s="16" customFormat="1" ht="37.5" customHeight="1" outlineLevel="1" x14ac:dyDescent="0.2">
      <c r="A235" s="130" t="s">
        <v>423</v>
      </c>
      <c r="B235" s="366"/>
      <c r="C235" s="367"/>
      <c r="D235" s="127">
        <v>193800</v>
      </c>
      <c r="E235" s="128"/>
      <c r="F235" s="128"/>
      <c r="G235" s="128"/>
      <c r="H235" s="129"/>
    </row>
    <row r="236" spans="1:8" s="16" customFormat="1" ht="37.5" customHeight="1" outlineLevel="1" x14ac:dyDescent="0.2">
      <c r="A236" s="130" t="s">
        <v>424</v>
      </c>
      <c r="B236" s="366"/>
      <c r="C236" s="367"/>
      <c r="D236" s="127">
        <v>196650</v>
      </c>
      <c r="E236" s="128"/>
      <c r="F236" s="128"/>
      <c r="G236" s="128"/>
      <c r="H236" s="129"/>
    </row>
    <row r="237" spans="1:8" s="16" customFormat="1" ht="37.5" customHeight="1" outlineLevel="1" x14ac:dyDescent="0.2">
      <c r="A237" s="130" t="s">
        <v>425</v>
      </c>
      <c r="B237" s="366"/>
      <c r="C237" s="367"/>
      <c r="D237" s="127">
        <v>199500</v>
      </c>
      <c r="E237" s="128"/>
      <c r="F237" s="128"/>
      <c r="G237" s="128"/>
      <c r="H237" s="129"/>
    </row>
    <row r="238" spans="1:8" s="16" customFormat="1" ht="37.5" customHeight="1" outlineLevel="1" x14ac:dyDescent="0.2">
      <c r="A238" s="130" t="s">
        <v>426</v>
      </c>
      <c r="B238" s="366"/>
      <c r="C238" s="367"/>
      <c r="D238" s="127">
        <v>202350</v>
      </c>
      <c r="E238" s="128"/>
      <c r="F238" s="128"/>
      <c r="G238" s="128"/>
      <c r="H238" s="129"/>
    </row>
    <row r="239" spans="1:8" s="16" customFormat="1" ht="37.5" customHeight="1" outlineLevel="1" x14ac:dyDescent="0.2">
      <c r="A239" s="130" t="s">
        <v>427</v>
      </c>
      <c r="B239" s="366"/>
      <c r="C239" s="367"/>
      <c r="D239" s="127">
        <v>205200</v>
      </c>
      <c r="E239" s="128"/>
      <c r="F239" s="128"/>
      <c r="G239" s="128"/>
      <c r="H239" s="129"/>
    </row>
    <row r="240" spans="1:8" s="16" customFormat="1" ht="37.5" customHeight="1" outlineLevel="1" x14ac:dyDescent="0.2">
      <c r="A240" s="130" t="s">
        <v>428</v>
      </c>
      <c r="B240" s="366"/>
      <c r="C240" s="367"/>
      <c r="D240" s="127">
        <v>208050</v>
      </c>
      <c r="E240" s="128"/>
      <c r="F240" s="128"/>
      <c r="G240" s="128"/>
      <c r="H240" s="129"/>
    </row>
    <row r="241" spans="1:8" s="16" customFormat="1" ht="37.5" customHeight="1" outlineLevel="1" x14ac:dyDescent="0.2">
      <c r="A241" s="130" t="s">
        <v>429</v>
      </c>
      <c r="B241" s="366"/>
      <c r="C241" s="367"/>
      <c r="D241" s="127">
        <v>210900</v>
      </c>
      <c r="E241" s="128"/>
      <c r="F241" s="128"/>
      <c r="G241" s="128"/>
      <c r="H241" s="129"/>
    </row>
    <row r="242" spans="1:8" s="16" customFormat="1" ht="37.5" customHeight="1" outlineLevel="1" x14ac:dyDescent="0.2">
      <c r="A242" s="130" t="s">
        <v>430</v>
      </c>
      <c r="B242" s="366"/>
      <c r="C242" s="367"/>
      <c r="D242" s="127">
        <v>213750</v>
      </c>
      <c r="E242" s="128"/>
      <c r="F242" s="128"/>
      <c r="G242" s="128"/>
      <c r="H242" s="129"/>
    </row>
    <row r="243" spans="1:8" s="16" customFormat="1" ht="37.5" customHeight="1" outlineLevel="1" x14ac:dyDescent="0.2">
      <c r="A243" s="130" t="s">
        <v>431</v>
      </c>
      <c r="B243" s="366"/>
      <c r="C243" s="367"/>
      <c r="D243" s="127">
        <v>216600</v>
      </c>
      <c r="E243" s="128"/>
      <c r="F243" s="128"/>
      <c r="G243" s="128"/>
      <c r="H243" s="129"/>
    </row>
    <row r="244" spans="1:8" s="16" customFormat="1" ht="37.5" customHeight="1" outlineLevel="1" x14ac:dyDescent="0.2">
      <c r="A244" s="130" t="s">
        <v>432</v>
      </c>
      <c r="B244" s="366"/>
      <c r="C244" s="367"/>
      <c r="D244" s="127">
        <v>219450</v>
      </c>
      <c r="E244" s="128"/>
      <c r="F244" s="128"/>
      <c r="G244" s="128"/>
      <c r="H244" s="129"/>
    </row>
    <row r="245" spans="1:8" s="16" customFormat="1" ht="37.5" customHeight="1" outlineLevel="1" x14ac:dyDescent="0.2">
      <c r="A245" s="130" t="s">
        <v>433</v>
      </c>
      <c r="B245" s="366"/>
      <c r="C245" s="367"/>
      <c r="D245" s="127">
        <v>222300</v>
      </c>
      <c r="E245" s="128"/>
      <c r="F245" s="128"/>
      <c r="G245" s="128"/>
      <c r="H245" s="129"/>
    </row>
    <row r="246" spans="1:8" s="16" customFormat="1" ht="37.5" customHeight="1" outlineLevel="1" x14ac:dyDescent="0.2">
      <c r="A246" s="130" t="s">
        <v>434</v>
      </c>
      <c r="B246" s="366"/>
      <c r="C246" s="367"/>
      <c r="D246" s="127">
        <v>225150</v>
      </c>
      <c r="E246" s="128"/>
      <c r="F246" s="128"/>
      <c r="G246" s="128"/>
      <c r="H246" s="129"/>
    </row>
    <row r="247" spans="1:8" s="16" customFormat="1" ht="37.5" customHeight="1" outlineLevel="1" x14ac:dyDescent="0.2">
      <c r="A247" s="130" t="s">
        <v>435</v>
      </c>
      <c r="B247" s="366"/>
      <c r="C247" s="367"/>
      <c r="D247" s="127">
        <v>228000</v>
      </c>
      <c r="E247" s="128"/>
      <c r="F247" s="128"/>
      <c r="G247" s="128"/>
      <c r="H247" s="129"/>
    </row>
    <row r="248" spans="1:8" s="16" customFormat="1" ht="37.5" customHeight="1" outlineLevel="1" x14ac:dyDescent="0.2">
      <c r="A248" s="130" t="s">
        <v>436</v>
      </c>
      <c r="B248" s="366"/>
      <c r="C248" s="367"/>
      <c r="D248" s="127">
        <v>230850</v>
      </c>
      <c r="E248" s="128"/>
      <c r="F248" s="128"/>
      <c r="G248" s="128"/>
      <c r="H248" s="129"/>
    </row>
    <row r="249" spans="1:8" s="16" customFormat="1" ht="37.5" customHeight="1" outlineLevel="1" x14ac:dyDescent="0.2">
      <c r="A249" s="130" t="s">
        <v>437</v>
      </c>
      <c r="B249" s="366"/>
      <c r="C249" s="367"/>
      <c r="D249" s="127">
        <v>233700</v>
      </c>
      <c r="E249" s="128"/>
      <c r="F249" s="128"/>
      <c r="G249" s="128"/>
      <c r="H249" s="129"/>
    </row>
    <row r="250" spans="1:8" s="16" customFormat="1" ht="37.5" customHeight="1" outlineLevel="1" x14ac:dyDescent="0.2">
      <c r="A250" s="130" t="s">
        <v>438</v>
      </c>
      <c r="B250" s="366"/>
      <c r="C250" s="367"/>
      <c r="D250" s="127">
        <v>236550</v>
      </c>
      <c r="E250" s="128"/>
      <c r="F250" s="128"/>
      <c r="G250" s="128"/>
      <c r="H250" s="129"/>
    </row>
    <row r="251" spans="1:8" s="16" customFormat="1" ht="37.5" customHeight="1" outlineLevel="1" x14ac:dyDescent="0.2">
      <c r="A251" s="130" t="s">
        <v>439</v>
      </c>
      <c r="B251" s="366"/>
      <c r="C251" s="367"/>
      <c r="D251" s="127">
        <v>239400</v>
      </c>
      <c r="E251" s="128"/>
      <c r="F251" s="128"/>
      <c r="G251" s="128"/>
      <c r="H251" s="129"/>
    </row>
    <row r="252" spans="1:8" s="16" customFormat="1" ht="37.5" customHeight="1" outlineLevel="1" x14ac:dyDescent="0.2">
      <c r="A252" s="130" t="s">
        <v>440</v>
      </c>
      <c r="B252" s="366"/>
      <c r="C252" s="367"/>
      <c r="D252" s="127">
        <v>242250</v>
      </c>
      <c r="E252" s="128"/>
      <c r="F252" s="128"/>
      <c r="G252" s="128"/>
      <c r="H252" s="129"/>
    </row>
    <row r="253" spans="1:8" s="16" customFormat="1" ht="37.5" customHeight="1" outlineLevel="1" x14ac:dyDescent="0.2">
      <c r="A253" s="130" t="s">
        <v>441</v>
      </c>
      <c r="B253" s="366"/>
      <c r="C253" s="367"/>
      <c r="D253" s="127">
        <v>245100</v>
      </c>
      <c r="E253" s="128"/>
      <c r="F253" s="128"/>
      <c r="G253" s="128"/>
      <c r="H253" s="129"/>
    </row>
    <row r="254" spans="1:8" s="16" customFormat="1" ht="37.5" customHeight="1" outlineLevel="1" x14ac:dyDescent="0.2">
      <c r="A254" s="130" t="s">
        <v>442</v>
      </c>
      <c r="B254" s="366"/>
      <c r="C254" s="367"/>
      <c r="D254" s="127">
        <v>247950</v>
      </c>
      <c r="E254" s="128"/>
      <c r="F254" s="128"/>
      <c r="G254" s="128"/>
      <c r="H254" s="129"/>
    </row>
    <row r="255" spans="1:8" s="16" customFormat="1" ht="37.5" customHeight="1" outlineLevel="1" x14ac:dyDescent="0.2">
      <c r="A255" s="130" t="s">
        <v>443</v>
      </c>
      <c r="B255" s="366"/>
      <c r="C255" s="367"/>
      <c r="D255" s="127">
        <v>250800</v>
      </c>
      <c r="E255" s="128"/>
      <c r="F255" s="128"/>
      <c r="G255" s="128"/>
      <c r="H255" s="129"/>
    </row>
    <row r="256" spans="1:8" s="16" customFormat="1" ht="37.5" customHeight="1" outlineLevel="1" x14ac:dyDescent="0.2">
      <c r="A256" s="130" t="s">
        <v>444</v>
      </c>
      <c r="B256" s="366"/>
      <c r="C256" s="367"/>
      <c r="D256" s="127">
        <v>253650</v>
      </c>
      <c r="E256" s="128"/>
      <c r="F256" s="128"/>
      <c r="G256" s="128"/>
      <c r="H256" s="129"/>
    </row>
    <row r="257" spans="1:8" s="16" customFormat="1" ht="37.5" customHeight="1" outlineLevel="1" x14ac:dyDescent="0.2">
      <c r="A257" s="130" t="s">
        <v>445</v>
      </c>
      <c r="B257" s="366"/>
      <c r="C257" s="367"/>
      <c r="D257" s="127">
        <v>256500</v>
      </c>
      <c r="E257" s="128"/>
      <c r="F257" s="128"/>
      <c r="G257" s="128"/>
      <c r="H257" s="129"/>
    </row>
    <row r="258" spans="1:8" s="16" customFormat="1" ht="37.5" customHeight="1" outlineLevel="1" x14ac:dyDescent="0.2">
      <c r="A258" s="130" t="s">
        <v>446</v>
      </c>
      <c r="B258" s="366"/>
      <c r="C258" s="367"/>
      <c r="D258" s="127">
        <v>259350</v>
      </c>
      <c r="E258" s="128"/>
      <c r="F258" s="128"/>
      <c r="G258" s="128"/>
      <c r="H258" s="129"/>
    </row>
    <row r="259" spans="1:8" s="16" customFormat="1" ht="37.5" customHeight="1" outlineLevel="1" x14ac:dyDescent="0.2">
      <c r="A259" s="130" t="s">
        <v>447</v>
      </c>
      <c r="B259" s="366"/>
      <c r="C259" s="367"/>
      <c r="D259" s="127">
        <v>262200</v>
      </c>
      <c r="E259" s="128"/>
      <c r="F259" s="128"/>
      <c r="G259" s="128"/>
      <c r="H259" s="129"/>
    </row>
    <row r="260" spans="1:8" s="16" customFormat="1" ht="37.5" customHeight="1" outlineLevel="1" x14ac:dyDescent="0.2">
      <c r="A260" s="130" t="s">
        <v>448</v>
      </c>
      <c r="B260" s="366"/>
      <c r="C260" s="367"/>
      <c r="D260" s="127">
        <v>265050</v>
      </c>
      <c r="E260" s="128"/>
      <c r="F260" s="128"/>
      <c r="G260" s="128"/>
      <c r="H260" s="129"/>
    </row>
    <row r="261" spans="1:8" s="16" customFormat="1" ht="37.5" customHeight="1" outlineLevel="1" x14ac:dyDescent="0.2">
      <c r="A261" s="130" t="s">
        <v>449</v>
      </c>
      <c r="B261" s="366"/>
      <c r="C261" s="367"/>
      <c r="D261" s="127">
        <v>267900</v>
      </c>
      <c r="E261" s="128"/>
      <c r="F261" s="128"/>
      <c r="G261" s="128"/>
      <c r="H261" s="129"/>
    </row>
    <row r="262" spans="1:8" s="16" customFormat="1" ht="37.5" customHeight="1" outlineLevel="1" x14ac:dyDescent="0.2">
      <c r="A262" s="130" t="s">
        <v>450</v>
      </c>
      <c r="B262" s="366"/>
      <c r="C262" s="367"/>
      <c r="D262" s="127">
        <v>270750</v>
      </c>
      <c r="E262" s="128"/>
      <c r="F262" s="128"/>
      <c r="G262" s="128"/>
      <c r="H262" s="129"/>
    </row>
    <row r="263" spans="1:8" s="16" customFormat="1" ht="37.5" customHeight="1" outlineLevel="1" x14ac:dyDescent="0.2">
      <c r="A263" s="130" t="s">
        <v>451</v>
      </c>
      <c r="B263" s="366"/>
      <c r="C263" s="367"/>
      <c r="D263" s="127">
        <v>273600</v>
      </c>
      <c r="E263" s="128"/>
      <c r="F263" s="128"/>
      <c r="G263" s="128"/>
      <c r="H263" s="129"/>
    </row>
    <row r="264" spans="1:8" s="16" customFormat="1" ht="37.5" customHeight="1" outlineLevel="1" x14ac:dyDescent="0.2">
      <c r="A264" s="130" t="s">
        <v>452</v>
      </c>
      <c r="B264" s="366"/>
      <c r="C264" s="367"/>
      <c r="D264" s="127">
        <v>276450</v>
      </c>
      <c r="E264" s="128"/>
      <c r="F264" s="128"/>
      <c r="G264" s="128"/>
      <c r="H264" s="129"/>
    </row>
    <row r="265" spans="1:8" s="16" customFormat="1" ht="37.5" customHeight="1" outlineLevel="1" x14ac:dyDescent="0.2">
      <c r="A265" s="130" t="s">
        <v>453</v>
      </c>
      <c r="B265" s="366"/>
      <c r="C265" s="367"/>
      <c r="D265" s="127">
        <v>279300</v>
      </c>
      <c r="E265" s="128"/>
      <c r="F265" s="128"/>
      <c r="G265" s="128"/>
      <c r="H265" s="129"/>
    </row>
    <row r="266" spans="1:8" s="16" customFormat="1" ht="37.5" customHeight="1" outlineLevel="1" x14ac:dyDescent="0.2">
      <c r="A266" s="130" t="s">
        <v>454</v>
      </c>
      <c r="B266" s="366"/>
      <c r="C266" s="367"/>
      <c r="D266" s="127">
        <v>282150</v>
      </c>
      <c r="E266" s="128"/>
      <c r="F266" s="128"/>
      <c r="G266" s="128"/>
      <c r="H266" s="129"/>
    </row>
    <row r="267" spans="1:8" s="16" customFormat="1" ht="37.5" customHeight="1" outlineLevel="1" thickBot="1" x14ac:dyDescent="0.25">
      <c r="A267" s="130" t="s">
        <v>455</v>
      </c>
      <c r="B267" s="366"/>
      <c r="C267" s="368"/>
      <c r="D267" s="127">
        <v>285000</v>
      </c>
      <c r="E267" s="128"/>
      <c r="F267" s="128"/>
      <c r="G267" s="128"/>
      <c r="H267" s="129"/>
    </row>
    <row r="268" spans="1:8" s="16" customFormat="1" ht="50.1" customHeight="1" thickBot="1" x14ac:dyDescent="0.25">
      <c r="A268" s="119" t="s">
        <v>52</v>
      </c>
      <c r="B268" s="120"/>
      <c r="C268" s="120"/>
      <c r="D268" s="121" t="str">
        <f>"от "&amp;MIN(D269:D278)&amp;" до "&amp;MAX(D269:D278)</f>
        <v>от 450 до 10290</v>
      </c>
      <c r="E268" s="122"/>
      <c r="F268" s="122"/>
      <c r="G268" s="122"/>
      <c r="H268" s="123"/>
    </row>
    <row r="269" spans="1:8" s="16" customFormat="1" ht="162.75" customHeight="1" x14ac:dyDescent="0.2">
      <c r="A269" s="422" t="s">
        <v>272</v>
      </c>
      <c r="B269" s="133" t="s">
        <v>273</v>
      </c>
      <c r="C269" s="4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9" s="31">
        <v>1890</v>
      </c>
      <c r="E269" s="32"/>
      <c r="F269" s="32"/>
      <c r="G269" s="32"/>
      <c r="H269" s="33"/>
    </row>
    <row r="270" spans="1:8" s="16" customFormat="1" ht="37.5" customHeight="1" x14ac:dyDescent="0.2">
      <c r="A270" s="477" t="s">
        <v>54</v>
      </c>
      <c r="B270" s="478"/>
      <c r="C270" s="139"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70" s="479">
        <v>1290</v>
      </c>
      <c r="E270" s="135"/>
      <c r="F270" s="135"/>
      <c r="G270" s="135"/>
      <c r="H270" s="136"/>
    </row>
    <row r="271" spans="1:8" s="16" customFormat="1" ht="37.5" customHeight="1" x14ac:dyDescent="0.2">
      <c r="A271" s="477" t="s">
        <v>55</v>
      </c>
      <c r="B271" s="478"/>
      <c r="C271" s="142"/>
      <c r="D271" s="479">
        <v>10290</v>
      </c>
      <c r="E271" s="135"/>
      <c r="F271" s="135"/>
      <c r="G271" s="135"/>
      <c r="H271" s="136"/>
    </row>
    <row r="272" spans="1:8" s="16" customFormat="1" ht="37.5" customHeight="1" x14ac:dyDescent="0.2">
      <c r="A272" s="143" t="s">
        <v>56</v>
      </c>
      <c r="B272" s="144"/>
      <c r="C272" s="142"/>
      <c r="D272" s="479">
        <v>2790</v>
      </c>
      <c r="E272" s="135"/>
      <c r="F272" s="135"/>
      <c r="G272" s="135"/>
      <c r="H272" s="136"/>
    </row>
    <row r="273" spans="1:8" s="16" customFormat="1" ht="37.5" customHeight="1" x14ac:dyDescent="0.2">
      <c r="A273" s="477" t="s">
        <v>57</v>
      </c>
      <c r="B273" s="478"/>
      <c r="C273" s="142"/>
      <c r="D273" s="479">
        <v>6390</v>
      </c>
      <c r="E273" s="135"/>
      <c r="F273" s="135"/>
      <c r="G273" s="135"/>
      <c r="H273" s="136"/>
    </row>
    <row r="274" spans="1:8" s="16" customFormat="1" ht="37.5" customHeight="1" x14ac:dyDescent="0.2">
      <c r="A274" s="143" t="s">
        <v>58</v>
      </c>
      <c r="B274" s="144"/>
      <c r="C274" s="142"/>
      <c r="D274" s="56">
        <v>450</v>
      </c>
      <c r="E274" s="37"/>
      <c r="F274" s="37"/>
      <c r="G274" s="37"/>
      <c r="H274" s="38"/>
    </row>
    <row r="275" spans="1:8" s="16" customFormat="1" ht="37.5" customHeight="1" x14ac:dyDescent="0.2">
      <c r="A275" s="143" t="s">
        <v>59</v>
      </c>
      <c r="B275" s="144"/>
      <c r="C275" s="142"/>
      <c r="D275" s="56">
        <v>450</v>
      </c>
      <c r="E275" s="37"/>
      <c r="F275" s="37"/>
      <c r="G275" s="37"/>
      <c r="H275" s="38"/>
    </row>
    <row r="276" spans="1:8" s="16" customFormat="1" ht="37.5" customHeight="1" x14ac:dyDescent="0.2">
      <c r="A276" s="143" t="s">
        <v>60</v>
      </c>
      <c r="B276" s="144"/>
      <c r="C276" s="142"/>
      <c r="D276" s="56">
        <v>900</v>
      </c>
      <c r="E276" s="37"/>
      <c r="F276" s="37"/>
      <c r="G276" s="37"/>
      <c r="H276" s="38"/>
    </row>
    <row r="277" spans="1:8" s="16" customFormat="1" ht="37.5" customHeight="1" x14ac:dyDescent="0.2">
      <c r="A277" s="143" t="s">
        <v>61</v>
      </c>
      <c r="B277" s="144"/>
      <c r="C277" s="142"/>
      <c r="D277" s="56">
        <v>1350</v>
      </c>
      <c r="E277" s="37"/>
      <c r="F277" s="37"/>
      <c r="G277" s="37"/>
      <c r="H277" s="38"/>
    </row>
    <row r="278" spans="1:8" s="16" customFormat="1" ht="37.5" customHeight="1" thickBot="1" x14ac:dyDescent="0.25">
      <c r="A278" s="194" t="s">
        <v>62</v>
      </c>
      <c r="B278" s="195"/>
      <c r="C278" s="147"/>
      <c r="D278" s="56">
        <v>8400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600 до 51390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57"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82" s="165">
        <v>15048</v>
      </c>
      <c r="E282" s="165"/>
      <c r="F282" s="165"/>
      <c r="G282" s="165"/>
      <c r="H282" s="166"/>
    </row>
    <row r="283" spans="1:8" s="16" customFormat="1" ht="57" customHeight="1" thickBot="1" x14ac:dyDescent="0.25">
      <c r="A283" s="167" t="s">
        <v>67</v>
      </c>
      <c r="B283" s="168"/>
      <c r="C283" s="169"/>
      <c r="D283" s="170" t="s">
        <v>68</v>
      </c>
      <c r="E283" s="171"/>
      <c r="F283" s="171"/>
      <c r="G283" s="171"/>
      <c r="H283" s="172"/>
    </row>
    <row r="284" spans="1:8" s="16" customFormat="1" ht="57" customHeight="1" x14ac:dyDescent="0.2">
      <c r="A284" s="173" t="s">
        <v>69</v>
      </c>
      <c r="B284" s="174"/>
      <c r="C284" s="169"/>
      <c r="D284" s="140">
        <f>D282/4</f>
        <v>3762</v>
      </c>
      <c r="E284" s="140"/>
      <c r="F284" s="140"/>
      <c r="G284" s="140"/>
      <c r="H284" s="141"/>
    </row>
    <row r="285" spans="1:8" s="16" customFormat="1" ht="57" customHeight="1" x14ac:dyDescent="0.2">
      <c r="A285" s="173" t="s">
        <v>70</v>
      </c>
      <c r="B285" s="174"/>
      <c r="C285" s="169"/>
      <c r="D285" s="140">
        <f>D282/5</f>
        <v>3009.6</v>
      </c>
      <c r="E285" s="140"/>
      <c r="F285" s="140"/>
      <c r="G285" s="140"/>
      <c r="H285" s="141"/>
    </row>
    <row r="286" spans="1:8" s="16" customFormat="1" ht="57" customHeight="1" x14ac:dyDescent="0.2">
      <c r="A286" s="173" t="s">
        <v>71</v>
      </c>
      <c r="B286" s="174"/>
      <c r="C286" s="169"/>
      <c r="D286" s="140">
        <f>D282/6</f>
        <v>2508</v>
      </c>
      <c r="E286" s="140"/>
      <c r="F286" s="140"/>
      <c r="G286" s="140"/>
      <c r="H286" s="141"/>
    </row>
    <row r="287" spans="1:8" s="16" customFormat="1" ht="57" customHeight="1" x14ac:dyDescent="0.2">
      <c r="A287" s="173" t="s">
        <v>72</v>
      </c>
      <c r="B287" s="174"/>
      <c r="C287" s="169"/>
      <c r="D287" s="140">
        <f>D282/7</f>
        <v>2149.7142857142858</v>
      </c>
      <c r="E287" s="140"/>
      <c r="F287" s="140"/>
      <c r="G287" s="140"/>
      <c r="H287" s="141"/>
    </row>
    <row r="288" spans="1:8" s="16" customFormat="1" ht="57" customHeight="1" x14ac:dyDescent="0.2">
      <c r="A288" s="173" t="s">
        <v>73</v>
      </c>
      <c r="B288" s="174"/>
      <c r="C288" s="169"/>
      <c r="D288" s="140">
        <f>D282/8</f>
        <v>1881</v>
      </c>
      <c r="E288" s="140"/>
      <c r="F288" s="140"/>
      <c r="G288" s="140"/>
      <c r="H288" s="141"/>
    </row>
    <row r="289" spans="1:8" s="16" customFormat="1" ht="57" customHeight="1" x14ac:dyDescent="0.2">
      <c r="A289" s="173" t="s">
        <v>74</v>
      </c>
      <c r="B289" s="174"/>
      <c r="C289" s="169"/>
      <c r="D289" s="140">
        <f>D282/9</f>
        <v>1672</v>
      </c>
      <c r="E289" s="140"/>
      <c r="F289" s="140"/>
      <c r="G289" s="140"/>
      <c r="H289" s="141"/>
    </row>
    <row r="290" spans="1:8" s="16" customFormat="1" ht="57" customHeight="1" x14ac:dyDescent="0.2">
      <c r="A290" s="173" t="s">
        <v>75</v>
      </c>
      <c r="B290" s="174"/>
      <c r="C290" s="169"/>
      <c r="D290" s="140">
        <f>D282/10</f>
        <v>1504.8</v>
      </c>
      <c r="E290" s="140"/>
      <c r="F290" s="140"/>
      <c r="G290" s="140"/>
      <c r="H290" s="141"/>
    </row>
    <row r="291" spans="1:8" s="16" customFormat="1" ht="57" customHeight="1" thickBot="1" x14ac:dyDescent="0.25">
      <c r="A291" s="162" t="s">
        <v>76</v>
      </c>
      <c r="B291" s="163"/>
      <c r="C291" s="169"/>
      <c r="D291" s="165">
        <v>22560</v>
      </c>
      <c r="E291" s="165"/>
      <c r="F291" s="165"/>
      <c r="G291" s="165"/>
      <c r="H291" s="166"/>
    </row>
    <row r="292" spans="1:8" s="16" customFormat="1" ht="57" customHeight="1" thickBot="1" x14ac:dyDescent="0.25">
      <c r="A292" s="167" t="s">
        <v>67</v>
      </c>
      <c r="B292" s="168"/>
      <c r="C292" s="169"/>
      <c r="D292" s="170" t="s">
        <v>68</v>
      </c>
      <c r="E292" s="171"/>
      <c r="F292" s="171"/>
      <c r="G292" s="171"/>
      <c r="H292" s="172"/>
    </row>
    <row r="293" spans="1:8" s="16" customFormat="1" ht="57" customHeight="1" x14ac:dyDescent="0.2">
      <c r="A293" s="173" t="s">
        <v>69</v>
      </c>
      <c r="B293" s="174"/>
      <c r="C293" s="169"/>
      <c r="D293" s="140">
        <v>5640</v>
      </c>
      <c r="E293" s="140"/>
      <c r="F293" s="140"/>
      <c r="G293" s="140"/>
      <c r="H293" s="141"/>
    </row>
    <row r="294" spans="1:8" s="16" customFormat="1" ht="57" customHeight="1" x14ac:dyDescent="0.2">
      <c r="A294" s="173" t="s">
        <v>70</v>
      </c>
      <c r="B294" s="174"/>
      <c r="C294" s="169"/>
      <c r="D294" s="140">
        <v>4512</v>
      </c>
      <c r="E294" s="140"/>
      <c r="F294" s="140"/>
      <c r="G294" s="140"/>
      <c r="H294" s="141"/>
    </row>
    <row r="295" spans="1:8" s="16" customFormat="1" ht="57" customHeight="1" x14ac:dyDescent="0.2">
      <c r="A295" s="173" t="s">
        <v>71</v>
      </c>
      <c r="B295" s="174"/>
      <c r="C295" s="169"/>
      <c r="D295" s="140">
        <v>3760</v>
      </c>
      <c r="E295" s="140"/>
      <c r="F295" s="140"/>
      <c r="G295" s="140"/>
      <c r="H295" s="141"/>
    </row>
    <row r="296" spans="1:8" s="16" customFormat="1" ht="57" customHeight="1" x14ac:dyDescent="0.2">
      <c r="A296" s="173" t="s">
        <v>72</v>
      </c>
      <c r="B296" s="174"/>
      <c r="C296" s="169"/>
      <c r="D296" s="140">
        <v>3222.8571428571427</v>
      </c>
      <c r="E296" s="140"/>
      <c r="F296" s="140"/>
      <c r="G296" s="140"/>
      <c r="H296" s="141"/>
    </row>
    <row r="297" spans="1:8" s="16" customFormat="1" ht="57" customHeight="1" x14ac:dyDescent="0.2">
      <c r="A297" s="173" t="s">
        <v>73</v>
      </c>
      <c r="B297" s="174"/>
      <c r="C297" s="169"/>
      <c r="D297" s="140">
        <v>2820</v>
      </c>
      <c r="E297" s="140"/>
      <c r="F297" s="140"/>
      <c r="G297" s="140"/>
      <c r="H297" s="141"/>
    </row>
    <row r="298" spans="1:8" s="16" customFormat="1" ht="57" customHeight="1" x14ac:dyDescent="0.2">
      <c r="A298" s="173" t="s">
        <v>74</v>
      </c>
      <c r="B298" s="174"/>
      <c r="C298" s="169"/>
      <c r="D298" s="140">
        <v>2506.6666666666665</v>
      </c>
      <c r="E298" s="140"/>
      <c r="F298" s="140"/>
      <c r="G298" s="140"/>
      <c r="H298" s="141"/>
    </row>
    <row r="299" spans="1:8" s="16" customFormat="1" ht="57" customHeight="1" thickBot="1" x14ac:dyDescent="0.25">
      <c r="A299" s="173" t="s">
        <v>75</v>
      </c>
      <c r="B299" s="174"/>
      <c r="C299" s="177"/>
      <c r="D299" s="140">
        <v>2256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00" s="56">
        <v>20004</v>
      </c>
      <c r="E300" s="37"/>
      <c r="F300" s="37"/>
      <c r="G300" s="37"/>
      <c r="H300" s="38"/>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"2ГИС.ЕКАТЕРИНБУРГ"</v>
      </c>
      <c r="D302" s="56">
        <v>29649</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3" s="56">
        <v>12900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4" s="56">
        <v>42690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"2ГИС.ЕКАТЕРИНБУРГ"</v>
      </c>
      <c r="D305" s="56">
        <v>11790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"2ГИС.ЕКАТЕРИНБУРГ"</v>
      </c>
      <c r="D306" s="56">
        <v>14148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7" s="56">
        <v>7590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8" s="56">
        <v>22950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9" s="56">
        <v>51390</v>
      </c>
      <c r="E309" s="37"/>
      <c r="F309" s="37"/>
      <c r="G309" s="37"/>
      <c r="H309" s="38"/>
    </row>
    <row r="310" spans="1:8" s="16" customFormat="1" ht="50.1" customHeight="1" x14ac:dyDescent="0.2">
      <c r="A310" s="143" t="s">
        <v>86</v>
      </c>
      <c r="B310" s="144"/>
      <c r="C310" s="190" t="str">
        <f>C341</f>
        <v>электронный справочник на основе Справочника организаций "2ГИС.ЕКАТЕРИНБУРГ" (мобильная версия 2ГИС 4.0 и выше)</v>
      </c>
      <c r="D310" s="56">
        <v>19500</v>
      </c>
      <c r="E310" s="37"/>
      <c r="F310" s="37"/>
      <c r="G310" s="37"/>
      <c r="H310" s="38"/>
    </row>
    <row r="311" spans="1:8" s="16" customFormat="1" ht="50.1" customHeight="1" x14ac:dyDescent="0.2">
      <c r="A311" s="143" t="s">
        <v>87</v>
      </c>
      <c r="B311" s="144"/>
      <c r="C311" s="190" t="s">
        <v>88</v>
      </c>
      <c r="D311" s="56">
        <v>600</v>
      </c>
      <c r="E311" s="37"/>
      <c r="F311" s="37"/>
      <c r="G311" s="37"/>
      <c r="H311" s="38"/>
    </row>
    <row r="312" spans="1:8" s="16" customFormat="1" ht="68.2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2" s="56">
        <v>10290</v>
      </c>
      <c r="E312" s="37"/>
      <c r="F312" s="37"/>
      <c r="G312" s="37"/>
      <c r="H312" s="38"/>
    </row>
    <row r="313" spans="1:8" s="16" customFormat="1" ht="68.2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3" s="56">
        <v>8232</v>
      </c>
      <c r="E313" s="37"/>
      <c r="F313" s="37"/>
      <c r="G313" s="37"/>
      <c r="H313" s="38"/>
    </row>
    <row r="314" spans="1:8" s="16" customFormat="1" ht="68.25" customHeight="1" x14ac:dyDescent="0.2">
      <c r="A314" s="143" t="s">
        <v>91</v>
      </c>
      <c r="B314" s="144"/>
      <c r="C314"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4" s="56">
        <v>8790</v>
      </c>
      <c r="E314" s="37"/>
      <c r="F314" s="37"/>
      <c r="G314" s="37"/>
      <c r="H314" s="38"/>
    </row>
    <row r="315" spans="1:8" s="16" customFormat="1" ht="68.25" customHeight="1" x14ac:dyDescent="0.2">
      <c r="A315" s="143" t="s">
        <v>92</v>
      </c>
      <c r="B315" s="144"/>
      <c r="C315"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5" s="56">
        <v>4116</v>
      </c>
      <c r="E315" s="37"/>
      <c r="F315" s="37"/>
      <c r="G315" s="37"/>
      <c r="H315" s="38"/>
    </row>
    <row r="316" spans="1:8" s="16" customFormat="1" ht="50.1" customHeight="1" x14ac:dyDescent="0.2">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6" s="56">
        <v>11790</v>
      </c>
      <c r="E316" s="37"/>
      <c r="F316" s="37"/>
      <c r="G316" s="37"/>
      <c r="H316" s="38"/>
    </row>
    <row r="317" spans="1:8" s="16" customFormat="1" ht="102" customHeight="1" x14ac:dyDescent="0.2">
      <c r="A317" s="143" t="s">
        <v>16</v>
      </c>
      <c r="B317" s="144"/>
      <c r="C317"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7" s="56">
        <v>1890</v>
      </c>
      <c r="E317" s="37"/>
      <c r="F317" s="37"/>
      <c r="G317" s="37"/>
      <c r="H317" s="37"/>
    </row>
    <row r="318" spans="1:8" s="16" customFormat="1" ht="102" customHeight="1" x14ac:dyDescent="0.2">
      <c r="A318" s="143" t="s">
        <v>96</v>
      </c>
      <c r="B318" s="144"/>
      <c r="C318"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8" s="56">
        <v>100002</v>
      </c>
      <c r="E318" s="37"/>
      <c r="F318" s="37"/>
      <c r="G318" s="37"/>
      <c r="H318" s="37"/>
    </row>
    <row r="319" spans="1:8" s="16" customFormat="1" ht="126" customHeight="1" x14ac:dyDescent="0.2">
      <c r="A319" s="143" t="s">
        <v>97</v>
      </c>
      <c r="B319" s="144"/>
      <c r="C31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9" s="56">
        <v>12510</v>
      </c>
      <c r="E319" s="37"/>
      <c r="F319" s="37"/>
      <c r="G319" s="37"/>
      <c r="H319" s="38"/>
    </row>
    <row r="320" spans="1:8" s="16" customFormat="1" ht="96" customHeight="1" x14ac:dyDescent="0.2">
      <c r="A320" s="143" t="s">
        <v>98</v>
      </c>
      <c r="B320" s="144"/>
      <c r="C3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20" s="56">
        <v>10005</v>
      </c>
      <c r="E320" s="37"/>
      <c r="F320" s="37"/>
      <c r="G320" s="37"/>
      <c r="H320" s="38"/>
    </row>
    <row r="321" spans="1:8" s="16" customFormat="1" ht="96" customHeight="1" x14ac:dyDescent="0.2">
      <c r="A321" s="137" t="s">
        <v>99</v>
      </c>
      <c r="B321" s="191"/>
      <c r="C32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1" s="56">
        <v>15000</v>
      </c>
      <c r="E321" s="37"/>
      <c r="F321" s="37"/>
      <c r="G321" s="37"/>
      <c r="H321" s="38"/>
    </row>
    <row r="322" spans="1:8" s="16" customFormat="1" ht="96" customHeight="1" x14ac:dyDescent="0.2">
      <c r="A322" s="143" t="s">
        <v>93</v>
      </c>
      <c r="B322" s="144" t="s">
        <v>93</v>
      </c>
      <c r="C32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2" s="56">
        <v>15000</v>
      </c>
      <c r="E322" s="37"/>
      <c r="F322" s="37"/>
      <c r="G322" s="37"/>
      <c r="H322" s="38"/>
    </row>
    <row r="323" spans="1:8" s="16" customFormat="1" ht="96" customHeight="1" x14ac:dyDescent="0.2">
      <c r="A323" s="143" t="s">
        <v>94</v>
      </c>
      <c r="B323" s="144" t="s">
        <v>94</v>
      </c>
      <c r="C32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3" s="56">
        <v>13002</v>
      </c>
      <c r="E323" s="37"/>
      <c r="F323" s="37"/>
      <c r="G323" s="37"/>
      <c r="H323" s="38"/>
    </row>
    <row r="324" spans="1:8" s="16" customFormat="1" ht="50.1" customHeight="1" x14ac:dyDescent="0.2">
      <c r="A324" s="143" t="s">
        <v>100</v>
      </c>
      <c r="B324" s="144"/>
      <c r="C324" s="190" t="str">
        <f>"Интернет-площадка 2gis.ru на основе Cправочника организаций "&amp;$C$2&amp;""</f>
        <v>Интернет-площадка 2gis.ru на основе Cправочника организаций "2ГИС.ЕКАТЕРИНБУРГ"</v>
      </c>
      <c r="D324" s="56">
        <v>41520</v>
      </c>
      <c r="E324" s="37"/>
      <c r="F324" s="37"/>
      <c r="G324" s="37"/>
      <c r="H324" s="38"/>
    </row>
    <row r="325" spans="1:8" s="16" customFormat="1" ht="50.1" customHeight="1" x14ac:dyDescent="0.2">
      <c r="A325" s="143" t="s">
        <v>101</v>
      </c>
      <c r="B325" s="144"/>
      <c r="C325" s="190" t="str">
        <f t="shared" ref="C325:C333"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56">
        <v>18120</v>
      </c>
      <c r="E325" s="37"/>
      <c r="F325" s="37"/>
      <c r="G325" s="37"/>
      <c r="H325" s="38"/>
    </row>
    <row r="326" spans="1:8" s="16" customFormat="1" ht="50.1" customHeight="1" x14ac:dyDescent="0.2">
      <c r="A326" s="143" t="s">
        <v>102</v>
      </c>
      <c r="B326" s="144"/>
      <c r="C326" s="190" t="str">
        <f t="shared" si="1"/>
        <v>электронный справочник на основе Справочника организаций "2ГИС.ЕКАТЕРИНБУРГ" (версия для ПК)</v>
      </c>
      <c r="D326" s="56">
        <v>59880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"2ГИС.ЕКАТЕРИНБУРГ"</v>
      </c>
      <c r="D327" s="56">
        <v>16560</v>
      </c>
      <c r="E327" s="37"/>
      <c r="F327" s="37"/>
      <c r="G327" s="37"/>
      <c r="H327" s="38"/>
    </row>
    <row r="328" spans="1:8" s="16" customFormat="1" ht="50.1" customHeight="1" x14ac:dyDescent="0.2">
      <c r="A328" s="143" t="s">
        <v>104</v>
      </c>
      <c r="B328" s="144"/>
      <c r="C328" s="190" t="str">
        <f>"Интернет-площадка 2gis.ru на основе Cправочника организаций "&amp;$C$2&amp;""</f>
        <v>Интернет-площадка 2gis.ru на основе Cправочника организаций "2ГИС.ЕКАТЕРИНБУРГ"</v>
      </c>
      <c r="D328" s="56">
        <v>19872</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"2ГИС.ЕКАТЕРИНБУРГ" (версия для ПК)</v>
      </c>
      <c r="D329" s="56">
        <v>10680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"2ГИС.ЕКАТЕРИНБУРГ" (версия для ПК)</v>
      </c>
      <c r="D330" s="56">
        <v>32160</v>
      </c>
      <c r="E330" s="37"/>
      <c r="F330" s="37"/>
      <c r="G330" s="37"/>
      <c r="H330" s="38"/>
    </row>
    <row r="331" spans="1:8" s="16" customFormat="1" ht="50.1" customHeight="1" x14ac:dyDescent="0.2">
      <c r="A331" s="143" t="s">
        <v>107</v>
      </c>
      <c r="B331" s="144"/>
      <c r="C331" s="190" t="str">
        <f t="shared" si="1"/>
        <v>электронный справочник на основе Справочника организаций "2ГИС.ЕКАТЕРИНБУРГ" (версия для ПК)</v>
      </c>
      <c r="D331" s="56">
        <v>72000</v>
      </c>
      <c r="E331" s="37"/>
      <c r="F331" s="37"/>
      <c r="G331" s="37"/>
      <c r="H331" s="38"/>
    </row>
    <row r="332" spans="1:8" s="16" customFormat="1" ht="50.1" customHeight="1" x14ac:dyDescent="0.2">
      <c r="A332" s="143" t="s">
        <v>274</v>
      </c>
      <c r="B332" s="144"/>
      <c r="C332" s="190" t="s">
        <v>88</v>
      </c>
      <c r="D332" s="56">
        <v>840</v>
      </c>
      <c r="E332" s="37"/>
      <c r="F332" s="37"/>
      <c r="G332" s="37"/>
      <c r="H332" s="38"/>
    </row>
    <row r="333" spans="1:8" s="16" customFormat="1" ht="50.1" customHeight="1" thickBot="1" x14ac:dyDescent="0.25">
      <c r="A333" s="143" t="s">
        <v>110</v>
      </c>
      <c r="B333" s="144"/>
      <c r="C333" s="60" t="str">
        <f t="shared" si="1"/>
        <v>электронный справочник на основе Справочника организаций "2ГИС.ЕКАТЕРИНБУРГ" (версия для ПК)</v>
      </c>
      <c r="D333" s="56">
        <v>16560</v>
      </c>
      <c r="E333" s="37"/>
      <c r="F333" s="37"/>
      <c r="G333" s="37"/>
      <c r="H333" s="38"/>
    </row>
    <row r="334" spans="1:8" s="28" customFormat="1" ht="50.1" customHeight="1" thickBot="1" x14ac:dyDescent="0.25">
      <c r="A334" s="24" t="s">
        <v>111</v>
      </c>
      <c r="B334" s="25"/>
      <c r="C334" s="26"/>
      <c r="D334" s="156"/>
      <c r="E334" s="156"/>
      <c r="F334" s="156"/>
      <c r="G334" s="156"/>
      <c r="H334" s="157"/>
    </row>
    <row r="335" spans="1:8" s="16" customFormat="1" ht="50.1" customHeight="1" x14ac:dyDescent="0.2">
      <c r="A335" s="143" t="s">
        <v>112</v>
      </c>
      <c r="B335" s="144"/>
      <c r="C3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35" s="36">
        <v>10008</v>
      </c>
      <c r="E335" s="37"/>
      <c r="F335" s="37"/>
      <c r="G335" s="37"/>
      <c r="H335" s="38"/>
    </row>
    <row r="336" spans="1:8" s="16" customFormat="1" ht="50.1" customHeight="1" x14ac:dyDescent="0.2">
      <c r="A336" s="143" t="s">
        <v>113</v>
      </c>
      <c r="B336" s="144"/>
      <c r="C336" s="196"/>
      <c r="D336" s="36">
        <v>7002</v>
      </c>
      <c r="E336" s="37"/>
      <c r="F336" s="37"/>
      <c r="G336" s="37"/>
      <c r="H336" s="38"/>
    </row>
    <row r="337" spans="1:8" s="16" customFormat="1" ht="50.1" customHeight="1" x14ac:dyDescent="0.2">
      <c r="A337" s="194" t="s">
        <v>114</v>
      </c>
      <c r="B337" s="195"/>
      <c r="C337" s="196"/>
      <c r="D337" s="329">
        <v>3000</v>
      </c>
      <c r="E337" s="140"/>
      <c r="F337" s="140"/>
      <c r="G337" s="140"/>
      <c r="H337" s="140"/>
    </row>
    <row r="338" spans="1:8" s="16" customFormat="1" ht="50.1" customHeight="1" x14ac:dyDescent="0.2">
      <c r="A338" s="194" t="s">
        <v>115</v>
      </c>
      <c r="B338" s="195"/>
      <c r="C338" s="196"/>
      <c r="D338" s="329">
        <v>300</v>
      </c>
      <c r="E338" s="140"/>
      <c r="F338" s="140"/>
      <c r="G338" s="140"/>
      <c r="H338" s="140"/>
    </row>
    <row r="339" spans="1:8" s="16" customFormat="1" ht="50.1" customHeight="1" thickBot="1" x14ac:dyDescent="0.25">
      <c r="A339" s="194" t="s">
        <v>116</v>
      </c>
      <c r="B339" s="195"/>
      <c r="C339" s="198"/>
      <c r="D339" s="78">
        <v>1050</v>
      </c>
      <c r="E339" s="79"/>
      <c r="F339" s="79"/>
      <c r="G339" s="79"/>
      <c r="H339" s="79"/>
    </row>
    <row r="340" spans="1:8" s="16" customFormat="1" ht="50.1" customHeight="1" thickBot="1" x14ac:dyDescent="0.25">
      <c r="A340" s="24" t="s">
        <v>117</v>
      </c>
      <c r="B340" s="25"/>
      <c r="C340" s="26"/>
      <c r="D340" s="156"/>
      <c r="E340" s="156"/>
      <c r="F340" s="156"/>
      <c r="G340" s="156"/>
      <c r="H340" s="157"/>
    </row>
    <row r="341" spans="1:8" s="16" customFormat="1" ht="50.1" customHeight="1" x14ac:dyDescent="0.2">
      <c r="A341" s="143" t="s">
        <v>164</v>
      </c>
      <c r="B341" s="144"/>
      <c r="C34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1" s="56">
        <v>11949</v>
      </c>
      <c r="E341" s="37"/>
      <c r="F341" s="37"/>
      <c r="G341" s="37"/>
      <c r="H341" s="38"/>
    </row>
    <row r="342" spans="1:8" s="16" customFormat="1" ht="63.75" customHeight="1" x14ac:dyDescent="0.2">
      <c r="A342" s="143" t="s">
        <v>119</v>
      </c>
      <c r="B342" s="144" t="s">
        <v>456</v>
      </c>
      <c r="C34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2" s="56">
        <v>11949</v>
      </c>
      <c r="E342" s="37"/>
      <c r="F342" s="37"/>
      <c r="G342" s="37"/>
      <c r="H342" s="38"/>
    </row>
    <row r="343" spans="1:8" s="16" customFormat="1" ht="50.1" customHeight="1" x14ac:dyDescent="0.2">
      <c r="A343" s="143" t="s">
        <v>165</v>
      </c>
      <c r="B343" s="144"/>
      <c r="C34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3" s="56">
        <v>16800</v>
      </c>
      <c r="E343" s="37"/>
      <c r="F343" s="37"/>
      <c r="G343" s="37"/>
      <c r="H343" s="38"/>
    </row>
    <row r="344" spans="1:8" s="16" customFormat="1" ht="60" customHeight="1" x14ac:dyDescent="0.2">
      <c r="A344" s="143" t="s">
        <v>166</v>
      </c>
      <c r="B344" s="144" t="s">
        <v>456</v>
      </c>
      <c r="C34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4" s="36">
        <v>16800</v>
      </c>
      <c r="E344" s="37"/>
      <c r="F344" s="37"/>
      <c r="G344" s="37"/>
      <c r="H344" s="38"/>
    </row>
    <row r="345" spans="1:8" s="16" customFormat="1" ht="126" customHeight="1" x14ac:dyDescent="0.2">
      <c r="A345" s="143" t="s">
        <v>124</v>
      </c>
      <c r="B345" s="144"/>
      <c r="C345" s="300" t="str">
        <f>C341</f>
        <v>электронный справочник на основе Справочника организаций "2ГИС.ЕКАТЕРИНБУРГ" (мобильная версия 2ГИС 4.0 и выше)</v>
      </c>
      <c r="D345" s="56">
        <v>11949</v>
      </c>
      <c r="E345" s="37"/>
      <c r="F345" s="37"/>
      <c r="G345" s="37"/>
      <c r="H345" s="38"/>
    </row>
    <row r="346" spans="1:8" s="16" customFormat="1" ht="126" customHeight="1" thickBot="1" x14ac:dyDescent="0.25">
      <c r="A346" s="143" t="s">
        <v>125</v>
      </c>
      <c r="B346" s="144"/>
      <c r="C3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46" s="56">
        <v>8964</v>
      </c>
      <c r="E346" s="37"/>
      <c r="F346" s="37"/>
      <c r="G346" s="37"/>
      <c r="H346" s="38"/>
    </row>
    <row r="347" spans="1:8" s="28" customFormat="1" ht="50.1" customHeight="1" thickBot="1" x14ac:dyDescent="0.25">
      <c r="A347" s="481"/>
      <c r="B347" s="428"/>
      <c r="C347" s="482"/>
      <c r="D347" s="483"/>
      <c r="E347" s="483"/>
      <c r="F347" s="483"/>
      <c r="G347" s="483"/>
      <c r="H347" s="303"/>
    </row>
    <row r="348" spans="1:8" s="23" customFormat="1" ht="30" customHeight="1" x14ac:dyDescent="0.2">
      <c r="A348" s="484"/>
      <c r="B348" s="485"/>
      <c r="C348" s="486"/>
      <c r="D348" s="205"/>
      <c r="E348" s="205"/>
      <c r="F348" s="205"/>
      <c r="G348" s="205"/>
      <c r="H348" s="207"/>
    </row>
    <row r="349" spans="1:8" s="16" customFormat="1" ht="21" x14ac:dyDescent="0.2">
      <c r="A349" s="208"/>
      <c r="B349" s="209" t="s">
        <v>126</v>
      </c>
      <c r="C349" s="210" t="s">
        <v>181</v>
      </c>
      <c r="D349" s="210"/>
      <c r="E349" s="211"/>
      <c r="F349" s="211"/>
      <c r="G349" s="211"/>
      <c r="H349" s="211"/>
    </row>
    <row r="350" spans="1:8" s="16" customFormat="1" ht="21" x14ac:dyDescent="0.2">
      <c r="A350" s="208"/>
      <c r="B350" s="211"/>
      <c r="C350" s="212" t="s">
        <v>182</v>
      </c>
      <c r="D350" s="212"/>
      <c r="E350" s="211"/>
      <c r="F350" s="211"/>
      <c r="G350" s="211"/>
      <c r="H350" s="211"/>
    </row>
    <row r="351" spans="1:8" s="16" customFormat="1" ht="21" x14ac:dyDescent="0.2">
      <c r="A351" s="208"/>
      <c r="B351" s="211"/>
      <c r="C351" s="210" t="s">
        <v>183</v>
      </c>
      <c r="D351" s="212"/>
      <c r="E351" s="211"/>
      <c r="F351" s="211"/>
      <c r="G351" s="211"/>
      <c r="H351" s="211"/>
    </row>
    <row r="352" spans="1:8" s="16" customFormat="1" ht="83.25" customHeight="1" x14ac:dyDescent="0.2">
      <c r="A352" s="204"/>
      <c r="B352" s="205"/>
      <c r="C352" s="212"/>
      <c r="D352" s="212"/>
      <c r="E352" s="211"/>
      <c r="F352" s="211"/>
      <c r="G352" s="211"/>
      <c r="H352" s="205"/>
    </row>
    <row r="353" spans="1:8" s="16" customFormat="1" ht="26.25" x14ac:dyDescent="0.2">
      <c r="A353" s="215" t="str">
        <f>Абакан_юр!A158</f>
        <v>По соглашению сторон в качестве валюты платежа могут выступать украинские гривны, в этом случае курс следующий: 1 руб. = 0,4427 гривен</v>
      </c>
      <c r="B353" s="215"/>
      <c r="C353" s="215"/>
      <c r="D353" s="216"/>
      <c r="E353" s="216"/>
      <c r="F353" s="217"/>
      <c r="G353" s="218"/>
      <c r="H353" s="218"/>
    </row>
    <row r="354" spans="1:8" s="16" customFormat="1" ht="24.95" customHeight="1" x14ac:dyDescent="0.2">
      <c r="A354" s="215" t="str">
        <f>Абакан_юр!A159</f>
        <v>По соглашению сторон в качестве валюты платежа могут выступать дирхамы ОАЭ, в этом случае курс следующий: 1 руб. = 0,0427 дирхам</v>
      </c>
      <c r="B354" s="215"/>
      <c r="C354" s="215"/>
      <c r="D354" s="216"/>
      <c r="E354" s="216"/>
      <c r="F354" s="217"/>
      <c r="G354" s="220"/>
      <c r="H354" s="220"/>
    </row>
    <row r="355" spans="1:8" ht="12.6" customHeight="1" x14ac:dyDescent="0.2">
      <c r="A355" s="215" t="str">
        <f>Абакан_юр!A160</f>
        <v>По соглашению сторон в качестве валюты платежа могут выступать доллары США, в этом случае курс следующий: 1 руб. = 0,0117 доллара</v>
      </c>
      <c r="B355" s="215"/>
      <c r="C355" s="215"/>
      <c r="D355" s="216"/>
      <c r="E355" s="216"/>
      <c r="F355" s="217"/>
      <c r="G355" s="220"/>
      <c r="H355" s="220"/>
    </row>
    <row r="356" spans="1:8" s="211" customFormat="1" ht="24.95" customHeight="1" x14ac:dyDescent="0.2">
      <c r="A356" s="215" t="str">
        <f>Абакан_юр!A161</f>
        <v>По соглашению сторон в качестве валюты платежа могут выступать евро, в этом случае курс следующий: 1 руб. = 0,0108 евро</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чешские кроны, в этом случае курс следующий: 1 руб. = 0,2672 крона</v>
      </c>
      <c r="B357" s="215"/>
      <c r="C357" s="215"/>
      <c r="D357" s="216"/>
      <c r="E357" s="217"/>
      <c r="F357" s="217"/>
      <c r="G357" s="220"/>
      <c r="H357" s="220"/>
    </row>
    <row r="358" spans="1:8" s="211" customFormat="1" ht="24.95" customHeight="1" x14ac:dyDescent="0.2">
      <c r="A358" s="215" t="str">
        <f>Абакан_юр!A163</f>
        <v>По соглашению сторон в качестве валюты платежа могут выступать киргизские сомы, в этом случае курс следующий: 1 руб. = 1,0485 сом</v>
      </c>
      <c r="B358" s="215"/>
      <c r="C358" s="215"/>
      <c r="D358" s="216"/>
      <c r="E358" s="216"/>
      <c r="F358" s="217"/>
      <c r="G358" s="220"/>
      <c r="H358" s="220"/>
    </row>
    <row r="359" spans="1:8" s="205" customFormat="1" ht="12.6" customHeight="1" x14ac:dyDescent="0.2">
      <c r="A359" s="215" t="str">
        <f>Абакан_юр!A164</f>
        <v>По соглашению сторон в качестве валюты платежа могут выступать казахстанские тенге, в этом случае курс следующий: 1 руб. = 5,3039 тенге</v>
      </c>
      <c r="B359" s="215"/>
      <c r="C359" s="215"/>
      <c r="D359" s="216"/>
      <c r="E359" s="216"/>
      <c r="F359" s="217"/>
      <c r="G359" s="220"/>
      <c r="H359" s="220"/>
    </row>
    <row r="360" spans="1:8" s="219" customFormat="1" ht="24.95" customHeight="1" x14ac:dyDescent="0.2">
      <c r="A360" s="221"/>
      <c r="B360" s="221"/>
      <c r="C360" s="222"/>
      <c r="D360" s="223"/>
      <c r="E360" s="223"/>
      <c r="F360" s="224"/>
      <c r="G360" s="225"/>
      <c r="H360" s="225"/>
    </row>
    <row r="361" spans="1:8" s="219" customFormat="1" ht="24.95" customHeight="1" x14ac:dyDescent="0.2">
      <c r="A361" s="227" t="s">
        <v>137</v>
      </c>
      <c r="B361" s="227"/>
      <c r="C361" s="227"/>
      <c r="D361" s="227"/>
      <c r="E361" s="227"/>
      <c r="F361" s="227"/>
      <c r="G361" s="227"/>
      <c r="H361" s="227"/>
    </row>
    <row r="362" spans="1:8" s="219" customFormat="1" ht="24.95" customHeight="1" x14ac:dyDescent="0.2">
      <c r="A362" s="227" t="s">
        <v>457</v>
      </c>
      <c r="B362" s="227"/>
      <c r="C362" s="227"/>
      <c r="D362" s="227"/>
      <c r="E362" s="227"/>
      <c r="F362" s="227"/>
      <c r="G362" s="227"/>
      <c r="H362" s="227"/>
    </row>
    <row r="363" spans="1:8" s="219" customFormat="1" ht="24.95" customHeight="1" x14ac:dyDescent="0.2">
      <c r="A363" s="227" t="s">
        <v>138</v>
      </c>
      <c r="B363" s="227"/>
      <c r="C363" s="227"/>
      <c r="D363" s="227"/>
      <c r="E363" s="227"/>
      <c r="F363" s="227"/>
      <c r="G363" s="227"/>
      <c r="H363" s="227"/>
    </row>
    <row r="364" spans="1:8" s="219" customFormat="1" ht="24.95" customHeight="1" x14ac:dyDescent="0.2">
      <c r="A364" s="204"/>
      <c r="B364" s="205"/>
      <c r="C364" s="212"/>
      <c r="D364" s="212"/>
      <c r="E364" s="211"/>
      <c r="F364" s="211"/>
      <c r="G364" s="211"/>
      <c r="H364" s="205"/>
    </row>
    <row r="365" spans="1:8" s="219" customFormat="1" ht="24.95" customHeight="1" x14ac:dyDescent="0.2">
      <c r="A365" s="215" t="s">
        <v>458</v>
      </c>
      <c r="B365" s="215"/>
      <c r="C365" s="215"/>
      <c r="D365" s="215"/>
      <c r="E365" s="215"/>
      <c r="F365" s="215"/>
      <c r="G365" s="215"/>
      <c r="H365" s="215"/>
    </row>
    <row r="366" spans="1:8" s="219" customFormat="1" ht="24.95" customHeight="1" x14ac:dyDescent="0.2">
      <c r="A366" s="215" t="s">
        <v>459</v>
      </c>
      <c r="B366" s="215"/>
      <c r="C366" s="215"/>
      <c r="D366" s="215"/>
      <c r="E366" s="215"/>
      <c r="F366" s="215"/>
      <c r="G366" s="215"/>
      <c r="H366" s="215"/>
    </row>
    <row r="367" spans="1:8" s="226" customFormat="1" ht="12" customHeight="1" thickBot="1" x14ac:dyDescent="0.25">
      <c r="A367" s="228" t="s">
        <v>139</v>
      </c>
      <c r="B367" s="228"/>
      <c r="C367" s="228"/>
      <c r="D367" s="228"/>
      <c r="E367" s="228"/>
      <c r="F367" s="229"/>
      <c r="G367" s="219"/>
      <c r="H367" s="230"/>
    </row>
    <row r="368" spans="1:8" ht="24.95" customHeight="1" thickBot="1" x14ac:dyDescent="0.25">
      <c r="A368" s="231" t="s">
        <v>140</v>
      </c>
      <c r="B368" s="232"/>
      <c r="C368" s="232"/>
      <c r="D368" s="232"/>
      <c r="E368" s="233"/>
      <c r="F368" s="234"/>
      <c r="H368" s="235"/>
    </row>
    <row r="369" spans="1:8" ht="24.95" customHeight="1" thickBot="1" x14ac:dyDescent="0.25">
      <c r="A369" s="236" t="s">
        <v>141</v>
      </c>
      <c r="B369" s="237"/>
      <c r="C369" s="238" t="s">
        <v>142</v>
      </c>
      <c r="D369" s="237" t="s">
        <v>143</v>
      </c>
      <c r="E369" s="239"/>
      <c r="F369" s="240"/>
      <c r="G369" s="240"/>
      <c r="H369" s="240"/>
    </row>
    <row r="370" spans="1:8" ht="24.95" customHeight="1" x14ac:dyDescent="0.2">
      <c r="A370" s="241" t="s">
        <v>170</v>
      </c>
      <c r="B370" s="242"/>
      <c r="C370" s="244" t="s">
        <v>171</v>
      </c>
      <c r="D370" s="370">
        <v>2190</v>
      </c>
      <c r="E370" s="245"/>
      <c r="F370" s="240"/>
      <c r="G370" s="240"/>
      <c r="H370" s="240"/>
    </row>
    <row r="371" spans="1:8" s="205" customFormat="1" ht="12.6" customHeight="1" x14ac:dyDescent="0.2">
      <c r="A371" s="246" t="s">
        <v>172</v>
      </c>
      <c r="B371" s="247"/>
      <c r="C371" s="249"/>
      <c r="D371" s="371">
        <v>1590</v>
      </c>
      <c r="E371" s="250"/>
      <c r="F371" s="240"/>
      <c r="G371" s="240"/>
      <c r="H371" s="240"/>
    </row>
    <row r="372" spans="1:8" ht="99.95" customHeight="1" x14ac:dyDescent="0.2">
      <c r="A372" s="246" t="s">
        <v>173</v>
      </c>
      <c r="B372" s="247"/>
      <c r="C372" s="249"/>
      <c r="D372" s="371">
        <v>1440</v>
      </c>
      <c r="E372" s="250"/>
      <c r="F372" s="240"/>
      <c r="G372" s="240"/>
      <c r="H372" s="240"/>
    </row>
    <row r="373" spans="1:8" s="205" customFormat="1" ht="38.25" customHeight="1" x14ac:dyDescent="0.2">
      <c r="A373" s="246" t="s">
        <v>174</v>
      </c>
      <c r="B373" s="247"/>
      <c r="C373" s="249"/>
      <c r="D373" s="371">
        <v>1290</v>
      </c>
      <c r="E373" s="250"/>
      <c r="F373" s="240"/>
      <c r="G373" s="240"/>
      <c r="H373" s="240"/>
    </row>
    <row r="374" spans="1:8" s="230" customFormat="1" ht="50.1" customHeight="1" x14ac:dyDescent="0.2">
      <c r="A374" s="246" t="s">
        <v>144</v>
      </c>
      <c r="B374" s="247"/>
      <c r="C374" s="248" t="s">
        <v>145</v>
      </c>
      <c r="D374" s="249" t="s">
        <v>146</v>
      </c>
      <c r="E374" s="250"/>
      <c r="F374" s="240"/>
      <c r="G374" s="240"/>
      <c r="H374" s="240"/>
    </row>
    <row r="375" spans="1:8" s="235" customFormat="1" ht="50.1" customHeight="1" x14ac:dyDescent="0.2">
      <c r="A375" s="246" t="s">
        <v>147</v>
      </c>
      <c r="B375" s="247"/>
      <c r="C375" s="248" t="s">
        <v>148</v>
      </c>
      <c r="D375" s="249" t="s">
        <v>149</v>
      </c>
      <c r="E375" s="250"/>
      <c r="F375" s="240"/>
      <c r="G375" s="240"/>
      <c r="H375" s="240"/>
    </row>
    <row r="376" spans="1:8" ht="88.5" customHeight="1" x14ac:dyDescent="0.2">
      <c r="A376" s="246" t="s">
        <v>153</v>
      </c>
      <c r="B376" s="247"/>
      <c r="C376" s="337" t="s">
        <v>154</v>
      </c>
      <c r="D376" s="247" t="s">
        <v>149</v>
      </c>
      <c r="E376" s="338"/>
      <c r="F376" s="234"/>
      <c r="G376" s="234"/>
      <c r="H376" s="234"/>
    </row>
    <row r="377" spans="1:8" ht="50.1" customHeight="1" thickBot="1" x14ac:dyDescent="0.25">
      <c r="A377" s="339" t="s">
        <v>155</v>
      </c>
      <c r="B377" s="340"/>
      <c r="C377" s="334" t="s">
        <v>156</v>
      </c>
      <c r="D377" s="341" t="s">
        <v>149</v>
      </c>
      <c r="E377" s="342"/>
      <c r="F377" s="224"/>
      <c r="G377" s="225"/>
      <c r="H377" s="225"/>
    </row>
    <row r="378" spans="1:8" ht="50.1" customHeight="1" x14ac:dyDescent="0.2">
      <c r="A378" s="252" t="s">
        <v>157</v>
      </c>
      <c r="B378" s="252"/>
      <c r="C378" s="252"/>
      <c r="D378" s="252"/>
      <c r="E378" s="252"/>
      <c r="F378" s="252"/>
      <c r="G378" s="252"/>
      <c r="H378" s="252"/>
    </row>
    <row r="379" spans="1:8" ht="50.1" customHeight="1" x14ac:dyDescent="0.2">
      <c r="A379" s="252" t="s">
        <v>158</v>
      </c>
      <c r="B379" s="252"/>
      <c r="C379" s="252"/>
      <c r="D379" s="252"/>
      <c r="E379" s="252"/>
      <c r="F379" s="252"/>
      <c r="G379" s="252"/>
      <c r="H379" s="252"/>
    </row>
    <row r="380" spans="1:8" ht="171.75" customHeight="1" x14ac:dyDescent="0.2">
      <c r="A38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0" s="311"/>
      <c r="C380" s="311"/>
      <c r="D380" s="311"/>
      <c r="E380" s="311"/>
      <c r="F380" s="311"/>
      <c r="G380" s="311"/>
      <c r="H380" s="311"/>
    </row>
    <row r="381" spans="1:8" ht="99.95" customHeight="1" x14ac:dyDescent="0.2">
      <c r="A381" s="227" t="s">
        <v>160</v>
      </c>
      <c r="B381" s="227"/>
      <c r="C381" s="227"/>
      <c r="D381" s="227"/>
      <c r="E381" s="227"/>
      <c r="F381" s="227"/>
      <c r="G381" s="227"/>
      <c r="H381" s="227"/>
    </row>
    <row r="382" spans="1:8" ht="75" customHeight="1" x14ac:dyDescent="0.2">
      <c r="A382" s="252" t="s">
        <v>161</v>
      </c>
      <c r="B382" s="252"/>
      <c r="C382" s="252"/>
      <c r="D382" s="252"/>
      <c r="E382" s="252"/>
      <c r="F382" s="252"/>
      <c r="G382" s="252"/>
      <c r="H382" s="252"/>
    </row>
    <row r="383" spans="1:8" s="205" customFormat="1" ht="125.25" customHeight="1" x14ac:dyDescent="0.2">
      <c r="A383" s="487" t="s">
        <v>460</v>
      </c>
      <c r="B383" s="487"/>
      <c r="C383" s="487"/>
      <c r="D383" s="487"/>
      <c r="E383" s="487"/>
      <c r="F383" s="487"/>
      <c r="G383" s="487"/>
      <c r="H383" s="487"/>
    </row>
    <row r="384" spans="1:8" ht="25.5" x14ac:dyDescent="0.35">
      <c r="A384" s="488" t="s">
        <v>461</v>
      </c>
      <c r="B384" s="489"/>
      <c r="C384" s="490" t="s">
        <v>462</v>
      </c>
    </row>
    <row r="385" spans="1:8" ht="25.5" x14ac:dyDescent="0.35">
      <c r="A385" s="491" t="s">
        <v>463</v>
      </c>
      <c r="B385" s="492"/>
      <c r="C385" s="493">
        <v>1</v>
      </c>
    </row>
    <row r="386" spans="1:8" ht="25.5" x14ac:dyDescent="0.35">
      <c r="A386" s="491">
        <v>2</v>
      </c>
      <c r="B386" s="492"/>
      <c r="C386" s="493">
        <v>1.1000000000000001</v>
      </c>
    </row>
    <row r="387" spans="1:8" ht="25.5" x14ac:dyDescent="0.35">
      <c r="A387" s="491">
        <v>3</v>
      </c>
      <c r="B387" s="492"/>
      <c r="C387" s="493">
        <v>1.2</v>
      </c>
    </row>
    <row r="388" spans="1:8" ht="25.5" x14ac:dyDescent="0.35">
      <c r="A388" s="491" t="s">
        <v>464</v>
      </c>
      <c r="B388" s="492"/>
      <c r="C388" s="493">
        <v>1.25</v>
      </c>
    </row>
    <row r="389" spans="1:8" ht="25.5" x14ac:dyDescent="0.35">
      <c r="A389" s="491" t="s">
        <v>465</v>
      </c>
      <c r="B389" s="492"/>
      <c r="C389" s="493">
        <v>1.3</v>
      </c>
    </row>
    <row r="390" spans="1:8" ht="25.5" x14ac:dyDescent="0.35">
      <c r="A390" s="491" t="s">
        <v>466</v>
      </c>
      <c r="B390" s="492"/>
      <c r="C390" s="493">
        <v>1.35</v>
      </c>
    </row>
    <row r="391" spans="1:8" ht="25.5" x14ac:dyDescent="0.35">
      <c r="A391" s="491" t="s">
        <v>467</v>
      </c>
      <c r="B391" s="492"/>
      <c r="C391" s="493">
        <v>1.4</v>
      </c>
    </row>
    <row r="392" spans="1:8" ht="25.5" x14ac:dyDescent="0.35">
      <c r="A392" s="491" t="s">
        <v>468</v>
      </c>
      <c r="B392" s="492"/>
      <c r="C392" s="493">
        <v>1.45</v>
      </c>
    </row>
    <row r="393" spans="1:8" ht="25.5" x14ac:dyDescent="0.35">
      <c r="A393" s="491" t="s">
        <v>469</v>
      </c>
      <c r="B393" s="492"/>
      <c r="C393" s="493">
        <v>1.5</v>
      </c>
    </row>
    <row r="394" spans="1:8" ht="25.5" x14ac:dyDescent="0.35">
      <c r="A394" s="491" t="s">
        <v>470</v>
      </c>
      <c r="B394" s="492"/>
      <c r="C394" s="493">
        <v>2</v>
      </c>
    </row>
    <row r="395" spans="1:8" ht="23.25" x14ac:dyDescent="0.2">
      <c r="A395" s="252" t="s">
        <v>471</v>
      </c>
      <c r="B395" s="252"/>
      <c r="C395" s="252"/>
      <c r="D395" s="252"/>
      <c r="E395" s="252"/>
      <c r="F395" s="252"/>
      <c r="G395" s="252"/>
      <c r="H395" s="252"/>
    </row>
    <row r="398" spans="1:8" s="254" customFormat="1" ht="114.75" customHeight="1" x14ac:dyDescent="0.2">
      <c r="A398" s="227" t="s">
        <v>472</v>
      </c>
      <c r="B398" s="227"/>
      <c r="C398" s="227"/>
      <c r="D398" s="227"/>
      <c r="E398" s="227"/>
      <c r="F398" s="227"/>
      <c r="G398" s="227"/>
      <c r="H398" s="227"/>
    </row>
    <row r="404" spans="1:8" s="254" customFormat="1" ht="114.75" customHeight="1" x14ac:dyDescent="0.2">
      <c r="A404" s="204"/>
      <c r="B404" s="205"/>
      <c r="C404" s="206"/>
      <c r="D404" s="205"/>
      <c r="E404" s="205"/>
      <c r="F404" s="205"/>
      <c r="G404" s="205"/>
      <c r="H404" s="207"/>
    </row>
  </sheetData>
  <sheetProtection selectLockedCells="1" selectUnlockedCells="1"/>
  <mergeCells count="706">
    <mergeCell ref="A394:B394"/>
    <mergeCell ref="A395:H395"/>
    <mergeCell ref="A398:E398"/>
    <mergeCell ref="F398:H398"/>
    <mergeCell ref="A388:B388"/>
    <mergeCell ref="A389:B389"/>
    <mergeCell ref="A390:B390"/>
    <mergeCell ref="A391:B391"/>
    <mergeCell ref="A392:B392"/>
    <mergeCell ref="A393:B393"/>
    <mergeCell ref="A382:H382"/>
    <mergeCell ref="A383:H383"/>
    <mergeCell ref="A384:B384"/>
    <mergeCell ref="A385:B385"/>
    <mergeCell ref="A386:B386"/>
    <mergeCell ref="A387:B387"/>
    <mergeCell ref="A377:B377"/>
    <mergeCell ref="D377:E377"/>
    <mergeCell ref="A378:H378"/>
    <mergeCell ref="A379:H379"/>
    <mergeCell ref="A380:H380"/>
    <mergeCell ref="A381:H381"/>
    <mergeCell ref="D373:E373"/>
    <mergeCell ref="A374:B374"/>
    <mergeCell ref="D374:E374"/>
    <mergeCell ref="A375:B375"/>
    <mergeCell ref="D375:E375"/>
    <mergeCell ref="A376:B376"/>
    <mergeCell ref="D376:E376"/>
    <mergeCell ref="A369:B369"/>
    <mergeCell ref="D369:E369"/>
    <mergeCell ref="A370:B370"/>
    <mergeCell ref="C370:C373"/>
    <mergeCell ref="D370:E370"/>
    <mergeCell ref="A371:B371"/>
    <mergeCell ref="D371:E371"/>
    <mergeCell ref="A372:B372"/>
    <mergeCell ref="D372:E372"/>
    <mergeCell ref="A373:B373"/>
    <mergeCell ref="A363:H363"/>
    <mergeCell ref="C364:D364"/>
    <mergeCell ref="A365:H365"/>
    <mergeCell ref="A366:H366"/>
    <mergeCell ref="A367:E367"/>
    <mergeCell ref="A368:E368"/>
    <mergeCell ref="A356:C356"/>
    <mergeCell ref="A357:C357"/>
    <mergeCell ref="A358:C358"/>
    <mergeCell ref="A359:C359"/>
    <mergeCell ref="A361:H361"/>
    <mergeCell ref="A362:H362"/>
    <mergeCell ref="C351:D351"/>
    <mergeCell ref="C352:D352"/>
    <mergeCell ref="A353:C353"/>
    <mergeCell ref="G353:H353"/>
    <mergeCell ref="A354:C354"/>
    <mergeCell ref="A355:C355"/>
    <mergeCell ref="A345:B345"/>
    <mergeCell ref="D345:H345"/>
    <mergeCell ref="A346:B346"/>
    <mergeCell ref="D346:H346"/>
    <mergeCell ref="C349:D349"/>
    <mergeCell ref="C350:D350"/>
    <mergeCell ref="A342:B342"/>
    <mergeCell ref="D342:H342"/>
    <mergeCell ref="A343:B343"/>
    <mergeCell ref="D343:H343"/>
    <mergeCell ref="A344:B344"/>
    <mergeCell ref="D344:H344"/>
    <mergeCell ref="D338:H338"/>
    <mergeCell ref="A339:B339"/>
    <mergeCell ref="D339:H339"/>
    <mergeCell ref="A340:B340"/>
    <mergeCell ref="D340:H340"/>
    <mergeCell ref="A341:B341"/>
    <mergeCell ref="D341:H341"/>
    <mergeCell ref="A334:B334"/>
    <mergeCell ref="D334:H334"/>
    <mergeCell ref="A335:B335"/>
    <mergeCell ref="C335:C339"/>
    <mergeCell ref="D335:H335"/>
    <mergeCell ref="A336:B336"/>
    <mergeCell ref="D336:H336"/>
    <mergeCell ref="A337:B337"/>
    <mergeCell ref="D337:H337"/>
    <mergeCell ref="A338:B338"/>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D285:H285"/>
    <mergeCell ref="A286:B286"/>
    <mergeCell ref="D286:H286"/>
    <mergeCell ref="A287:B287"/>
    <mergeCell ref="D287:H287"/>
    <mergeCell ref="A288:B288"/>
    <mergeCell ref="D288:H288"/>
    <mergeCell ref="A281:B281"/>
    <mergeCell ref="D281:H281"/>
    <mergeCell ref="A282:B282"/>
    <mergeCell ref="C282:C299"/>
    <mergeCell ref="D282:H282"/>
    <mergeCell ref="A283:B283"/>
    <mergeCell ref="D283:H283"/>
    <mergeCell ref="A284:B284"/>
    <mergeCell ref="D284:H284"/>
    <mergeCell ref="A285:B285"/>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7:B267"/>
    <mergeCell ref="D267:H267"/>
    <mergeCell ref="A268:C268"/>
    <mergeCell ref="D268:H268"/>
    <mergeCell ref="D269:H269"/>
    <mergeCell ref="A270:B270"/>
    <mergeCell ref="C270:C278"/>
    <mergeCell ref="D270:H270"/>
    <mergeCell ref="A271:B271"/>
    <mergeCell ref="D271:H271"/>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38"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473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6588</v>
      </c>
      <c r="E7" s="32">
        <f>1.1*F7</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7848</v>
      </c>
      <c r="E12" s="32">
        <f>F12*1.1</f>
        <v>7194.0000000000009</v>
      </c>
      <c r="F12" s="32">
        <v>6540</v>
      </c>
      <c r="G12" s="32">
        <f>F12*0.75</f>
        <v>4905</v>
      </c>
      <c r="H12" s="33">
        <f>F12*0.5</f>
        <v>3270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4">
        <v>285</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7692</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9156</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361">
        <f>F48*1.2</f>
        <v>3312</v>
      </c>
      <c r="E48" s="361">
        <f>F48*1.1</f>
        <v>3036.0000000000005</v>
      </c>
      <c r="F48" s="361">
        <v>2760</v>
      </c>
      <c r="G48" s="361">
        <f>F48*0.75</f>
        <v>2070</v>
      </c>
      <c r="H48" s="361">
        <f>F48*0.5</f>
        <v>1380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474</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600 до 12000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6" s="365">
        <v>600</v>
      </c>
      <c r="E56" s="128"/>
      <c r="F56" s="128"/>
      <c r="G56" s="128"/>
      <c r="H56" s="129"/>
    </row>
    <row r="57" spans="1:8" s="16" customFormat="1" ht="37.5" customHeight="1" outlineLevel="1" x14ac:dyDescent="0.2">
      <c r="A57" s="130" t="s">
        <v>33</v>
      </c>
      <c r="B57" s="366"/>
      <c r="C57" s="367"/>
      <c r="D57" s="56">
        <v>1200</v>
      </c>
      <c r="E57" s="37"/>
      <c r="F57" s="37"/>
      <c r="G57" s="37"/>
      <c r="H57" s="38"/>
    </row>
    <row r="58" spans="1:8" s="16" customFormat="1" ht="37.5" customHeight="1" outlineLevel="1" x14ac:dyDescent="0.2">
      <c r="A58" s="130" t="s">
        <v>34</v>
      </c>
      <c r="B58" s="366"/>
      <c r="C58" s="367"/>
      <c r="D58" s="56">
        <v>1800</v>
      </c>
      <c r="E58" s="37"/>
      <c r="F58" s="37"/>
      <c r="G58" s="37"/>
      <c r="H58" s="38"/>
    </row>
    <row r="59" spans="1:8" s="16" customFormat="1" ht="37.5" customHeight="1" outlineLevel="1" x14ac:dyDescent="0.2">
      <c r="A59" s="130" t="s">
        <v>35</v>
      </c>
      <c r="B59" s="366"/>
      <c r="C59" s="367"/>
      <c r="D59" s="56">
        <v>2400</v>
      </c>
      <c r="E59" s="37"/>
      <c r="F59" s="37"/>
      <c r="G59" s="37"/>
      <c r="H59" s="38"/>
    </row>
    <row r="60" spans="1:8" s="16" customFormat="1" ht="37.5" customHeight="1" outlineLevel="1" x14ac:dyDescent="0.2">
      <c r="A60" s="130" t="s">
        <v>36</v>
      </c>
      <c r="B60" s="366"/>
      <c r="C60" s="367"/>
      <c r="D60" s="56">
        <v>3000</v>
      </c>
      <c r="E60" s="37"/>
      <c r="F60" s="37"/>
      <c r="G60" s="37"/>
      <c r="H60" s="38"/>
    </row>
    <row r="61" spans="1:8" s="16" customFormat="1" ht="37.5" customHeight="1" outlineLevel="1" x14ac:dyDescent="0.2">
      <c r="A61" s="130" t="s">
        <v>37</v>
      </c>
      <c r="B61" s="366"/>
      <c r="C61" s="367"/>
      <c r="D61" s="56">
        <v>3600</v>
      </c>
      <c r="E61" s="37"/>
      <c r="F61" s="37"/>
      <c r="G61" s="37"/>
      <c r="H61" s="38"/>
    </row>
    <row r="62" spans="1:8" s="16" customFormat="1" ht="37.5" customHeight="1" outlineLevel="1" x14ac:dyDescent="0.2">
      <c r="A62" s="130" t="s">
        <v>38</v>
      </c>
      <c r="B62" s="366"/>
      <c r="C62" s="367"/>
      <c r="D62" s="56">
        <v>4200</v>
      </c>
      <c r="E62" s="37"/>
      <c r="F62" s="37"/>
      <c r="G62" s="37"/>
      <c r="H62" s="38"/>
    </row>
    <row r="63" spans="1:8" s="16" customFormat="1" ht="37.5" customHeight="1" outlineLevel="1" x14ac:dyDescent="0.2">
      <c r="A63" s="130" t="s">
        <v>39</v>
      </c>
      <c r="B63" s="366"/>
      <c r="C63" s="367"/>
      <c r="D63" s="56">
        <v>4800</v>
      </c>
      <c r="E63" s="37"/>
      <c r="F63" s="37"/>
      <c r="G63" s="37"/>
      <c r="H63" s="38"/>
    </row>
    <row r="64" spans="1:8" s="16" customFormat="1" ht="37.5" customHeight="1" outlineLevel="1" x14ac:dyDescent="0.2">
      <c r="A64" s="130" t="s">
        <v>40</v>
      </c>
      <c r="B64" s="366"/>
      <c r="C64" s="367"/>
      <c r="D64" s="56">
        <v>5400</v>
      </c>
      <c r="E64" s="37"/>
      <c r="F64" s="37"/>
      <c r="G64" s="37"/>
      <c r="H64" s="38"/>
    </row>
    <row r="65" spans="1:8" s="16" customFormat="1" ht="37.5" customHeight="1" outlineLevel="1" x14ac:dyDescent="0.2">
      <c r="A65" s="130" t="s">
        <v>41</v>
      </c>
      <c r="B65" s="366"/>
      <c r="C65" s="367"/>
      <c r="D65" s="56">
        <v>6000</v>
      </c>
      <c r="E65" s="37"/>
      <c r="F65" s="37"/>
      <c r="G65" s="37"/>
      <c r="H65" s="38"/>
    </row>
    <row r="66" spans="1:8" s="16" customFormat="1" ht="37.5" customHeight="1" outlineLevel="1" x14ac:dyDescent="0.2">
      <c r="A66" s="130" t="s">
        <v>42</v>
      </c>
      <c r="B66" s="366"/>
      <c r="C66" s="367"/>
      <c r="D66" s="56">
        <v>6600</v>
      </c>
      <c r="E66" s="37"/>
      <c r="F66" s="37"/>
      <c r="G66" s="37"/>
      <c r="H66" s="38"/>
    </row>
    <row r="67" spans="1:8" s="16" customFormat="1" ht="37.5" customHeight="1" outlineLevel="1" x14ac:dyDescent="0.2">
      <c r="A67" s="130" t="s">
        <v>43</v>
      </c>
      <c r="B67" s="366"/>
      <c r="C67" s="367"/>
      <c r="D67" s="56">
        <v>7200</v>
      </c>
      <c r="E67" s="37"/>
      <c r="F67" s="37"/>
      <c r="G67" s="37"/>
      <c r="H67" s="38"/>
    </row>
    <row r="68" spans="1:8" s="16" customFormat="1" ht="37.5" customHeight="1" outlineLevel="1" x14ac:dyDescent="0.2">
      <c r="A68" s="130" t="s">
        <v>44</v>
      </c>
      <c r="B68" s="366"/>
      <c r="C68" s="367"/>
      <c r="D68" s="56">
        <v>7800</v>
      </c>
      <c r="E68" s="37"/>
      <c r="F68" s="37"/>
      <c r="G68" s="37"/>
      <c r="H68" s="38"/>
    </row>
    <row r="69" spans="1:8" s="16" customFormat="1" ht="37.5" customHeight="1" outlineLevel="1" x14ac:dyDescent="0.2">
      <c r="A69" s="130" t="s">
        <v>45</v>
      </c>
      <c r="B69" s="366"/>
      <c r="C69" s="367"/>
      <c r="D69" s="56">
        <v>8400</v>
      </c>
      <c r="E69" s="37"/>
      <c r="F69" s="37"/>
      <c r="G69" s="37"/>
      <c r="H69" s="38"/>
    </row>
    <row r="70" spans="1:8" s="16" customFormat="1" ht="37.5" customHeight="1" outlineLevel="1" x14ac:dyDescent="0.2">
      <c r="A70" s="130" t="s">
        <v>46</v>
      </c>
      <c r="B70" s="366"/>
      <c r="C70" s="367"/>
      <c r="D70" s="56">
        <v>9000</v>
      </c>
      <c r="E70" s="37"/>
      <c r="F70" s="37"/>
      <c r="G70" s="37"/>
      <c r="H70" s="38"/>
    </row>
    <row r="71" spans="1:8" s="16" customFormat="1" ht="37.5" customHeight="1" outlineLevel="1" x14ac:dyDescent="0.2">
      <c r="A71" s="130" t="s">
        <v>47</v>
      </c>
      <c r="B71" s="366"/>
      <c r="C71" s="367"/>
      <c r="D71" s="56">
        <v>9600</v>
      </c>
      <c r="E71" s="37"/>
      <c r="F71" s="37"/>
      <c r="G71" s="37"/>
      <c r="H71" s="38"/>
    </row>
    <row r="72" spans="1:8" s="16" customFormat="1" ht="37.5" customHeight="1" outlineLevel="1" x14ac:dyDescent="0.2">
      <c r="A72" s="130" t="s">
        <v>48</v>
      </c>
      <c r="B72" s="366"/>
      <c r="C72" s="367"/>
      <c r="D72" s="56">
        <v>10200</v>
      </c>
      <c r="E72" s="37"/>
      <c r="F72" s="37"/>
      <c r="G72" s="37"/>
      <c r="H72" s="38"/>
    </row>
    <row r="73" spans="1:8" s="16" customFormat="1" ht="37.5" customHeight="1" outlineLevel="1" x14ac:dyDescent="0.2">
      <c r="A73" s="130" t="s">
        <v>49</v>
      </c>
      <c r="B73" s="366"/>
      <c r="C73" s="367"/>
      <c r="D73" s="56">
        <v>10800</v>
      </c>
      <c r="E73" s="37"/>
      <c r="F73" s="37"/>
      <c r="G73" s="37"/>
      <c r="H73" s="38"/>
    </row>
    <row r="74" spans="1:8" s="16" customFormat="1" ht="37.5" customHeight="1" outlineLevel="1" x14ac:dyDescent="0.2">
      <c r="A74" s="130" t="s">
        <v>50</v>
      </c>
      <c r="B74" s="366"/>
      <c r="C74" s="367"/>
      <c r="D74" s="56">
        <v>11400</v>
      </c>
      <c r="E74" s="37"/>
      <c r="F74" s="37"/>
      <c r="G74" s="37"/>
      <c r="H74" s="38"/>
    </row>
    <row r="75" spans="1:8" s="16" customFormat="1" ht="37.5" customHeight="1" outlineLevel="1" x14ac:dyDescent="0.2">
      <c r="A75" s="130" t="s">
        <v>51</v>
      </c>
      <c r="B75" s="366"/>
      <c r="C75" s="367"/>
      <c r="D75" s="56">
        <v>12000</v>
      </c>
      <c r="E75" s="37"/>
      <c r="F75" s="37"/>
      <c r="G75" s="37"/>
      <c r="H75" s="38"/>
    </row>
    <row r="76" spans="1:8" s="16" customFormat="1" ht="37.5" customHeight="1" outlineLevel="1" x14ac:dyDescent="0.2">
      <c r="A76" s="130" t="s">
        <v>197</v>
      </c>
      <c r="B76" s="366"/>
      <c r="C76" s="367"/>
      <c r="D76" s="56">
        <v>12600</v>
      </c>
      <c r="E76" s="37"/>
      <c r="F76" s="37"/>
      <c r="G76" s="37"/>
      <c r="H76" s="38"/>
    </row>
    <row r="77" spans="1:8" s="16" customFormat="1" ht="37.5" customHeight="1" outlineLevel="1" x14ac:dyDescent="0.2">
      <c r="A77" s="130" t="s">
        <v>198</v>
      </c>
      <c r="B77" s="366"/>
      <c r="C77" s="367"/>
      <c r="D77" s="56">
        <v>13200</v>
      </c>
      <c r="E77" s="37"/>
      <c r="F77" s="37"/>
      <c r="G77" s="37"/>
      <c r="H77" s="38"/>
    </row>
    <row r="78" spans="1:8" s="16" customFormat="1" ht="37.5" customHeight="1" outlineLevel="1" x14ac:dyDescent="0.2">
      <c r="A78" s="130" t="s">
        <v>199</v>
      </c>
      <c r="B78" s="366"/>
      <c r="C78" s="367"/>
      <c r="D78" s="56">
        <v>13800</v>
      </c>
      <c r="E78" s="37"/>
      <c r="F78" s="37"/>
      <c r="G78" s="37"/>
      <c r="H78" s="38"/>
    </row>
    <row r="79" spans="1:8" s="16" customFormat="1" ht="37.5" customHeight="1" outlineLevel="1" x14ac:dyDescent="0.2">
      <c r="A79" s="130" t="s">
        <v>200</v>
      </c>
      <c r="B79" s="366"/>
      <c r="C79" s="367"/>
      <c r="D79" s="56">
        <v>14400</v>
      </c>
      <c r="E79" s="37"/>
      <c r="F79" s="37"/>
      <c r="G79" s="37"/>
      <c r="H79" s="38"/>
    </row>
    <row r="80" spans="1:8" s="16" customFormat="1" ht="37.5" customHeight="1" outlineLevel="1" x14ac:dyDescent="0.2">
      <c r="A80" s="130" t="s">
        <v>201</v>
      </c>
      <c r="B80" s="366"/>
      <c r="C80" s="367"/>
      <c r="D80" s="56">
        <v>15000</v>
      </c>
      <c r="E80" s="37"/>
      <c r="F80" s="37"/>
      <c r="G80" s="37"/>
      <c r="H80" s="38"/>
    </row>
    <row r="81" spans="1:8" s="16" customFormat="1" ht="37.5" customHeight="1" outlineLevel="1" x14ac:dyDescent="0.2">
      <c r="A81" s="130" t="s">
        <v>202</v>
      </c>
      <c r="B81" s="366"/>
      <c r="C81" s="367"/>
      <c r="D81" s="56">
        <v>15600</v>
      </c>
      <c r="E81" s="37"/>
      <c r="F81" s="37"/>
      <c r="G81" s="37"/>
      <c r="H81" s="38"/>
    </row>
    <row r="82" spans="1:8" s="16" customFormat="1" ht="37.5" customHeight="1" outlineLevel="1" x14ac:dyDescent="0.2">
      <c r="A82" s="130" t="s">
        <v>203</v>
      </c>
      <c r="B82" s="366"/>
      <c r="C82" s="367"/>
      <c r="D82" s="56">
        <v>16200</v>
      </c>
      <c r="E82" s="37"/>
      <c r="F82" s="37"/>
      <c r="G82" s="37"/>
      <c r="H82" s="38"/>
    </row>
    <row r="83" spans="1:8" s="16" customFormat="1" ht="37.5" customHeight="1" outlineLevel="1" x14ac:dyDescent="0.2">
      <c r="A83" s="130" t="s">
        <v>204</v>
      </c>
      <c r="B83" s="366"/>
      <c r="C83" s="367"/>
      <c r="D83" s="56">
        <v>16800</v>
      </c>
      <c r="E83" s="37"/>
      <c r="F83" s="37"/>
      <c r="G83" s="37"/>
      <c r="H83" s="38"/>
    </row>
    <row r="84" spans="1:8" s="16" customFormat="1" ht="37.5" customHeight="1" outlineLevel="1" x14ac:dyDescent="0.2">
      <c r="A84" s="130" t="s">
        <v>205</v>
      </c>
      <c r="B84" s="366"/>
      <c r="C84" s="367"/>
      <c r="D84" s="56">
        <v>17400</v>
      </c>
      <c r="E84" s="37"/>
      <c r="F84" s="37"/>
      <c r="G84" s="37"/>
      <c r="H84" s="38"/>
    </row>
    <row r="85" spans="1:8" s="16" customFormat="1" ht="37.5" customHeight="1" outlineLevel="1" x14ac:dyDescent="0.2">
      <c r="A85" s="130" t="s">
        <v>206</v>
      </c>
      <c r="B85" s="366"/>
      <c r="C85" s="367"/>
      <c r="D85" s="56">
        <v>18000</v>
      </c>
      <c r="E85" s="37"/>
      <c r="F85" s="37"/>
      <c r="G85" s="37"/>
      <c r="H85" s="38"/>
    </row>
    <row r="86" spans="1:8" s="16" customFormat="1" ht="37.5" customHeight="1" outlineLevel="1" x14ac:dyDescent="0.2">
      <c r="A86" s="130" t="s">
        <v>216</v>
      </c>
      <c r="B86" s="366"/>
      <c r="C86" s="367"/>
      <c r="D86" s="56">
        <v>18600</v>
      </c>
      <c r="E86" s="37"/>
      <c r="F86" s="37"/>
      <c r="G86" s="37"/>
      <c r="H86" s="38"/>
    </row>
    <row r="87" spans="1:8" s="16" customFormat="1" ht="37.5" customHeight="1" outlineLevel="1" x14ac:dyDescent="0.2">
      <c r="A87" s="130" t="s">
        <v>217</v>
      </c>
      <c r="B87" s="366"/>
      <c r="C87" s="367"/>
      <c r="D87" s="56">
        <v>19200</v>
      </c>
      <c r="E87" s="37"/>
      <c r="F87" s="37"/>
      <c r="G87" s="37"/>
      <c r="H87" s="38"/>
    </row>
    <row r="88" spans="1:8" s="16" customFormat="1" ht="37.5" customHeight="1" outlineLevel="1" x14ac:dyDescent="0.2">
      <c r="A88" s="130" t="s">
        <v>218</v>
      </c>
      <c r="B88" s="366"/>
      <c r="C88" s="367"/>
      <c r="D88" s="56">
        <v>19800</v>
      </c>
      <c r="E88" s="37"/>
      <c r="F88" s="37"/>
      <c r="G88" s="37"/>
      <c r="H88" s="38"/>
    </row>
    <row r="89" spans="1:8" s="16" customFormat="1" ht="37.5" customHeight="1" outlineLevel="1" x14ac:dyDescent="0.2">
      <c r="A89" s="130" t="s">
        <v>219</v>
      </c>
      <c r="B89" s="366"/>
      <c r="C89" s="367"/>
      <c r="D89" s="56">
        <v>20400</v>
      </c>
      <c r="E89" s="37"/>
      <c r="F89" s="37"/>
      <c r="G89" s="37"/>
      <c r="H89" s="38"/>
    </row>
    <row r="90" spans="1:8" s="16" customFormat="1" ht="37.5" customHeight="1" outlineLevel="1" x14ac:dyDescent="0.2">
      <c r="A90" s="130" t="s">
        <v>220</v>
      </c>
      <c r="B90" s="131"/>
      <c r="C90" s="367"/>
      <c r="D90" s="56">
        <v>21000</v>
      </c>
      <c r="E90" s="37"/>
      <c r="F90" s="37"/>
      <c r="G90" s="37"/>
      <c r="H90" s="38"/>
    </row>
    <row r="91" spans="1:8" s="16" customFormat="1" ht="37.5" customHeight="1" outlineLevel="1" x14ac:dyDescent="0.2">
      <c r="A91" s="130" t="s">
        <v>221</v>
      </c>
      <c r="B91" s="131"/>
      <c r="C91" s="367"/>
      <c r="D91" s="56">
        <v>21600</v>
      </c>
      <c r="E91" s="37"/>
      <c r="F91" s="37"/>
      <c r="G91" s="37"/>
      <c r="H91" s="38"/>
    </row>
    <row r="92" spans="1:8" s="16" customFormat="1" ht="37.5" customHeight="1" outlineLevel="1" x14ac:dyDescent="0.2">
      <c r="A92" s="130" t="s">
        <v>222</v>
      </c>
      <c r="B92" s="131"/>
      <c r="C92" s="367"/>
      <c r="D92" s="56">
        <v>22200</v>
      </c>
      <c r="E92" s="37"/>
      <c r="F92" s="37"/>
      <c r="G92" s="37"/>
      <c r="H92" s="38"/>
    </row>
    <row r="93" spans="1:8" s="16" customFormat="1" ht="37.5" customHeight="1" outlineLevel="1" x14ac:dyDescent="0.2">
      <c r="A93" s="130" t="s">
        <v>223</v>
      </c>
      <c r="B93" s="131"/>
      <c r="C93" s="367"/>
      <c r="D93" s="56">
        <v>22800</v>
      </c>
      <c r="E93" s="37"/>
      <c r="F93" s="37"/>
      <c r="G93" s="37"/>
      <c r="H93" s="38"/>
    </row>
    <row r="94" spans="1:8" s="16" customFormat="1" ht="37.5" customHeight="1" outlineLevel="1" x14ac:dyDescent="0.2">
      <c r="A94" s="130" t="s">
        <v>224</v>
      </c>
      <c r="B94" s="131"/>
      <c r="C94" s="367"/>
      <c r="D94" s="56">
        <v>23400</v>
      </c>
      <c r="E94" s="37"/>
      <c r="F94" s="37"/>
      <c r="G94" s="37"/>
      <c r="H94" s="38"/>
    </row>
    <row r="95" spans="1:8" s="16" customFormat="1" ht="37.5" customHeight="1" outlineLevel="1" thickBot="1" x14ac:dyDescent="0.25">
      <c r="A95" s="130" t="s">
        <v>225</v>
      </c>
      <c r="B95" s="131"/>
      <c r="C95" s="368"/>
      <c r="D95" s="56">
        <v>24000</v>
      </c>
      <c r="E95" s="37"/>
      <c r="F95" s="37"/>
      <c r="G95" s="37"/>
      <c r="H95" s="38"/>
    </row>
    <row r="96" spans="1:8" s="16" customFormat="1" ht="50.1" customHeight="1" thickBot="1" x14ac:dyDescent="0.25">
      <c r="A96" s="119" t="s">
        <v>52</v>
      </c>
      <c r="B96" s="120"/>
      <c r="C96" s="120"/>
      <c r="D96" s="121" t="str">
        <f>"от "&amp;MIN(D97:D106)&amp;" до "&amp;MAX(D97:D106)</f>
        <v>от 75 до 4890</v>
      </c>
      <c r="E96" s="122"/>
      <c r="F96" s="122"/>
      <c r="G96" s="122"/>
      <c r="H96" s="123"/>
    </row>
    <row r="97" spans="1:8" s="16" customFormat="1" ht="157.5" customHeight="1" x14ac:dyDescent="0.2">
      <c r="A97" s="132" t="s">
        <v>53</v>
      </c>
      <c r="B97" s="133" t="s">
        <v>13</v>
      </c>
      <c r="C97" s="321"/>
      <c r="D97" s="365">
        <v>870</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98" s="56">
        <v>75</v>
      </c>
      <c r="E98" s="37"/>
      <c r="F98" s="37"/>
      <c r="G98" s="37"/>
      <c r="H98" s="38"/>
    </row>
    <row r="99" spans="1:8" s="16" customFormat="1" ht="37.5" customHeight="1" x14ac:dyDescent="0.2">
      <c r="A99" s="143" t="s">
        <v>55</v>
      </c>
      <c r="B99" s="144"/>
      <c r="C99" s="142"/>
      <c r="D99" s="56">
        <v>3480</v>
      </c>
      <c r="E99" s="37"/>
      <c r="F99" s="37"/>
      <c r="G99" s="37"/>
      <c r="H99" s="38"/>
    </row>
    <row r="100" spans="1:8" s="16" customFormat="1" ht="37.5" customHeight="1" x14ac:dyDescent="0.2">
      <c r="A100" s="143" t="s">
        <v>56</v>
      </c>
      <c r="B100" s="144"/>
      <c r="C100" s="142"/>
      <c r="D100" s="36">
        <v>1470</v>
      </c>
      <c r="E100" s="37"/>
      <c r="F100" s="37"/>
      <c r="G100" s="37"/>
      <c r="H100" s="38"/>
    </row>
    <row r="101" spans="1:8" s="16" customFormat="1" ht="37.5" customHeight="1" x14ac:dyDescent="0.2">
      <c r="A101" s="143" t="s">
        <v>57</v>
      </c>
      <c r="B101" s="144"/>
      <c r="C101" s="142"/>
      <c r="D101" s="36">
        <v>4140</v>
      </c>
      <c r="E101" s="37"/>
      <c r="F101" s="37"/>
      <c r="G101" s="37"/>
      <c r="H101" s="38"/>
    </row>
    <row r="102" spans="1:8" s="16" customFormat="1" ht="37.5" customHeight="1" x14ac:dyDescent="0.2">
      <c r="A102" s="143" t="s">
        <v>58</v>
      </c>
      <c r="B102" s="144"/>
      <c r="C102" s="142"/>
      <c r="D102" s="56">
        <v>300</v>
      </c>
      <c r="E102" s="37"/>
      <c r="F102" s="37"/>
      <c r="G102" s="37"/>
      <c r="H102" s="38"/>
    </row>
    <row r="103" spans="1:8" s="16" customFormat="1" ht="37.5" customHeight="1" x14ac:dyDescent="0.2">
      <c r="A103" s="143" t="s">
        <v>59</v>
      </c>
      <c r="B103" s="144"/>
      <c r="C103" s="142"/>
      <c r="D103" s="56">
        <v>300</v>
      </c>
      <c r="E103" s="37"/>
      <c r="F103" s="37"/>
      <c r="G103" s="37"/>
      <c r="H103" s="38"/>
    </row>
    <row r="104" spans="1:8" s="16" customFormat="1" ht="37.5" customHeight="1" x14ac:dyDescent="0.2">
      <c r="A104" s="143" t="s">
        <v>60</v>
      </c>
      <c r="B104" s="144"/>
      <c r="C104" s="142"/>
      <c r="D104" s="56">
        <v>600</v>
      </c>
      <c r="E104" s="37"/>
      <c r="F104" s="37"/>
      <c r="G104" s="37"/>
      <c r="H104" s="38"/>
    </row>
    <row r="105" spans="1:8" s="16" customFormat="1" ht="37.5" customHeight="1" x14ac:dyDescent="0.2">
      <c r="A105" s="143" t="s">
        <v>61</v>
      </c>
      <c r="B105" s="144"/>
      <c r="C105" s="142"/>
      <c r="D105" s="56">
        <v>900</v>
      </c>
      <c r="E105" s="37"/>
      <c r="F105" s="37"/>
      <c r="G105" s="37"/>
      <c r="H105" s="38"/>
    </row>
    <row r="106" spans="1:8" s="16" customFormat="1" ht="37.5" customHeight="1" thickBot="1" x14ac:dyDescent="0.25">
      <c r="A106" s="194" t="s">
        <v>62</v>
      </c>
      <c r="B106" s="195"/>
      <c r="C106" s="147"/>
      <c r="D106" s="56">
        <v>4890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07" s="45">
        <v>30</v>
      </c>
      <c r="E107" s="45"/>
      <c r="F107" s="45"/>
      <c r="G107" s="45"/>
      <c r="H107" s="46"/>
    </row>
    <row r="108" spans="1:8" s="28" customFormat="1" ht="50.1" customHeight="1" thickBot="1" x14ac:dyDescent="0.25">
      <c r="A108" s="24" t="s">
        <v>65</v>
      </c>
      <c r="B108" s="25"/>
      <c r="C108" s="26"/>
      <c r="D108" s="156" t="str">
        <f>"от "&amp;MIN(D110,D130:D146)&amp;" до "&amp;MAX(D110,D130:D146)</f>
        <v>от 630 до 12120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6.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10" s="165">
        <v>5550</v>
      </c>
      <c r="E110" s="165"/>
      <c r="F110" s="165"/>
      <c r="G110" s="165"/>
      <c r="H110" s="166"/>
    </row>
    <row r="111" spans="1:8" s="16" customFormat="1" ht="56.25" customHeight="1" thickBot="1" x14ac:dyDescent="0.25">
      <c r="A111" s="167" t="s">
        <v>67</v>
      </c>
      <c r="B111" s="168"/>
      <c r="C111" s="169"/>
      <c r="D111" s="170" t="s">
        <v>68</v>
      </c>
      <c r="E111" s="171"/>
      <c r="F111" s="171"/>
      <c r="G111" s="171"/>
      <c r="H111" s="172"/>
    </row>
    <row r="112" spans="1:8" s="16" customFormat="1" ht="56.25" customHeight="1" x14ac:dyDescent="0.2">
      <c r="A112" s="173" t="s">
        <v>69</v>
      </c>
      <c r="B112" s="174"/>
      <c r="C112" s="169"/>
      <c r="D112" s="140">
        <f>D110/4</f>
        <v>1387.5</v>
      </c>
      <c r="E112" s="140"/>
      <c r="F112" s="140"/>
      <c r="G112" s="140"/>
      <c r="H112" s="141"/>
    </row>
    <row r="113" spans="1:8" s="16" customFormat="1" ht="56.25" customHeight="1" x14ac:dyDescent="0.2">
      <c r="A113" s="173" t="s">
        <v>70</v>
      </c>
      <c r="B113" s="174"/>
      <c r="C113" s="169"/>
      <c r="D113" s="140">
        <f>D110/5</f>
        <v>1110</v>
      </c>
      <c r="E113" s="140"/>
      <c r="F113" s="140"/>
      <c r="G113" s="140"/>
      <c r="H113" s="141"/>
    </row>
    <row r="114" spans="1:8" s="16" customFormat="1" ht="56.25" customHeight="1" x14ac:dyDescent="0.2">
      <c r="A114" s="173" t="s">
        <v>71</v>
      </c>
      <c r="B114" s="174"/>
      <c r="C114" s="169"/>
      <c r="D114" s="140">
        <f>D110/6</f>
        <v>925</v>
      </c>
      <c r="E114" s="140"/>
      <c r="F114" s="140"/>
      <c r="G114" s="140"/>
      <c r="H114" s="141"/>
    </row>
    <row r="115" spans="1:8" s="16" customFormat="1" ht="56.25" customHeight="1" x14ac:dyDescent="0.2">
      <c r="A115" s="173" t="s">
        <v>72</v>
      </c>
      <c r="B115" s="174"/>
      <c r="C115" s="169"/>
      <c r="D115" s="140">
        <f>D110/7</f>
        <v>792.85714285714289</v>
      </c>
      <c r="E115" s="140"/>
      <c r="F115" s="140"/>
      <c r="G115" s="140"/>
      <c r="H115" s="141"/>
    </row>
    <row r="116" spans="1:8" s="16" customFormat="1" ht="56.25" customHeight="1" x14ac:dyDescent="0.2">
      <c r="A116" s="173" t="s">
        <v>73</v>
      </c>
      <c r="B116" s="174"/>
      <c r="C116" s="169"/>
      <c r="D116" s="140">
        <f>D110/8</f>
        <v>693.75</v>
      </c>
      <c r="E116" s="140"/>
      <c r="F116" s="140"/>
      <c r="G116" s="140"/>
      <c r="H116" s="141"/>
    </row>
    <row r="117" spans="1:8" s="16" customFormat="1" ht="56.25" customHeight="1" x14ac:dyDescent="0.2">
      <c r="A117" s="173" t="s">
        <v>74</v>
      </c>
      <c r="B117" s="174"/>
      <c r="C117" s="169"/>
      <c r="D117" s="140">
        <f>D110/9</f>
        <v>616.66666666666663</v>
      </c>
      <c r="E117" s="140"/>
      <c r="F117" s="140"/>
      <c r="G117" s="140"/>
      <c r="H117" s="141"/>
    </row>
    <row r="118" spans="1:8" s="16" customFormat="1" ht="56.25" customHeight="1" x14ac:dyDescent="0.2">
      <c r="A118" s="173" t="s">
        <v>75</v>
      </c>
      <c r="B118" s="174"/>
      <c r="C118" s="169"/>
      <c r="D118" s="140">
        <f>D110/10</f>
        <v>555</v>
      </c>
      <c r="E118" s="140"/>
      <c r="F118" s="140"/>
      <c r="G118" s="140"/>
      <c r="H118" s="141"/>
    </row>
    <row r="119" spans="1:8" s="16" customFormat="1" ht="56.25" customHeight="1" thickBot="1" x14ac:dyDescent="0.25">
      <c r="A119" s="162" t="s">
        <v>76</v>
      </c>
      <c r="B119" s="163"/>
      <c r="C119" s="169"/>
      <c r="D119" s="165">
        <v>6648</v>
      </c>
      <c r="E119" s="165"/>
      <c r="F119" s="165"/>
      <c r="G119" s="165"/>
      <c r="H119" s="166"/>
    </row>
    <row r="120" spans="1:8" s="16" customFormat="1" ht="56.25" customHeight="1" thickBot="1" x14ac:dyDescent="0.25">
      <c r="A120" s="167" t="s">
        <v>67</v>
      </c>
      <c r="B120" s="168"/>
      <c r="C120" s="169"/>
      <c r="D120" s="170" t="s">
        <v>68</v>
      </c>
      <c r="E120" s="171"/>
      <c r="F120" s="171"/>
      <c r="G120" s="171"/>
      <c r="H120" s="172"/>
    </row>
    <row r="121" spans="1:8" s="16" customFormat="1" ht="56.25" customHeight="1" x14ac:dyDescent="0.2">
      <c r="A121" s="173" t="s">
        <v>69</v>
      </c>
      <c r="B121" s="174"/>
      <c r="C121" s="169"/>
      <c r="D121" s="140">
        <v>1662</v>
      </c>
      <c r="E121" s="140"/>
      <c r="F121" s="140"/>
      <c r="G121" s="140"/>
      <c r="H121" s="141"/>
    </row>
    <row r="122" spans="1:8" s="16" customFormat="1" ht="56.25" customHeight="1" x14ac:dyDescent="0.2">
      <c r="A122" s="173" t="s">
        <v>70</v>
      </c>
      <c r="B122" s="174"/>
      <c r="C122" s="169"/>
      <c r="D122" s="140">
        <v>1329.6</v>
      </c>
      <c r="E122" s="140"/>
      <c r="F122" s="140"/>
      <c r="G122" s="140"/>
      <c r="H122" s="141"/>
    </row>
    <row r="123" spans="1:8" s="16" customFormat="1" ht="56.25" customHeight="1" x14ac:dyDescent="0.2">
      <c r="A123" s="173" t="s">
        <v>71</v>
      </c>
      <c r="B123" s="174"/>
      <c r="C123" s="169"/>
      <c r="D123" s="140">
        <v>1108</v>
      </c>
      <c r="E123" s="140"/>
      <c r="F123" s="140"/>
      <c r="G123" s="140"/>
      <c r="H123" s="141"/>
    </row>
    <row r="124" spans="1:8" s="16" customFormat="1" ht="56.25" customHeight="1" x14ac:dyDescent="0.2">
      <c r="A124" s="173" t="s">
        <v>72</v>
      </c>
      <c r="B124" s="174"/>
      <c r="C124" s="169"/>
      <c r="D124" s="140">
        <v>949.71428571428567</v>
      </c>
      <c r="E124" s="140"/>
      <c r="F124" s="140"/>
      <c r="G124" s="140"/>
      <c r="H124" s="141"/>
    </row>
    <row r="125" spans="1:8" s="16" customFormat="1" ht="56.25" customHeight="1" x14ac:dyDescent="0.2">
      <c r="A125" s="173" t="s">
        <v>73</v>
      </c>
      <c r="B125" s="174"/>
      <c r="C125" s="169"/>
      <c r="D125" s="140">
        <v>831</v>
      </c>
      <c r="E125" s="140"/>
      <c r="F125" s="140"/>
      <c r="G125" s="140"/>
      <c r="H125" s="141"/>
    </row>
    <row r="126" spans="1:8" s="16" customFormat="1" ht="56.25" customHeight="1" x14ac:dyDescent="0.2">
      <c r="A126" s="173" t="s">
        <v>74</v>
      </c>
      <c r="B126" s="174"/>
      <c r="C126" s="169"/>
      <c r="D126" s="140">
        <v>738.66666666666663</v>
      </c>
      <c r="E126" s="140"/>
      <c r="F126" s="140"/>
      <c r="G126" s="140"/>
      <c r="H126" s="141"/>
    </row>
    <row r="127" spans="1:8" s="16" customFormat="1" ht="56.25" customHeight="1" thickBot="1" x14ac:dyDescent="0.25">
      <c r="A127" s="173" t="s">
        <v>75</v>
      </c>
      <c r="B127" s="174"/>
      <c r="C127" s="177"/>
      <c r="D127" s="140">
        <v>664.8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28" s="44">
        <v>7710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494" t="s">
        <v>78</v>
      </c>
      <c r="B130" s="495"/>
      <c r="C130" s="294" t="str">
        <f>"Интернет-площадка 2gis.ru на основе Cправочника организаций "&amp;$C$2&amp;""</f>
        <v>Интернет-площадка 2gis.ru на основе Cправочника организаций "2ГИС.ИВАНОВО"</v>
      </c>
      <c r="D130" s="54">
        <v>4350</v>
      </c>
      <c r="E130" s="32"/>
      <c r="F130" s="32"/>
      <c r="G130" s="32"/>
      <c r="H130" s="33"/>
    </row>
    <row r="131" spans="1:8" s="16" customFormat="1"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1" s="56">
        <v>2190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2" s="56">
        <v>1530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"2ГИС.ИВАНОВО"</v>
      </c>
      <c r="D133" s="56">
        <v>6600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"2ГИС.ИВАНОВО"</v>
      </c>
      <c r="D134" s="56">
        <v>7920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5" s="56">
        <v>3270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6" s="56">
        <v>3630.0000000000009</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7" s="56">
        <v>3999</v>
      </c>
      <c r="E137" s="37"/>
      <c r="F137" s="37"/>
      <c r="G137" s="37"/>
      <c r="H137" s="38"/>
    </row>
    <row r="138" spans="1:8" s="16" customFormat="1"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38" s="56">
        <v>12000</v>
      </c>
      <c r="E138" s="37"/>
      <c r="F138" s="37"/>
      <c r="G138" s="37"/>
      <c r="H138" s="38"/>
    </row>
    <row r="139" spans="1:8" s="16" customFormat="1" ht="50.1" customHeight="1" x14ac:dyDescent="0.2">
      <c r="A139" s="143" t="s">
        <v>87</v>
      </c>
      <c r="B139" s="144"/>
      <c r="C139" s="190" t="s">
        <v>88</v>
      </c>
      <c r="D139" s="56">
        <v>630</v>
      </c>
      <c r="E139" s="37"/>
      <c r="F139" s="37"/>
      <c r="G139" s="37"/>
      <c r="H139" s="38"/>
    </row>
    <row r="140" spans="1:8" s="16" customFormat="1" ht="64.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0" s="56">
        <v>2190</v>
      </c>
      <c r="E140" s="37"/>
      <c r="F140" s="37"/>
      <c r="G140" s="37"/>
      <c r="H140" s="38"/>
    </row>
    <row r="141" spans="1:8" s="16" customFormat="1" ht="64.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1" s="56">
        <v>1584</v>
      </c>
      <c r="E141" s="37"/>
      <c r="F141" s="37"/>
      <c r="G141" s="37"/>
      <c r="H141" s="38"/>
    </row>
    <row r="142" spans="1:8" s="16" customFormat="1" ht="64.5" customHeight="1" x14ac:dyDescent="0.2">
      <c r="A142" s="143" t="s">
        <v>91</v>
      </c>
      <c r="B142" s="144"/>
      <c r="C142"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2" s="56">
        <v>1470</v>
      </c>
      <c r="E142" s="37"/>
      <c r="F142" s="37"/>
      <c r="G142" s="37"/>
      <c r="H142" s="38"/>
    </row>
    <row r="143" spans="1:8" s="16" customFormat="1" ht="64.5" customHeight="1" x14ac:dyDescent="0.2">
      <c r="A143" s="143" t="s">
        <v>92</v>
      </c>
      <c r="B143" s="144"/>
      <c r="C143"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3" s="56">
        <v>792</v>
      </c>
      <c r="E143" s="37"/>
      <c r="F143" s="37"/>
      <c r="G143" s="37"/>
      <c r="H143" s="38"/>
    </row>
    <row r="144" spans="1:8" s="16" customFormat="1" ht="64.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4" s="56">
        <v>12120</v>
      </c>
      <c r="E144" s="37"/>
      <c r="F144" s="37"/>
      <c r="G144" s="37"/>
      <c r="H144" s="38"/>
    </row>
    <row r="145" spans="1:8" s="16" customFormat="1" ht="64.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5" s="56">
        <v>3000</v>
      </c>
      <c r="E145" s="37"/>
      <c r="F145" s="37"/>
      <c r="G145" s="37"/>
      <c r="H145" s="38"/>
    </row>
    <row r="146" spans="1:8" s="16" customFormat="1" ht="50.1" customHeight="1" x14ac:dyDescent="0.2">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6" s="56">
        <v>1470</v>
      </c>
      <c r="E146" s="37"/>
      <c r="F146" s="37"/>
      <c r="G146" s="37"/>
      <c r="H146" s="38"/>
    </row>
    <row r="147" spans="1:8" s="16" customFormat="1" ht="102" customHeight="1" x14ac:dyDescent="0.2">
      <c r="A147" s="143" t="s">
        <v>16</v>
      </c>
      <c r="B147" s="144"/>
      <c r="C147"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7" s="56">
        <v>1110</v>
      </c>
      <c r="E147" s="37"/>
      <c r="F147" s="37"/>
      <c r="G147" s="37"/>
      <c r="H147" s="38"/>
    </row>
    <row r="148" spans="1:8" s="16" customFormat="1" ht="102" customHeight="1" x14ac:dyDescent="0.2">
      <c r="A148" s="143" t="s">
        <v>96</v>
      </c>
      <c r="B148" s="144"/>
      <c r="C148"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8" s="56">
        <v>100002</v>
      </c>
      <c r="E148" s="37"/>
      <c r="F148" s="37"/>
      <c r="G148" s="37"/>
      <c r="H148" s="38"/>
    </row>
    <row r="149" spans="1:8" s="16" customFormat="1" ht="126" customHeight="1" x14ac:dyDescent="0.2">
      <c r="A149" s="143" t="s">
        <v>97</v>
      </c>
      <c r="B149" s="144"/>
      <c r="C1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9" s="56">
        <v>5550</v>
      </c>
      <c r="E149" s="37"/>
      <c r="F149" s="37"/>
      <c r="G149" s="37"/>
      <c r="H149" s="38"/>
    </row>
    <row r="150" spans="1:8" s="16" customFormat="1" ht="96" customHeight="1" x14ac:dyDescent="0.2">
      <c r="A150" s="143" t="s">
        <v>98</v>
      </c>
      <c r="B150" s="144"/>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50" s="56">
        <v>6090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1" s="56">
        <v>3300.0000000000005</v>
      </c>
      <c r="E151" s="37"/>
      <c r="F151" s="37"/>
      <c r="G151" s="37"/>
      <c r="H151" s="38"/>
    </row>
    <row r="152" spans="1:8" s="16" customFormat="1"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"2ГИС.ИВАНОВО"</v>
      </c>
      <c r="D152" s="56">
        <v>6120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3120</v>
      </c>
      <c r="E153" s="37"/>
      <c r="F153" s="37"/>
      <c r="G153" s="37"/>
      <c r="H153" s="38"/>
    </row>
    <row r="154" spans="1:8" s="16" customFormat="1" ht="50.1" customHeight="1" x14ac:dyDescent="0.2">
      <c r="A154" s="143" t="s">
        <v>102</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4" s="56">
        <v>2160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"2ГИС.ИВАНОВО"</v>
      </c>
      <c r="D155" s="56">
        <v>9240</v>
      </c>
      <c r="E155" s="37"/>
      <c r="F155" s="37"/>
      <c r="G155" s="37"/>
      <c r="H155" s="38"/>
    </row>
    <row r="156" spans="1:8" s="16" customFormat="1" ht="50.1" customHeight="1" x14ac:dyDescent="0.2">
      <c r="A156" s="143" t="s">
        <v>104</v>
      </c>
      <c r="B156" s="144"/>
      <c r="C156" s="190" t="str">
        <f>"Интернет-площадка 2gis.ru на основе Cправочника организаций "&amp;$C$2&amp;""</f>
        <v>Интернет-площадка 2gis.ru на основе Cправочника организаций "2ГИС.ИВАНОВО"</v>
      </c>
      <c r="D156" s="56">
        <v>11088</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7" s="56">
        <v>4680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8" s="56">
        <v>5160</v>
      </c>
      <c r="E158" s="37"/>
      <c r="F158" s="37"/>
      <c r="G158" s="37"/>
      <c r="H158" s="38"/>
    </row>
    <row r="159" spans="1:8" s="16" customFormat="1" ht="50.1" customHeight="1" x14ac:dyDescent="0.2">
      <c r="A159" s="143" t="s">
        <v>107</v>
      </c>
      <c r="B159" s="144"/>
      <c r="C159"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9" s="56">
        <v>5640</v>
      </c>
      <c r="E159" s="37"/>
      <c r="F159" s="37"/>
      <c r="G159" s="37"/>
      <c r="H159" s="38"/>
    </row>
    <row r="160" spans="1:8" s="16" customFormat="1" ht="50.1" customHeight="1" x14ac:dyDescent="0.2">
      <c r="A160" s="143" t="s">
        <v>108</v>
      </c>
      <c r="B160" s="144"/>
      <c r="C160" s="190" t="s">
        <v>88</v>
      </c>
      <c r="D160" s="56">
        <v>960</v>
      </c>
      <c r="E160" s="37"/>
      <c r="F160" s="37"/>
      <c r="G160" s="37"/>
      <c r="H160" s="38"/>
    </row>
    <row r="161" spans="1:8" s="16" customFormat="1" ht="66.7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56">
        <v>17040</v>
      </c>
      <c r="E161" s="37"/>
      <c r="F161" s="37"/>
      <c r="G161" s="37"/>
      <c r="H161" s="38"/>
    </row>
    <row r="162" spans="1:8" s="16" customFormat="1" ht="50.1" customHeight="1" thickBot="1" x14ac:dyDescent="0.25">
      <c r="A162" s="496" t="s">
        <v>110</v>
      </c>
      <c r="B162" s="497"/>
      <c r="C162"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61">
        <v>2160</v>
      </c>
      <c r="E162" s="45"/>
      <c r="F162" s="45"/>
      <c r="G162" s="45"/>
      <c r="H162" s="46"/>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64" s="36">
        <v>3300.0000000000005</v>
      </c>
      <c r="E164" s="37"/>
      <c r="F164" s="37"/>
      <c r="G164" s="37"/>
      <c r="H164" s="38"/>
    </row>
    <row r="165" spans="1:8" s="16" customFormat="1" ht="50.1" customHeight="1" x14ac:dyDescent="0.2">
      <c r="A165" s="143" t="s">
        <v>113</v>
      </c>
      <c r="B165" s="144"/>
      <c r="C165" s="196"/>
      <c r="D165" s="36">
        <v>4410</v>
      </c>
      <c r="E165" s="37"/>
      <c r="F165" s="37"/>
      <c r="G165" s="37"/>
      <c r="H165" s="38"/>
    </row>
    <row r="166" spans="1:8" s="16" customFormat="1" ht="50.1" customHeight="1" x14ac:dyDescent="0.2">
      <c r="A166" s="194" t="s">
        <v>114</v>
      </c>
      <c r="B166" s="195"/>
      <c r="C166" s="196"/>
      <c r="D166" s="329">
        <v>1650.0000000000002</v>
      </c>
      <c r="E166" s="140"/>
      <c r="F166" s="140"/>
      <c r="G166" s="140"/>
      <c r="H166" s="140"/>
    </row>
    <row r="167" spans="1:8" s="16" customFormat="1" ht="50.1" customHeight="1" x14ac:dyDescent="0.2">
      <c r="A167" s="194" t="s">
        <v>115</v>
      </c>
      <c r="B167" s="195"/>
      <c r="C167" s="196"/>
      <c r="D167" s="329">
        <v>165.00000000000003</v>
      </c>
      <c r="E167" s="140"/>
      <c r="F167" s="140"/>
      <c r="G167" s="140"/>
      <c r="H167" s="140"/>
    </row>
    <row r="168" spans="1:8" s="16" customFormat="1" ht="50.1" customHeight="1" thickBot="1" x14ac:dyDescent="0.25">
      <c r="A168" s="194" t="s">
        <v>116</v>
      </c>
      <c r="B168" s="195"/>
      <c r="C168" s="198"/>
      <c r="D168" s="78">
        <v>570</v>
      </c>
      <c r="E168" s="79"/>
      <c r="F168" s="79"/>
      <c r="G168" s="79"/>
      <c r="H168" s="79"/>
    </row>
    <row r="169" spans="1:8" s="16" customFormat="1" ht="50.1" customHeight="1" thickBot="1" x14ac:dyDescent="0.25">
      <c r="A169" s="24" t="s">
        <v>117</v>
      </c>
      <c r="B169" s="25"/>
      <c r="C169" s="26"/>
      <c r="D169" s="156"/>
      <c r="E169" s="156"/>
      <c r="F169" s="156"/>
      <c r="G169" s="156"/>
      <c r="H169" s="157"/>
    </row>
    <row r="170" spans="1:8" s="16" customFormat="1" ht="50.1" customHeight="1" x14ac:dyDescent="0.2">
      <c r="A170" s="143" t="s">
        <v>118</v>
      </c>
      <c r="B170" s="144"/>
      <c r="C17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70" s="200">
        <f>F170*1.2</f>
        <v>4284</v>
      </c>
      <c r="E170" s="201">
        <f>F170*1.1</f>
        <v>3927.0000000000005</v>
      </c>
      <c r="F170" s="201">
        <v>3570</v>
      </c>
      <c r="G170" s="201">
        <f>F170*0.75</f>
        <v>2677.5</v>
      </c>
      <c r="H170" s="202">
        <f>F170*0.5</f>
        <v>1785</v>
      </c>
    </row>
    <row r="171" spans="1:8" s="16" customFormat="1"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"2ГИС.ИВАНОВО"</v>
      </c>
      <c r="D171" s="36">
        <v>5490</v>
      </c>
      <c r="E171" s="37"/>
      <c r="F171" s="37"/>
      <c r="G171" s="37"/>
      <c r="H171" s="38"/>
    </row>
    <row r="172" spans="1:8" s="16" customFormat="1" ht="50.1" customHeight="1" x14ac:dyDescent="0.2">
      <c r="A172" s="143" t="s">
        <v>120</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2" s="36">
        <v>4350</v>
      </c>
      <c r="E172" s="37"/>
      <c r="F172" s="37"/>
      <c r="G172" s="37"/>
      <c r="H172" s="38"/>
    </row>
    <row r="173" spans="1:8" s="16" customFormat="1" ht="50.1" customHeight="1" x14ac:dyDescent="0.2">
      <c r="A173" s="143" t="s">
        <v>287</v>
      </c>
      <c r="B173" s="144"/>
      <c r="C17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73" s="200">
        <f>F173*1.2</f>
        <v>6048</v>
      </c>
      <c r="E173" s="201">
        <f>F173*1.1</f>
        <v>5544</v>
      </c>
      <c r="F173" s="201">
        <v>5040</v>
      </c>
      <c r="G173" s="201">
        <f>F173*0.75</f>
        <v>3780</v>
      </c>
      <c r="H173" s="202">
        <f>F173*0.5</f>
        <v>2520</v>
      </c>
    </row>
    <row r="174" spans="1:8" s="16" customFormat="1" ht="50.1" customHeight="1" x14ac:dyDescent="0.2">
      <c r="A174" s="143" t="s">
        <v>166</v>
      </c>
      <c r="B174" s="144"/>
      <c r="C174" s="190" t="str">
        <f>"Интернет-площадка 2gis.ru на основе Cправочника организаций "&amp;$C$2&amp;""</f>
        <v>Интернет-площадка 2gis.ru на основе Cправочника организаций "2ГИС.ИВАНОВО"</v>
      </c>
      <c r="D174" s="36">
        <v>7800</v>
      </c>
      <c r="E174" s="37"/>
      <c r="F174" s="37"/>
      <c r="G174" s="37"/>
      <c r="H174" s="38"/>
    </row>
    <row r="175" spans="1:8" s="16" customFormat="1" ht="50.1" customHeight="1" x14ac:dyDescent="0.2">
      <c r="A175" s="143" t="s">
        <v>123</v>
      </c>
      <c r="B175" s="144"/>
      <c r="C175"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6">
        <v>6120</v>
      </c>
      <c r="E175" s="37"/>
      <c r="F175" s="37"/>
      <c r="G175" s="37"/>
      <c r="H175" s="38"/>
    </row>
    <row r="176" spans="1:8" s="16" customFormat="1" ht="126" customHeight="1" thickBot="1" x14ac:dyDescent="0.25">
      <c r="A176" s="143" t="s">
        <v>124</v>
      </c>
      <c r="B176" s="144"/>
      <c r="C176" s="203" t="str">
        <f>C173</f>
        <v>электронный справочник на основе Справочника организаций "2ГИС.ИВАНОВО" (мобильная версия 2ГИС 4.0 и выше)</v>
      </c>
      <c r="D176" s="200">
        <f>F176*1.2</f>
        <v>3240</v>
      </c>
      <c r="E176" s="201">
        <f>F176*1.1</f>
        <v>2970.0000000000005</v>
      </c>
      <c r="F176" s="201">
        <v>2700</v>
      </c>
      <c r="G176" s="201">
        <f>F176*0.75</f>
        <v>2025</v>
      </c>
      <c r="H176" s="202">
        <f>F176*0.5</f>
        <v>1350</v>
      </c>
    </row>
    <row r="177" spans="1:8" s="28" customFormat="1" ht="50.1" customHeight="1" thickBot="1" x14ac:dyDescent="0.25">
      <c r="A177" s="24" t="s">
        <v>185</v>
      </c>
      <c r="B177" s="25"/>
      <c r="C177" s="26"/>
      <c r="D177" s="156"/>
      <c r="E177" s="156"/>
      <c r="F177" s="156"/>
      <c r="G177" s="156"/>
      <c r="H177" s="157"/>
    </row>
    <row r="178" spans="1:8" s="23" customFormat="1" ht="30" customHeight="1" thickBot="1" x14ac:dyDescent="0.25">
      <c r="A178" s="357"/>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79" s="31">
        <v>6540</v>
      </c>
      <c r="E179" s="32"/>
      <c r="F179" s="32"/>
      <c r="G179" s="32"/>
      <c r="H179" s="33"/>
    </row>
    <row r="180" spans="1:8" s="16" customFormat="1" ht="83.25" customHeight="1" thickBot="1" x14ac:dyDescent="0.25">
      <c r="A180" s="143" t="s">
        <v>187</v>
      </c>
      <c r="B180" s="144"/>
      <c r="C180" s="196"/>
      <c r="D180" s="36">
        <v>6540</v>
      </c>
      <c r="E180" s="37"/>
      <c r="F180" s="37"/>
      <c r="G180" s="37"/>
      <c r="H180" s="38"/>
    </row>
    <row r="181" spans="1:8" s="16" customFormat="1" ht="21.75" thickBot="1" x14ac:dyDescent="0.25">
      <c r="A181" s="301"/>
      <c r="B181" s="302"/>
      <c r="C181" s="182"/>
      <c r="D181" s="325"/>
      <c r="E181" s="325"/>
      <c r="F181" s="325"/>
      <c r="G181" s="325"/>
      <c r="H181" s="326"/>
    </row>
    <row r="182" spans="1:8" ht="12.6" customHeight="1" x14ac:dyDescent="0.2"/>
    <row r="183" spans="1:8" s="211" customFormat="1" ht="24.95" customHeight="1" x14ac:dyDescent="0.2">
      <c r="A183" s="208"/>
      <c r="B183" s="209" t="s">
        <v>126</v>
      </c>
      <c r="C183" s="210" t="s">
        <v>475</v>
      </c>
      <c r="D183" s="210"/>
    </row>
    <row r="184" spans="1:8" s="211" customFormat="1" ht="24.95" customHeight="1" x14ac:dyDescent="0.2">
      <c r="A184" s="208"/>
      <c r="C184" s="212" t="s">
        <v>476</v>
      </c>
      <c r="D184" s="212"/>
    </row>
    <row r="185" spans="1:8" s="211" customFormat="1" ht="24.95" customHeight="1" x14ac:dyDescent="0.2">
      <c r="A185" s="208"/>
      <c r="C185" s="212" t="s">
        <v>477</v>
      </c>
      <c r="D185" s="212"/>
    </row>
    <row r="186" spans="1:8" s="205" customFormat="1" ht="12.6" customHeight="1" x14ac:dyDescent="0.2">
      <c r="A186" s="204"/>
      <c r="C186" s="212"/>
      <c r="D186" s="212"/>
      <c r="E186" s="211"/>
      <c r="F186" s="211"/>
      <c r="G186" s="211"/>
    </row>
    <row r="187" spans="1:8" s="219" customFormat="1" ht="24.9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s="219" customFormat="1" ht="24.9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s="219" customFormat="1" ht="24.9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s="219" customFormat="1" ht="24.9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s="226" customFormat="1" ht="12" customHeight="1" x14ac:dyDescent="0.2">
      <c r="A194" s="221"/>
      <c r="B194" s="221"/>
      <c r="C194" s="222"/>
      <c r="D194" s="223"/>
      <c r="E194" s="223"/>
      <c r="F194" s="224"/>
      <c r="G194" s="225"/>
      <c r="H194" s="225"/>
    </row>
    <row r="195" spans="1:8" ht="24.95" customHeight="1" x14ac:dyDescent="0.2">
      <c r="A195" s="227" t="s">
        <v>137</v>
      </c>
      <c r="B195" s="227"/>
      <c r="C195" s="227"/>
      <c r="D195" s="227"/>
      <c r="E195" s="227"/>
      <c r="F195" s="227"/>
      <c r="G195" s="227"/>
      <c r="H195" s="227"/>
    </row>
    <row r="196" spans="1:8" ht="24.95" customHeight="1" x14ac:dyDescent="0.2">
      <c r="A196" s="227" t="s">
        <v>138</v>
      </c>
      <c r="B196" s="227"/>
      <c r="C196" s="227"/>
      <c r="D196" s="227"/>
      <c r="E196" s="227"/>
      <c r="F196" s="227"/>
      <c r="G196" s="227"/>
      <c r="H196" s="227"/>
    </row>
    <row r="197" spans="1:8" s="226" customFormat="1" ht="12" customHeight="1" x14ac:dyDescent="0.2">
      <c r="A197" s="221"/>
      <c r="B197" s="221"/>
      <c r="C197" s="222"/>
      <c r="D197" s="223"/>
      <c r="E197" s="223"/>
      <c r="F197" s="224"/>
      <c r="G197" s="225"/>
      <c r="H197" s="225"/>
    </row>
    <row r="198" spans="1:8" s="230" customFormat="1" ht="50.1" customHeight="1" thickBot="1" x14ac:dyDescent="0.25">
      <c r="A198" s="228" t="s">
        <v>139</v>
      </c>
      <c r="B198" s="228"/>
      <c r="C198" s="228"/>
      <c r="D198" s="228"/>
      <c r="E198" s="228"/>
      <c r="F198" s="229"/>
      <c r="G198" s="219"/>
    </row>
    <row r="199" spans="1:8" s="235" customFormat="1" ht="50.1" customHeight="1" thickBot="1" x14ac:dyDescent="0.25">
      <c r="A199" s="231" t="s">
        <v>140</v>
      </c>
      <c r="B199" s="232"/>
      <c r="C199" s="232"/>
      <c r="D199" s="232"/>
      <c r="E199" s="233"/>
      <c r="F199" s="234"/>
      <c r="G199" s="205"/>
    </row>
    <row r="200" spans="1:8" ht="90" customHeight="1" thickBot="1" x14ac:dyDescent="0.25">
      <c r="A200" s="236" t="s">
        <v>141</v>
      </c>
      <c r="B200" s="237"/>
      <c r="C200" s="238" t="s">
        <v>142</v>
      </c>
      <c r="D200" s="237" t="s">
        <v>143</v>
      </c>
      <c r="E200" s="239"/>
      <c r="F200" s="240"/>
      <c r="G200" s="240"/>
      <c r="H200" s="240"/>
    </row>
    <row r="201" spans="1:8" ht="99.95" customHeight="1" x14ac:dyDescent="0.2">
      <c r="A201" s="241" t="s">
        <v>144</v>
      </c>
      <c r="B201" s="242"/>
      <c r="C201" s="243" t="s">
        <v>145</v>
      </c>
      <c r="D201" s="244" t="s">
        <v>146</v>
      </c>
      <c r="E201" s="245"/>
      <c r="F201" s="240"/>
      <c r="G201" s="240"/>
      <c r="H201" s="240"/>
    </row>
    <row r="202" spans="1:8" ht="75" customHeight="1" x14ac:dyDescent="0.2">
      <c r="A202" s="246" t="s">
        <v>147</v>
      </c>
      <c r="B202" s="247"/>
      <c r="C202" s="248" t="s">
        <v>148</v>
      </c>
      <c r="D202" s="249" t="s">
        <v>149</v>
      </c>
      <c r="E202" s="250"/>
      <c r="F202" s="240"/>
      <c r="G202" s="240"/>
      <c r="H202" s="240"/>
    </row>
    <row r="203" spans="1:8" ht="149.25" customHeight="1" thickBot="1" x14ac:dyDescent="0.25">
      <c r="A203" s="332" t="s">
        <v>150</v>
      </c>
      <c r="B203" s="333"/>
      <c r="C203" s="334" t="s">
        <v>151</v>
      </c>
      <c r="D203" s="335" t="s">
        <v>149</v>
      </c>
      <c r="E203" s="336"/>
      <c r="F203" s="240"/>
      <c r="G203" s="240"/>
      <c r="H203" s="240"/>
    </row>
    <row r="204" spans="1:8" s="205" customFormat="1" ht="125.25" customHeight="1" x14ac:dyDescent="0.2">
      <c r="A204" s="246" t="s">
        <v>153</v>
      </c>
      <c r="B204" s="247"/>
      <c r="C204" s="337" t="s">
        <v>154</v>
      </c>
      <c r="D204" s="247" t="s">
        <v>149</v>
      </c>
      <c r="E204" s="338"/>
      <c r="F204" s="234"/>
      <c r="G204" s="234"/>
      <c r="H204" s="234"/>
    </row>
    <row r="205" spans="1:8" s="226" customFormat="1" ht="222.75" customHeight="1" thickBot="1" x14ac:dyDescent="0.25">
      <c r="A205" s="339" t="s">
        <v>155</v>
      </c>
      <c r="B205" s="340"/>
      <c r="C205" s="334" t="s">
        <v>156</v>
      </c>
      <c r="D205" s="341" t="s">
        <v>149</v>
      </c>
      <c r="E205" s="342"/>
      <c r="F205" s="224"/>
      <c r="G205" s="225"/>
      <c r="H205" s="225"/>
    </row>
    <row r="206" spans="1:8" ht="24.95" customHeight="1" x14ac:dyDescent="0.2">
      <c r="A206" s="252" t="s">
        <v>157</v>
      </c>
      <c r="B206" s="252"/>
      <c r="C206" s="252"/>
      <c r="D206" s="252"/>
      <c r="E206" s="252"/>
      <c r="F206" s="252"/>
      <c r="G206" s="252"/>
      <c r="H206" s="252"/>
    </row>
    <row r="207" spans="1:8" ht="24.95" customHeight="1" x14ac:dyDescent="0.2">
      <c r="A207" s="252" t="s">
        <v>158</v>
      </c>
      <c r="B207" s="252"/>
      <c r="C207" s="252"/>
      <c r="D207" s="252"/>
      <c r="E207" s="252"/>
      <c r="F207" s="252"/>
      <c r="G207" s="252"/>
      <c r="H207" s="252"/>
    </row>
    <row r="208" spans="1:8" ht="184.5" customHeight="1" x14ac:dyDescent="0.2">
      <c r="A20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s="16" customFormat="1" ht="75" customHeight="1" x14ac:dyDescent="0.2">
      <c r="A209" s="227" t="s">
        <v>160</v>
      </c>
      <c r="B209" s="227"/>
      <c r="C209" s="227"/>
      <c r="D209" s="227"/>
      <c r="E209" s="227"/>
      <c r="F209" s="227"/>
      <c r="G209" s="227"/>
      <c r="H209" s="227"/>
    </row>
    <row r="210" spans="1:8" ht="24.95" customHeight="1" x14ac:dyDescent="0.2">
      <c r="A210" s="252" t="s">
        <v>161</v>
      </c>
      <c r="B210" s="252"/>
      <c r="C210" s="252"/>
      <c r="D210" s="252"/>
      <c r="E210" s="252"/>
      <c r="F210" s="252"/>
      <c r="G210" s="252"/>
      <c r="H210" s="252"/>
    </row>
    <row r="211" spans="1:8" s="254" customFormat="1" ht="114.75" customHeight="1" x14ac:dyDescent="0.2">
      <c r="A211" s="227" t="s">
        <v>162</v>
      </c>
      <c r="B211" s="227"/>
      <c r="C211" s="227"/>
      <c r="D211" s="227"/>
      <c r="E211" s="227"/>
      <c r="F211" s="227"/>
      <c r="G211" s="227"/>
      <c r="H211" s="227"/>
    </row>
  </sheetData>
  <sheetProtection selectLockedCells="1" selectUnlockedCells="1"/>
  <mergeCells count="354">
    <mergeCell ref="A206:H206"/>
    <mergeCell ref="A207:H207"/>
    <mergeCell ref="A208:H208"/>
    <mergeCell ref="A209:H209"/>
    <mergeCell ref="A210:H210"/>
    <mergeCell ref="A211:E211"/>
    <mergeCell ref="F211:H211"/>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6"/>
  <sheetViews>
    <sheetView view="pageBreakPreview" zoomScale="40" zoomScaleNormal="60" zoomScaleSheetLayoutView="40" workbookViewId="0">
      <pane ySplit="4" topLeftCell="A11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478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361">
        <f>W48*1.2</f>
        <v>0</v>
      </c>
      <c r="E48" s="361">
        <f>W48*1.1</f>
        <v>0</v>
      </c>
      <c r="F48" s="361">
        <v>360</v>
      </c>
      <c r="G48" s="361">
        <f>W48*0.75</f>
        <v>0</v>
      </c>
      <c r="H48" s="361">
        <f>W48*0.5</f>
        <v>0</v>
      </c>
    </row>
    <row r="49" spans="1:8" s="16" customFormat="1" ht="87.6"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1500 до 30000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6" s="127">
        <v>1500</v>
      </c>
      <c r="E56" s="128"/>
      <c r="F56" s="128"/>
      <c r="G56" s="128"/>
      <c r="H56" s="129"/>
    </row>
    <row r="57" spans="1:8" ht="37.5" customHeight="1" outlineLevel="1" x14ac:dyDescent="0.2">
      <c r="A57" s="130" t="s">
        <v>33</v>
      </c>
      <c r="B57" s="131"/>
      <c r="C57" s="126"/>
      <c r="D57" s="36">
        <v>3000</v>
      </c>
      <c r="E57" s="37"/>
      <c r="F57" s="37"/>
      <c r="G57" s="37"/>
      <c r="H57" s="38"/>
    </row>
    <row r="58" spans="1:8" ht="37.5" customHeight="1" outlineLevel="1" x14ac:dyDescent="0.2">
      <c r="A58" s="130" t="s">
        <v>34</v>
      </c>
      <c r="B58" s="131"/>
      <c r="C58" s="126"/>
      <c r="D58" s="36">
        <v>4500</v>
      </c>
      <c r="E58" s="37"/>
      <c r="F58" s="37"/>
      <c r="G58" s="37"/>
      <c r="H58" s="38"/>
    </row>
    <row r="59" spans="1:8" ht="37.5" customHeight="1" outlineLevel="1" x14ac:dyDescent="0.2">
      <c r="A59" s="130" t="s">
        <v>35</v>
      </c>
      <c r="B59" s="131"/>
      <c r="C59" s="126"/>
      <c r="D59" s="36">
        <v>6000</v>
      </c>
      <c r="E59" s="37"/>
      <c r="F59" s="37"/>
      <c r="G59" s="37"/>
      <c r="H59" s="38"/>
    </row>
    <row r="60" spans="1:8" ht="37.5" customHeight="1" outlineLevel="1" x14ac:dyDescent="0.2">
      <c r="A60" s="130" t="s">
        <v>36</v>
      </c>
      <c r="B60" s="131"/>
      <c r="C60" s="126"/>
      <c r="D60" s="36">
        <v>7500</v>
      </c>
      <c r="E60" s="37"/>
      <c r="F60" s="37"/>
      <c r="G60" s="37"/>
      <c r="H60" s="38"/>
    </row>
    <row r="61" spans="1:8" ht="37.5" customHeight="1" outlineLevel="1" x14ac:dyDescent="0.2">
      <c r="A61" s="130" t="s">
        <v>37</v>
      </c>
      <c r="B61" s="131"/>
      <c r="C61" s="126"/>
      <c r="D61" s="36">
        <v>9000</v>
      </c>
      <c r="E61" s="37"/>
      <c r="F61" s="37"/>
      <c r="G61" s="37"/>
      <c r="H61" s="38"/>
    </row>
    <row r="62" spans="1:8" ht="37.5" customHeight="1" outlineLevel="1" x14ac:dyDescent="0.2">
      <c r="A62" s="130" t="s">
        <v>38</v>
      </c>
      <c r="B62" s="131"/>
      <c r="C62" s="126"/>
      <c r="D62" s="36">
        <v>10500</v>
      </c>
      <c r="E62" s="37"/>
      <c r="F62" s="37"/>
      <c r="G62" s="37"/>
      <c r="H62" s="38"/>
    </row>
    <row r="63" spans="1:8" ht="37.5" customHeight="1" outlineLevel="1" x14ac:dyDescent="0.2">
      <c r="A63" s="130" t="s">
        <v>39</v>
      </c>
      <c r="B63" s="131"/>
      <c r="C63" s="126"/>
      <c r="D63" s="36">
        <v>12000</v>
      </c>
      <c r="E63" s="37"/>
      <c r="F63" s="37"/>
      <c r="G63" s="37"/>
      <c r="H63" s="38"/>
    </row>
    <row r="64" spans="1:8" ht="37.5" customHeight="1" outlineLevel="1" x14ac:dyDescent="0.2">
      <c r="A64" s="130" t="s">
        <v>40</v>
      </c>
      <c r="B64" s="131"/>
      <c r="C64" s="126"/>
      <c r="D64" s="36">
        <v>13500</v>
      </c>
      <c r="E64" s="37"/>
      <c r="F64" s="37"/>
      <c r="G64" s="37"/>
      <c r="H64" s="38"/>
    </row>
    <row r="65" spans="1:8" ht="37.5" customHeight="1" outlineLevel="1" x14ac:dyDescent="0.2">
      <c r="A65" s="130" t="s">
        <v>41</v>
      </c>
      <c r="B65" s="131"/>
      <c r="C65" s="126"/>
      <c r="D65" s="36">
        <v>15000</v>
      </c>
      <c r="E65" s="37"/>
      <c r="F65" s="37"/>
      <c r="G65" s="37"/>
      <c r="H65" s="38"/>
    </row>
    <row r="66" spans="1:8" ht="37.5" customHeight="1" outlineLevel="1" x14ac:dyDescent="0.2">
      <c r="A66" s="130" t="s">
        <v>42</v>
      </c>
      <c r="B66" s="131"/>
      <c r="C66" s="126"/>
      <c r="D66" s="36">
        <v>16500</v>
      </c>
      <c r="E66" s="37"/>
      <c r="F66" s="37"/>
      <c r="G66" s="37"/>
      <c r="H66" s="38"/>
    </row>
    <row r="67" spans="1:8" ht="37.5" customHeight="1" outlineLevel="1" x14ac:dyDescent="0.2">
      <c r="A67" s="130" t="s">
        <v>43</v>
      </c>
      <c r="B67" s="131"/>
      <c r="C67" s="126"/>
      <c r="D67" s="36">
        <v>18000</v>
      </c>
      <c r="E67" s="37"/>
      <c r="F67" s="37"/>
      <c r="G67" s="37"/>
      <c r="H67" s="38"/>
    </row>
    <row r="68" spans="1:8" ht="37.5" customHeight="1" outlineLevel="1" x14ac:dyDescent="0.2">
      <c r="A68" s="130" t="s">
        <v>44</v>
      </c>
      <c r="B68" s="131"/>
      <c r="C68" s="126"/>
      <c r="D68" s="36">
        <v>19500</v>
      </c>
      <c r="E68" s="37"/>
      <c r="F68" s="37"/>
      <c r="G68" s="37"/>
      <c r="H68" s="38"/>
    </row>
    <row r="69" spans="1:8" ht="37.5" customHeight="1" outlineLevel="1" x14ac:dyDescent="0.2">
      <c r="A69" s="130" t="s">
        <v>45</v>
      </c>
      <c r="B69" s="131"/>
      <c r="C69" s="126"/>
      <c r="D69" s="36">
        <v>21000</v>
      </c>
      <c r="E69" s="37"/>
      <c r="F69" s="37"/>
      <c r="G69" s="37"/>
      <c r="H69" s="38"/>
    </row>
    <row r="70" spans="1:8" ht="37.5" customHeight="1" outlineLevel="1" x14ac:dyDescent="0.2">
      <c r="A70" s="130" t="s">
        <v>46</v>
      </c>
      <c r="B70" s="131"/>
      <c r="C70" s="126"/>
      <c r="D70" s="36">
        <v>22500</v>
      </c>
      <c r="E70" s="37"/>
      <c r="F70" s="37"/>
      <c r="G70" s="37"/>
      <c r="H70" s="38"/>
    </row>
    <row r="71" spans="1:8" ht="37.5" customHeight="1" outlineLevel="1" x14ac:dyDescent="0.2">
      <c r="A71" s="130" t="s">
        <v>47</v>
      </c>
      <c r="B71" s="131"/>
      <c r="C71" s="126"/>
      <c r="D71" s="36">
        <v>24000</v>
      </c>
      <c r="E71" s="37"/>
      <c r="F71" s="37"/>
      <c r="G71" s="37"/>
      <c r="H71" s="38"/>
    </row>
    <row r="72" spans="1:8" ht="37.5" customHeight="1" outlineLevel="1" x14ac:dyDescent="0.2">
      <c r="A72" s="130" t="s">
        <v>48</v>
      </c>
      <c r="B72" s="131"/>
      <c r="C72" s="126"/>
      <c r="D72" s="36">
        <v>25500</v>
      </c>
      <c r="E72" s="37"/>
      <c r="F72" s="37"/>
      <c r="G72" s="37"/>
      <c r="H72" s="38"/>
    </row>
    <row r="73" spans="1:8" ht="37.5" customHeight="1" outlineLevel="1" x14ac:dyDescent="0.2">
      <c r="A73" s="130" t="s">
        <v>49</v>
      </c>
      <c r="B73" s="131"/>
      <c r="C73" s="126"/>
      <c r="D73" s="36">
        <v>27000</v>
      </c>
      <c r="E73" s="37"/>
      <c r="F73" s="37"/>
      <c r="G73" s="37"/>
      <c r="H73" s="38"/>
    </row>
    <row r="74" spans="1:8" ht="37.5" customHeight="1" outlineLevel="1" x14ac:dyDescent="0.2">
      <c r="A74" s="130" t="s">
        <v>50</v>
      </c>
      <c r="B74" s="131"/>
      <c r="C74" s="126"/>
      <c r="D74" s="36">
        <v>28500</v>
      </c>
      <c r="E74" s="37"/>
      <c r="F74" s="37"/>
      <c r="G74" s="37"/>
      <c r="H74" s="38"/>
    </row>
    <row r="75" spans="1:8" ht="37.5" customHeight="1" outlineLevel="1" thickBot="1" x14ac:dyDescent="0.25">
      <c r="A75" s="130" t="s">
        <v>51</v>
      </c>
      <c r="B75" s="131"/>
      <c r="C75" s="126"/>
      <c r="D75" s="36">
        <v>30000</v>
      </c>
      <c r="E75" s="37"/>
      <c r="F75" s="37"/>
      <c r="G75" s="37"/>
      <c r="H75" s="38"/>
    </row>
    <row r="76" spans="1:8" ht="50.1" customHeight="1" thickBot="1" x14ac:dyDescent="0.25">
      <c r="A76" s="119" t="s">
        <v>52</v>
      </c>
      <c r="B76" s="120"/>
      <c r="C76" s="120"/>
      <c r="D76" s="121" t="str">
        <f>"от "&amp;MIN(D77:D86)&amp;" до "&amp;MAX(D77:D86)</f>
        <v>от 360 до 6000</v>
      </c>
      <c r="E76" s="122"/>
      <c r="F76" s="122"/>
      <c r="G76" s="122"/>
      <c r="H76" s="123"/>
    </row>
    <row r="77" spans="1:8" ht="151.5" x14ac:dyDescent="0.2">
      <c r="A77" s="132" t="s">
        <v>53</v>
      </c>
      <c r="B77" s="133" t="s">
        <v>13</v>
      </c>
      <c r="C77" s="321"/>
      <c r="D77" s="135">
        <v>1200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8" s="140">
        <v>750</v>
      </c>
      <c r="E78" s="140"/>
      <c r="F78" s="140"/>
      <c r="G78" s="140"/>
      <c r="H78" s="141"/>
    </row>
    <row r="79" spans="1:8" ht="37.5" customHeight="1" x14ac:dyDescent="0.2">
      <c r="A79" s="137" t="s">
        <v>55</v>
      </c>
      <c r="B79" s="138"/>
      <c r="C79" s="142"/>
      <c r="D79" s="140">
        <v>6000</v>
      </c>
      <c r="E79" s="140"/>
      <c r="F79" s="140"/>
      <c r="G79" s="140"/>
      <c r="H79" s="141"/>
    </row>
    <row r="80" spans="1:8" ht="37.5" customHeight="1" x14ac:dyDescent="0.2">
      <c r="A80" s="137" t="s">
        <v>56</v>
      </c>
      <c r="B80" s="138"/>
      <c r="C80" s="142"/>
      <c r="D80" s="140">
        <v>2100</v>
      </c>
      <c r="E80" s="140"/>
      <c r="F80" s="140"/>
      <c r="G80" s="140"/>
      <c r="H80" s="141"/>
    </row>
    <row r="81" spans="1:8" ht="37.5" customHeight="1" x14ac:dyDescent="0.2">
      <c r="A81" s="143" t="s">
        <v>57</v>
      </c>
      <c r="B81" s="144"/>
      <c r="C81" s="142"/>
      <c r="D81" s="140">
        <v>4500</v>
      </c>
      <c r="E81" s="140"/>
      <c r="F81" s="140"/>
      <c r="G81" s="140"/>
      <c r="H81" s="141"/>
    </row>
    <row r="82" spans="1:8" ht="37.5" customHeight="1" x14ac:dyDescent="0.2">
      <c r="A82" s="137" t="s">
        <v>58</v>
      </c>
      <c r="B82" s="138"/>
      <c r="C82" s="142"/>
      <c r="D82" s="140">
        <v>360</v>
      </c>
      <c r="E82" s="140"/>
      <c r="F82" s="140"/>
      <c r="G82" s="140"/>
      <c r="H82" s="141"/>
    </row>
    <row r="83" spans="1:8" ht="37.5" customHeight="1" x14ac:dyDescent="0.2">
      <c r="A83" s="137" t="s">
        <v>59</v>
      </c>
      <c r="B83" s="138"/>
      <c r="C83" s="142"/>
      <c r="D83" s="140">
        <v>360</v>
      </c>
      <c r="E83" s="140"/>
      <c r="F83" s="140"/>
      <c r="G83" s="140"/>
      <c r="H83" s="141"/>
    </row>
    <row r="84" spans="1:8" ht="37.5" customHeight="1" x14ac:dyDescent="0.2">
      <c r="A84" s="137" t="s">
        <v>60</v>
      </c>
      <c r="B84" s="138"/>
      <c r="C84" s="142"/>
      <c r="D84" s="140">
        <v>720</v>
      </c>
      <c r="E84" s="140"/>
      <c r="F84" s="140"/>
      <c r="G84" s="140"/>
      <c r="H84" s="141"/>
    </row>
    <row r="85" spans="1:8" ht="37.5" customHeight="1" x14ac:dyDescent="0.2">
      <c r="A85" s="137" t="s">
        <v>61</v>
      </c>
      <c r="B85" s="138"/>
      <c r="C85" s="142"/>
      <c r="D85" s="140">
        <v>1080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87" s="45">
        <v>30</v>
      </c>
      <c r="E87" s="45"/>
      <c r="F87" s="45"/>
      <c r="G87" s="45"/>
      <c r="H87" s="46"/>
    </row>
    <row r="88" spans="1:8" ht="50.1" customHeight="1" thickBot="1" x14ac:dyDescent="0.25">
      <c r="A88" s="24" t="s">
        <v>65</v>
      </c>
      <c r="B88" s="25"/>
      <c r="C88" s="26"/>
      <c r="D88" s="156" t="str">
        <f>"от "&amp;MIN(D90,D110:H111,W150,D112:H126)&amp;" до "&amp;MAX(D90,D110:H111,W150,D112:H126)</f>
        <v>от 1050 до 21000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90" s="165">
        <v>7200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1800</v>
      </c>
      <c r="E92" s="140"/>
      <c r="F92" s="140"/>
      <c r="G92" s="140"/>
      <c r="H92" s="141"/>
    </row>
    <row r="93" spans="1:8" ht="55.5" customHeight="1" x14ac:dyDescent="0.2">
      <c r="A93" s="173" t="s">
        <v>70</v>
      </c>
      <c r="B93" s="174"/>
      <c r="C93" s="169"/>
      <c r="D93" s="140">
        <f>D90/5</f>
        <v>1440</v>
      </c>
      <c r="E93" s="140"/>
      <c r="F93" s="140"/>
      <c r="G93" s="140"/>
      <c r="H93" s="141"/>
    </row>
    <row r="94" spans="1:8" ht="55.5" customHeight="1" x14ac:dyDescent="0.2">
      <c r="A94" s="173" t="s">
        <v>71</v>
      </c>
      <c r="B94" s="174"/>
      <c r="C94" s="169"/>
      <c r="D94" s="140">
        <f>D90/6</f>
        <v>1200</v>
      </c>
      <c r="E94" s="140"/>
      <c r="F94" s="140"/>
      <c r="G94" s="140"/>
      <c r="H94" s="141"/>
    </row>
    <row r="95" spans="1:8" ht="55.5" customHeight="1" x14ac:dyDescent="0.2">
      <c r="A95" s="173" t="s">
        <v>72</v>
      </c>
      <c r="B95" s="174"/>
      <c r="C95" s="169"/>
      <c r="D95" s="140">
        <f>D90/7</f>
        <v>1028.5714285714287</v>
      </c>
      <c r="E95" s="140"/>
      <c r="F95" s="140"/>
      <c r="G95" s="140"/>
      <c r="H95" s="141"/>
    </row>
    <row r="96" spans="1:8" ht="55.5" customHeight="1" x14ac:dyDescent="0.2">
      <c r="A96" s="173" t="s">
        <v>73</v>
      </c>
      <c r="B96" s="174"/>
      <c r="C96" s="169"/>
      <c r="D96" s="140">
        <f>D90/8</f>
        <v>900</v>
      </c>
      <c r="E96" s="140"/>
      <c r="F96" s="140"/>
      <c r="G96" s="140"/>
      <c r="H96" s="141"/>
    </row>
    <row r="97" spans="1:8" ht="55.5" customHeight="1" x14ac:dyDescent="0.2">
      <c r="A97" s="173" t="s">
        <v>74</v>
      </c>
      <c r="B97" s="174"/>
      <c r="C97" s="169"/>
      <c r="D97" s="140">
        <f>D90/9</f>
        <v>800</v>
      </c>
      <c r="E97" s="140"/>
      <c r="F97" s="140"/>
      <c r="G97" s="140"/>
      <c r="H97" s="141"/>
    </row>
    <row r="98" spans="1:8" ht="55.5" customHeight="1" x14ac:dyDescent="0.2">
      <c r="A98" s="173" t="s">
        <v>75</v>
      </c>
      <c r="B98" s="174"/>
      <c r="C98" s="169"/>
      <c r="D98" s="140">
        <f>D90/10</f>
        <v>720</v>
      </c>
      <c r="E98" s="140"/>
      <c r="F98" s="140"/>
      <c r="G98" s="140"/>
      <c r="H98" s="141"/>
    </row>
    <row r="99" spans="1:8" ht="55.5" customHeight="1" thickBot="1" x14ac:dyDescent="0.25">
      <c r="A99" s="162" t="s">
        <v>76</v>
      </c>
      <c r="B99" s="163"/>
      <c r="C99" s="169"/>
      <c r="D99" s="165">
        <v>10800</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2700</v>
      </c>
      <c r="E101" s="140"/>
      <c r="F101" s="140"/>
      <c r="G101" s="140"/>
      <c r="H101" s="141"/>
    </row>
    <row r="102" spans="1:8" ht="55.5" customHeight="1" x14ac:dyDescent="0.2">
      <c r="A102" s="173" t="s">
        <v>70</v>
      </c>
      <c r="B102" s="174"/>
      <c r="C102" s="169"/>
      <c r="D102" s="140">
        <v>2160</v>
      </c>
      <c r="E102" s="140"/>
      <c r="F102" s="140"/>
      <c r="G102" s="140"/>
      <c r="H102" s="141"/>
    </row>
    <row r="103" spans="1:8" ht="55.5" customHeight="1" x14ac:dyDescent="0.2">
      <c r="A103" s="173" t="s">
        <v>71</v>
      </c>
      <c r="B103" s="174"/>
      <c r="C103" s="169"/>
      <c r="D103" s="140">
        <v>1800</v>
      </c>
      <c r="E103" s="140"/>
      <c r="F103" s="140"/>
      <c r="G103" s="140"/>
      <c r="H103" s="141"/>
    </row>
    <row r="104" spans="1:8" ht="55.5" customHeight="1" x14ac:dyDescent="0.2">
      <c r="A104" s="173" t="s">
        <v>72</v>
      </c>
      <c r="B104" s="174"/>
      <c r="C104" s="169"/>
      <c r="D104" s="140">
        <v>1542.8571428571429</v>
      </c>
      <c r="E104" s="140"/>
      <c r="F104" s="140"/>
      <c r="G104" s="140"/>
      <c r="H104" s="141"/>
    </row>
    <row r="105" spans="1:8" ht="55.5" customHeight="1" x14ac:dyDescent="0.2">
      <c r="A105" s="173" t="s">
        <v>73</v>
      </c>
      <c r="B105" s="174"/>
      <c r="C105" s="169"/>
      <c r="D105" s="140">
        <v>1350</v>
      </c>
      <c r="E105" s="140"/>
      <c r="F105" s="140"/>
      <c r="G105" s="140"/>
      <c r="H105" s="141"/>
    </row>
    <row r="106" spans="1:8" ht="55.5" customHeight="1" x14ac:dyDescent="0.2">
      <c r="A106" s="173" t="s">
        <v>74</v>
      </c>
      <c r="B106" s="174"/>
      <c r="C106" s="169"/>
      <c r="D106" s="140">
        <v>1200</v>
      </c>
      <c r="E106" s="140"/>
      <c r="F106" s="140"/>
      <c r="G106" s="140"/>
      <c r="H106" s="141"/>
    </row>
    <row r="107" spans="1:8" ht="55.5" customHeight="1" thickBot="1" x14ac:dyDescent="0.25">
      <c r="A107" s="173" t="s">
        <v>75</v>
      </c>
      <c r="B107" s="174"/>
      <c r="C107" s="177"/>
      <c r="D107" s="140">
        <v>1080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"2ГИС.ИЖЕВСК"</v>
      </c>
      <c r="D110" s="31">
        <v>4500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1" s="187">
        <v>6750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2" s="36">
        <v>13500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"2ГИС.ИЖЕВСК"</v>
      </c>
      <c r="D113" s="36">
        <v>7500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"2ГИС.ИЖЕВСК"</v>
      </c>
      <c r="D114" s="36">
        <v>9000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5" s="36">
        <v>5550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6" s="36">
        <v>12000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7" s="36">
        <v>21000</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18" s="36">
        <v>10020</v>
      </c>
      <c r="E118" s="37"/>
      <c r="F118" s="37"/>
      <c r="G118" s="37"/>
      <c r="H118" s="38"/>
    </row>
    <row r="119" spans="1:8" ht="50.1" customHeight="1" x14ac:dyDescent="0.2">
      <c r="A119" s="143" t="s">
        <v>87</v>
      </c>
      <c r="B119" s="144"/>
      <c r="C119" s="186" t="s">
        <v>88</v>
      </c>
      <c r="D119" s="36">
        <v>1050</v>
      </c>
      <c r="E119" s="37"/>
      <c r="F119" s="37"/>
      <c r="G119" s="37"/>
      <c r="H119" s="38"/>
    </row>
    <row r="120" spans="1:8" ht="62.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0" s="36">
        <v>9060</v>
      </c>
      <c r="E120" s="37"/>
      <c r="F120" s="37"/>
      <c r="G120" s="37"/>
      <c r="H120" s="38"/>
    </row>
    <row r="121" spans="1:8" ht="62.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1" s="36">
        <v>7248</v>
      </c>
      <c r="E121" s="37"/>
      <c r="F121" s="37"/>
      <c r="G121" s="37"/>
      <c r="H121" s="38"/>
    </row>
    <row r="122" spans="1:8" ht="62.25" customHeight="1" x14ac:dyDescent="0.2">
      <c r="A122" s="143" t="s">
        <v>91</v>
      </c>
      <c r="B122" s="144"/>
      <c r="C122"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2" s="36">
        <v>7500</v>
      </c>
      <c r="E122" s="37"/>
      <c r="F122" s="37"/>
      <c r="G122" s="37"/>
      <c r="H122" s="38"/>
    </row>
    <row r="123" spans="1:8" ht="62.25" customHeight="1" x14ac:dyDescent="0.2">
      <c r="A123" s="143" t="s">
        <v>92</v>
      </c>
      <c r="B123" s="144"/>
      <c r="C123"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3" s="36">
        <v>3624</v>
      </c>
      <c r="E123" s="37"/>
      <c r="F123" s="37"/>
      <c r="G123" s="37"/>
      <c r="H123" s="38"/>
    </row>
    <row r="124" spans="1:8" ht="62.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4" s="36">
        <v>15000</v>
      </c>
      <c r="E124" s="37"/>
      <c r="F124" s="37"/>
      <c r="G124" s="37"/>
      <c r="H124" s="38"/>
    </row>
    <row r="125" spans="1:8" ht="62.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6" s="36">
        <v>5100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7" s="36">
        <v>1050</v>
      </c>
      <c r="E127" s="37"/>
      <c r="F127" s="37"/>
      <c r="G127" s="37"/>
      <c r="H127" s="38"/>
    </row>
    <row r="128" spans="1:8" s="16" customFormat="1" ht="102" customHeight="1" x14ac:dyDescent="0.2">
      <c r="A128" s="143" t="s">
        <v>96</v>
      </c>
      <c r="B128" s="144"/>
      <c r="C128"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8" s="36">
        <v>100002</v>
      </c>
      <c r="E128" s="37"/>
      <c r="F128" s="37"/>
      <c r="G128" s="37"/>
      <c r="H128" s="38"/>
    </row>
    <row r="129" spans="1:8" s="16" customFormat="1" ht="126" customHeight="1" x14ac:dyDescent="0.2">
      <c r="A129" s="143" t="s">
        <v>97</v>
      </c>
      <c r="B129" s="144"/>
      <c r="C12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9" s="36">
        <v>6900</v>
      </c>
      <c r="E129" s="37"/>
      <c r="F129" s="37"/>
      <c r="G129" s="37"/>
      <c r="H129" s="38"/>
    </row>
    <row r="130" spans="1:8" s="16" customFormat="1" ht="96" customHeight="1" x14ac:dyDescent="0.2">
      <c r="A130" s="143" t="s">
        <v>98</v>
      </c>
      <c r="B130" s="144"/>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30" s="36">
        <v>5010</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1" s="36">
        <v>10002</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"2ГИС.ИЖЕВСК"</v>
      </c>
      <c r="D132" s="36">
        <v>6360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6">
        <v>9480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"2ГИС.ИЖЕВСК" (версия для ПК)</v>
      </c>
      <c r="D134" s="36">
        <v>18960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"2ГИС.ИЖЕВСК"</v>
      </c>
      <c r="D135" s="36">
        <v>10560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"2ГИС.ИЖЕВСК"</v>
      </c>
      <c r="D136" s="36">
        <v>12672</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"2ГИС.ИЖЕВСК" (версия для ПК)</v>
      </c>
      <c r="D137" s="36">
        <v>7800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"2ГИС.ИЖЕВСК" (версия для ПК)</v>
      </c>
      <c r="D138" s="36">
        <v>16800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"2ГИС.ИЖЕВСК" (версия для ПК)</v>
      </c>
      <c r="D139" s="36">
        <v>29400</v>
      </c>
      <c r="E139" s="37"/>
      <c r="F139" s="37"/>
      <c r="G139" s="37"/>
      <c r="H139" s="38"/>
    </row>
    <row r="140" spans="1:8" ht="50.1" customHeight="1" x14ac:dyDescent="0.2">
      <c r="A140" s="143" t="s">
        <v>108</v>
      </c>
      <c r="B140" s="144"/>
      <c r="C140" s="186" t="s">
        <v>88</v>
      </c>
      <c r="D140" s="36">
        <v>1560</v>
      </c>
      <c r="E140" s="37"/>
      <c r="F140" s="37"/>
      <c r="G140" s="37"/>
      <c r="H140" s="38"/>
    </row>
    <row r="141" spans="1:8" ht="72"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6">
        <v>21000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"2ГИС.ИЖЕВСК" (версия для ПК)</v>
      </c>
      <c r="D142" s="44">
        <v>7200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44" s="36">
        <v>8004</v>
      </c>
      <c r="E144" s="37"/>
      <c r="F144" s="37"/>
      <c r="G144" s="37"/>
      <c r="H144" s="38"/>
    </row>
    <row r="145" spans="1:8" s="16" customFormat="1" ht="50.1" customHeight="1" x14ac:dyDescent="0.2">
      <c r="A145" s="143" t="s">
        <v>113</v>
      </c>
      <c r="B145" s="144"/>
      <c r="C145" s="196"/>
      <c r="D145" s="36">
        <v>5004</v>
      </c>
      <c r="E145" s="37"/>
      <c r="F145" s="37"/>
      <c r="G145" s="37"/>
      <c r="H145" s="38"/>
    </row>
    <row r="146" spans="1:8" s="16" customFormat="1" ht="50.1" customHeight="1" x14ac:dyDescent="0.2">
      <c r="A146" s="194" t="s">
        <v>114</v>
      </c>
      <c r="B146" s="195"/>
      <c r="C146" s="196"/>
      <c r="D146" s="329">
        <v>3000</v>
      </c>
      <c r="E146" s="140"/>
      <c r="F146" s="140"/>
      <c r="G146" s="140"/>
      <c r="H146" s="140"/>
    </row>
    <row r="147" spans="1:8" s="16" customFormat="1" ht="50.1" customHeight="1" x14ac:dyDescent="0.2">
      <c r="A147" s="194" t="s">
        <v>115</v>
      </c>
      <c r="B147" s="195"/>
      <c r="C147" s="196"/>
      <c r="D147" s="329">
        <v>300</v>
      </c>
      <c r="E147" s="140"/>
      <c r="F147" s="140"/>
      <c r="G147" s="140"/>
      <c r="H147" s="140"/>
    </row>
    <row r="148" spans="1:8" s="16" customFormat="1" ht="50.1" customHeight="1" thickBot="1" x14ac:dyDescent="0.25">
      <c r="A148" s="194" t="s">
        <v>116</v>
      </c>
      <c r="B148" s="195"/>
      <c r="C148" s="198"/>
      <c r="D148" s="78">
        <v>1050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50" s="200">
        <f>W150*1.2</f>
        <v>0</v>
      </c>
      <c r="E150" s="201">
        <f>W150*1.1</f>
        <v>0</v>
      </c>
      <c r="F150" s="201">
        <v>3300</v>
      </c>
      <c r="G150" s="201">
        <f>W150*0.75</f>
        <v>0</v>
      </c>
      <c r="H150" s="202">
        <f>W150*0.5</f>
        <v>0</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"2ГИС.ИЖЕВСК"</v>
      </c>
      <c r="D151" s="36">
        <v>3300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2" s="36">
        <v>5100</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53" s="200">
        <f>W153*1.2</f>
        <v>0</v>
      </c>
      <c r="E153" s="201">
        <f>W153*1.1</f>
        <v>0</v>
      </c>
      <c r="F153" s="201">
        <v>4680</v>
      </c>
      <c r="G153" s="201">
        <f>W153*0.75</f>
        <v>0</v>
      </c>
      <c r="H153" s="202">
        <f>W153*0.5</f>
        <v>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"2ГИС.ИЖЕВСК"</v>
      </c>
      <c r="D154" s="36">
        <v>4680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5" s="36">
        <v>7200</v>
      </c>
      <c r="E155" s="37"/>
      <c r="F155" s="37"/>
      <c r="G155" s="37"/>
      <c r="H155" s="38"/>
    </row>
    <row r="156" spans="1:8" s="16" customFormat="1" ht="126" customHeight="1" thickBot="1" x14ac:dyDescent="0.25">
      <c r="A156" s="143" t="s">
        <v>124</v>
      </c>
      <c r="B156" s="144"/>
      <c r="C156" s="203" t="str">
        <f>C151</f>
        <v>Интернет-площадка 2gis.ru на основе Cправочника организаций "2ГИС.ИЖЕВСК"</v>
      </c>
      <c r="D156" s="200">
        <f>W156*1.2</f>
        <v>0</v>
      </c>
      <c r="E156" s="201">
        <f>W156*1.1</f>
        <v>0</v>
      </c>
      <c r="F156" s="201">
        <v>3300</v>
      </c>
      <c r="G156" s="201">
        <f>W156*0.75</f>
        <v>0</v>
      </c>
      <c r="H156" s="202">
        <f>W156*0.5</f>
        <v>0</v>
      </c>
    </row>
    <row r="157" spans="1:8" ht="50.1" customHeight="1" thickBot="1" x14ac:dyDescent="0.25">
      <c r="A157" s="24" t="s">
        <v>185</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9" s="31">
        <v>10230</v>
      </c>
      <c r="E159" s="32"/>
      <c r="F159" s="32"/>
      <c r="G159" s="32"/>
      <c r="H159" s="33"/>
    </row>
    <row r="160" spans="1:8" s="16" customFormat="1" ht="83.25" customHeight="1" thickBot="1" x14ac:dyDescent="0.25">
      <c r="A160" s="143" t="s">
        <v>187</v>
      </c>
      <c r="B160" s="144"/>
      <c r="C160" s="196"/>
      <c r="D160" s="36">
        <v>10230</v>
      </c>
      <c r="E160" s="37"/>
      <c r="F160" s="37"/>
      <c r="G160" s="37"/>
      <c r="H160" s="38"/>
    </row>
    <row r="161" spans="1:8" ht="21.75" thickBot="1" x14ac:dyDescent="0.25">
      <c r="A161" s="301"/>
      <c r="B161" s="302"/>
      <c r="C161" s="182"/>
      <c r="D161" s="325"/>
      <c r="E161" s="325"/>
      <c r="F161" s="325"/>
      <c r="G161" s="325"/>
      <c r="H161" s="326"/>
    </row>
    <row r="163" spans="1:8" ht="21" x14ac:dyDescent="0.2">
      <c r="A163" s="208"/>
      <c r="B163" s="209" t="s">
        <v>126</v>
      </c>
      <c r="C163" s="210" t="s">
        <v>479</v>
      </c>
      <c r="D163" s="210"/>
      <c r="E163" s="211"/>
      <c r="F163" s="211"/>
      <c r="G163" s="211"/>
      <c r="H163" s="211"/>
    </row>
    <row r="164" spans="1:8" ht="21" x14ac:dyDescent="0.2">
      <c r="A164" s="208"/>
      <c r="B164" s="211"/>
      <c r="C164" s="304" t="s">
        <v>480</v>
      </c>
      <c r="D164" s="212"/>
      <c r="E164" s="211"/>
      <c r="F164" s="211"/>
      <c r="G164" s="211"/>
      <c r="H164" s="211"/>
    </row>
    <row r="165" spans="1:8" ht="21" x14ac:dyDescent="0.2">
      <c r="A165" s="208"/>
      <c r="B165" s="211"/>
      <c r="C165" s="212" t="s">
        <v>481</v>
      </c>
      <c r="D165" s="212"/>
      <c r="E165" s="211"/>
      <c r="F165" s="211"/>
      <c r="G165" s="211"/>
      <c r="H165" s="211"/>
    </row>
    <row r="166" spans="1:8" ht="21" x14ac:dyDescent="0.2">
      <c r="A166" s="208"/>
      <c r="B166" s="211"/>
      <c r="C166" s="392"/>
      <c r="D166" s="392"/>
      <c r="E166" s="211"/>
      <c r="F166" s="211"/>
      <c r="G166" s="211"/>
      <c r="H166" s="211"/>
    </row>
    <row r="167" spans="1:8" s="214" customFormat="1" ht="108" customHeight="1" x14ac:dyDescent="0.2">
      <c r="A167" s="213" t="s">
        <v>482</v>
      </c>
      <c r="B167" s="213"/>
      <c r="C167" s="213"/>
      <c r="D167" s="213"/>
      <c r="E167" s="213"/>
      <c r="F167" s="213"/>
      <c r="G167" s="213"/>
      <c r="H167" s="213"/>
    </row>
    <row r="168" spans="1:8" ht="26.25" customHeight="1"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customHeight="1"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customHeight="1"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customHeight="1"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customHeight="1"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137</v>
      </c>
      <c r="B176" s="227"/>
      <c r="C176" s="227"/>
      <c r="D176" s="227"/>
      <c r="E176" s="227"/>
      <c r="F176" s="227"/>
      <c r="G176" s="227"/>
      <c r="H176" s="227"/>
    </row>
    <row r="177" spans="1:8" ht="21" x14ac:dyDescent="0.2">
      <c r="A177" s="227" t="s">
        <v>138</v>
      </c>
      <c r="B177" s="227"/>
      <c r="C177" s="227"/>
      <c r="D177" s="227"/>
      <c r="E177" s="227"/>
      <c r="F177" s="227"/>
      <c r="G177" s="227"/>
      <c r="H177" s="227"/>
    </row>
    <row r="178" spans="1:8" ht="26.25" x14ac:dyDescent="0.2">
      <c r="A178" s="221"/>
      <c r="B178" s="221"/>
      <c r="C178" s="222"/>
      <c r="D178" s="223"/>
      <c r="E178" s="223"/>
      <c r="F178" s="224"/>
      <c r="G178" s="225"/>
      <c r="H178" s="225"/>
    </row>
    <row r="179" spans="1:8" ht="48.75" customHeight="1" thickBot="1" x14ac:dyDescent="0.25">
      <c r="A179" s="228" t="s">
        <v>139</v>
      </c>
      <c r="B179" s="228"/>
      <c r="C179" s="228"/>
      <c r="D179" s="228"/>
      <c r="E179" s="228"/>
      <c r="F179" s="229"/>
      <c r="G179" s="219"/>
      <c r="H179" s="230"/>
    </row>
    <row r="180" spans="1:8" ht="50.1" customHeight="1" thickBot="1" x14ac:dyDescent="0.25">
      <c r="A180" s="231" t="s">
        <v>140</v>
      </c>
      <c r="B180" s="232"/>
      <c r="C180" s="232"/>
      <c r="D180" s="232"/>
      <c r="E180" s="233"/>
      <c r="F180" s="234"/>
      <c r="H180" s="235"/>
    </row>
    <row r="181" spans="1:8" ht="96" customHeight="1" thickBot="1" x14ac:dyDescent="0.25">
      <c r="A181" s="236" t="s">
        <v>141</v>
      </c>
      <c r="B181" s="237"/>
      <c r="C181" s="238" t="s">
        <v>142</v>
      </c>
      <c r="D181" s="237" t="s">
        <v>143</v>
      </c>
      <c r="E181" s="239"/>
      <c r="F181" s="240"/>
      <c r="G181" s="240"/>
      <c r="H181" s="240"/>
    </row>
    <row r="182" spans="1:8" ht="50.1" customHeight="1" x14ac:dyDescent="0.2">
      <c r="A182" s="241" t="s">
        <v>170</v>
      </c>
      <c r="B182" s="242"/>
      <c r="C182" s="244" t="s">
        <v>171</v>
      </c>
      <c r="D182" s="370">
        <v>2190</v>
      </c>
      <c r="E182" s="245"/>
      <c r="F182" s="240"/>
      <c r="G182" s="240"/>
      <c r="H182" s="240"/>
    </row>
    <row r="183" spans="1:8" ht="50.1" customHeight="1" x14ac:dyDescent="0.2">
      <c r="A183" s="246" t="s">
        <v>172</v>
      </c>
      <c r="B183" s="247"/>
      <c r="C183" s="249"/>
      <c r="D183" s="371">
        <v>1590</v>
      </c>
      <c r="E183" s="250"/>
      <c r="F183" s="240"/>
      <c r="G183" s="240"/>
      <c r="H183" s="240"/>
    </row>
    <row r="184" spans="1:8" ht="50.1" customHeight="1" x14ac:dyDescent="0.2">
      <c r="A184" s="246" t="s">
        <v>173</v>
      </c>
      <c r="B184" s="247"/>
      <c r="C184" s="249"/>
      <c r="D184" s="371">
        <v>1440</v>
      </c>
      <c r="E184" s="250"/>
      <c r="F184" s="240"/>
      <c r="G184" s="240"/>
      <c r="H184" s="240"/>
    </row>
    <row r="185" spans="1:8" ht="50.1" customHeight="1" thickBot="1" x14ac:dyDescent="0.25">
      <c r="A185" s="246" t="s">
        <v>174</v>
      </c>
      <c r="B185" s="247"/>
      <c r="C185" s="249"/>
      <c r="D185" s="371">
        <v>1290</v>
      </c>
      <c r="E185" s="250"/>
      <c r="F185" s="240"/>
      <c r="G185" s="240"/>
      <c r="H185" s="240"/>
    </row>
    <row r="186" spans="1:8" ht="84" x14ac:dyDescent="0.2">
      <c r="A186" s="241" t="s">
        <v>144</v>
      </c>
      <c r="B186" s="242"/>
      <c r="C186" s="243" t="s">
        <v>145</v>
      </c>
      <c r="D186" s="244" t="s">
        <v>146</v>
      </c>
      <c r="E186" s="245"/>
      <c r="F186" s="240"/>
      <c r="G186" s="240"/>
      <c r="H186" s="240"/>
    </row>
    <row r="187" spans="1:8" ht="75.75" customHeight="1" x14ac:dyDescent="0.2">
      <c r="A187" s="246" t="s">
        <v>147</v>
      </c>
      <c r="B187" s="247"/>
      <c r="C187" s="248" t="s">
        <v>148</v>
      </c>
      <c r="D187" s="249" t="s">
        <v>149</v>
      </c>
      <c r="E187" s="250"/>
      <c r="F187" s="240"/>
      <c r="G187" s="240"/>
      <c r="H187" s="240"/>
    </row>
    <row r="188" spans="1:8" ht="155.25" customHeight="1" thickBot="1" x14ac:dyDescent="0.25">
      <c r="A188" s="332" t="s">
        <v>150</v>
      </c>
      <c r="B188" s="333"/>
      <c r="C188" s="334" t="s">
        <v>151</v>
      </c>
      <c r="D188" s="335" t="s">
        <v>149</v>
      </c>
      <c r="E188" s="336"/>
      <c r="F188" s="240"/>
      <c r="G188" s="240"/>
      <c r="H188" s="240"/>
    </row>
    <row r="189" spans="1:8" s="205" customFormat="1" ht="125.25" customHeight="1" x14ac:dyDescent="0.2">
      <c r="A189" s="246" t="s">
        <v>153</v>
      </c>
      <c r="B189" s="247"/>
      <c r="C189" s="337" t="s">
        <v>154</v>
      </c>
      <c r="D189" s="247" t="s">
        <v>149</v>
      </c>
      <c r="E189" s="338"/>
      <c r="F189" s="234"/>
      <c r="G189" s="234"/>
      <c r="H189" s="234"/>
    </row>
    <row r="190" spans="1:8" s="226" customFormat="1" ht="222.75" customHeight="1" thickBot="1" x14ac:dyDescent="0.25">
      <c r="A190" s="339" t="s">
        <v>155</v>
      </c>
      <c r="B190" s="340"/>
      <c r="C190" s="334" t="s">
        <v>156</v>
      </c>
      <c r="D190" s="341" t="s">
        <v>149</v>
      </c>
      <c r="E190" s="342"/>
      <c r="F190" s="224"/>
      <c r="G190" s="225"/>
      <c r="H190" s="225"/>
    </row>
    <row r="191" spans="1:8" ht="24.95" customHeight="1" x14ac:dyDescent="0.2">
      <c r="A191" s="252" t="s">
        <v>157</v>
      </c>
      <c r="B191" s="252"/>
      <c r="C191" s="252"/>
      <c r="D191" s="252"/>
      <c r="E191" s="252"/>
      <c r="F191" s="252"/>
      <c r="G191" s="252"/>
      <c r="H191" s="252"/>
    </row>
    <row r="192" spans="1:8" ht="24.95" customHeight="1" x14ac:dyDescent="0.2">
      <c r="A192" s="252" t="s">
        <v>158</v>
      </c>
      <c r="B192" s="252"/>
      <c r="C192" s="252"/>
      <c r="D192" s="252"/>
      <c r="E192" s="252"/>
      <c r="F192" s="252"/>
      <c r="G192" s="252"/>
      <c r="H192" s="252"/>
    </row>
    <row r="193" spans="1:8" ht="184.5" customHeight="1" x14ac:dyDescent="0.2">
      <c r="A193"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27"/>
      <c r="C193" s="227"/>
      <c r="D193" s="227"/>
      <c r="E193" s="227"/>
      <c r="F193" s="227"/>
      <c r="G193" s="227"/>
      <c r="H193" s="227"/>
    </row>
    <row r="194" spans="1:8" ht="72" customHeight="1" x14ac:dyDescent="0.2">
      <c r="A194" s="227" t="s">
        <v>160</v>
      </c>
      <c r="B194" s="227"/>
      <c r="C194" s="227"/>
      <c r="D194" s="227"/>
      <c r="E194" s="227"/>
      <c r="F194" s="227"/>
      <c r="G194" s="227"/>
      <c r="H194" s="227"/>
    </row>
    <row r="195" spans="1:8" ht="23.25" x14ac:dyDescent="0.2">
      <c r="A195" s="252" t="s">
        <v>161</v>
      </c>
      <c r="B195" s="252"/>
      <c r="C195" s="252"/>
      <c r="D195" s="252"/>
      <c r="E195" s="252"/>
      <c r="F195" s="252"/>
      <c r="G195" s="252"/>
      <c r="H195" s="252"/>
    </row>
    <row r="196" spans="1:8" s="254" customFormat="1" ht="128.25" customHeight="1" x14ac:dyDescent="0.2">
      <c r="A196" s="227" t="s">
        <v>162</v>
      </c>
      <c r="B196" s="227"/>
      <c r="C196" s="227"/>
      <c r="D196" s="227"/>
      <c r="E196" s="227"/>
      <c r="F196" s="227"/>
      <c r="G196" s="227"/>
      <c r="H196" s="227"/>
    </row>
  </sheetData>
  <sheetProtection selectLockedCells="1" selectUnlockedCells="1"/>
  <mergeCells count="323">
    <mergeCell ref="A193:H193"/>
    <mergeCell ref="A194:H194"/>
    <mergeCell ref="A195:H195"/>
    <mergeCell ref="A196:E196"/>
    <mergeCell ref="F196:H196"/>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82:B182"/>
    <mergeCell ref="C182:C185"/>
    <mergeCell ref="D182:E182"/>
    <mergeCell ref="A183:B183"/>
    <mergeCell ref="D183:E183"/>
    <mergeCell ref="A184:B184"/>
    <mergeCell ref="D184:E184"/>
    <mergeCell ref="A185:B185"/>
    <mergeCell ref="D185:E185"/>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3:D163"/>
    <mergeCell ref="C164:D164"/>
    <mergeCell ref="C165:D165"/>
    <mergeCell ref="A167:H167"/>
    <mergeCell ref="A168:C168"/>
    <mergeCell ref="G168:H168"/>
    <mergeCell ref="A159:B159"/>
    <mergeCell ref="C159:C160"/>
    <mergeCell ref="D159:H159"/>
    <mergeCell ref="A160:B160"/>
    <mergeCell ref="D160:H160"/>
    <mergeCell ref="A161:B161"/>
    <mergeCell ref="D161:H161"/>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4"/>
  <sheetViews>
    <sheetView view="pageBreakPreview" zoomScale="40" zoomScaleNormal="60" zoomScaleSheetLayoutView="40" workbookViewId="0">
      <pane ySplit="3" topLeftCell="A150"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483</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98"/>
      <c r="B6" s="468"/>
      <c r="C6" s="118"/>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"&amp;MIN(D50:D69)&amp;" до "&amp;MAX(D50:D69)</f>
        <v>от 1092 до 21840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50" s="127">
        <v>1092</v>
      </c>
      <c r="E50" s="128"/>
      <c r="F50" s="128"/>
      <c r="G50" s="128"/>
      <c r="H50" s="129"/>
    </row>
    <row r="51" spans="1:8" s="16" customFormat="1" ht="37.5" customHeight="1" outlineLevel="1" x14ac:dyDescent="0.2">
      <c r="A51" s="130" t="s">
        <v>33</v>
      </c>
      <c r="B51" s="131"/>
      <c r="C51" s="126"/>
      <c r="D51" s="36">
        <v>2184</v>
      </c>
      <c r="E51" s="37"/>
      <c r="F51" s="37"/>
      <c r="G51" s="37"/>
      <c r="H51" s="38"/>
    </row>
    <row r="52" spans="1:8" s="16" customFormat="1" ht="37.5" customHeight="1" outlineLevel="1" x14ac:dyDescent="0.2">
      <c r="A52" s="130" t="s">
        <v>34</v>
      </c>
      <c r="B52" s="131"/>
      <c r="C52" s="126"/>
      <c r="D52" s="36">
        <v>3276</v>
      </c>
      <c r="E52" s="37"/>
      <c r="F52" s="37"/>
      <c r="G52" s="37"/>
      <c r="H52" s="38"/>
    </row>
    <row r="53" spans="1:8" s="16" customFormat="1" ht="37.5" customHeight="1" outlineLevel="1" x14ac:dyDescent="0.2">
      <c r="A53" s="130" t="s">
        <v>35</v>
      </c>
      <c r="B53" s="131"/>
      <c r="C53" s="126"/>
      <c r="D53" s="36">
        <v>4368</v>
      </c>
      <c r="E53" s="37"/>
      <c r="F53" s="37"/>
      <c r="G53" s="37"/>
      <c r="H53" s="38"/>
    </row>
    <row r="54" spans="1:8" s="16" customFormat="1" ht="37.5" customHeight="1" outlineLevel="1" x14ac:dyDescent="0.2">
      <c r="A54" s="130" t="s">
        <v>36</v>
      </c>
      <c r="B54" s="131"/>
      <c r="C54" s="126"/>
      <c r="D54" s="36">
        <v>5460</v>
      </c>
      <c r="E54" s="37"/>
      <c r="F54" s="37"/>
      <c r="G54" s="37"/>
      <c r="H54" s="38"/>
    </row>
    <row r="55" spans="1:8" s="16" customFormat="1" ht="37.5" customHeight="1" outlineLevel="1" x14ac:dyDescent="0.2">
      <c r="A55" s="130" t="s">
        <v>37</v>
      </c>
      <c r="B55" s="131"/>
      <c r="C55" s="126"/>
      <c r="D55" s="36">
        <v>6552</v>
      </c>
      <c r="E55" s="37"/>
      <c r="F55" s="37"/>
      <c r="G55" s="37"/>
      <c r="H55" s="38"/>
    </row>
    <row r="56" spans="1:8" s="16" customFormat="1" ht="37.5" customHeight="1" outlineLevel="1" x14ac:dyDescent="0.2">
      <c r="A56" s="130" t="s">
        <v>38</v>
      </c>
      <c r="B56" s="131"/>
      <c r="C56" s="126"/>
      <c r="D56" s="36">
        <v>7644</v>
      </c>
      <c r="E56" s="37"/>
      <c r="F56" s="37"/>
      <c r="G56" s="37"/>
      <c r="H56" s="38"/>
    </row>
    <row r="57" spans="1:8" s="16" customFormat="1" ht="37.5" customHeight="1" outlineLevel="1" x14ac:dyDescent="0.2">
      <c r="A57" s="130" t="s">
        <v>39</v>
      </c>
      <c r="B57" s="131"/>
      <c r="C57" s="126"/>
      <c r="D57" s="36">
        <v>8736</v>
      </c>
      <c r="E57" s="37"/>
      <c r="F57" s="37"/>
      <c r="G57" s="37"/>
      <c r="H57" s="38"/>
    </row>
    <row r="58" spans="1:8" s="16" customFormat="1" ht="37.5" customHeight="1" outlineLevel="1" x14ac:dyDescent="0.2">
      <c r="A58" s="130" t="s">
        <v>40</v>
      </c>
      <c r="B58" s="131"/>
      <c r="C58" s="126"/>
      <c r="D58" s="36">
        <v>9828</v>
      </c>
      <c r="E58" s="37"/>
      <c r="F58" s="37"/>
      <c r="G58" s="37"/>
      <c r="H58" s="38"/>
    </row>
    <row r="59" spans="1:8" s="16" customFormat="1" ht="37.5" customHeight="1" outlineLevel="1" x14ac:dyDescent="0.2">
      <c r="A59" s="130" t="s">
        <v>41</v>
      </c>
      <c r="B59" s="131"/>
      <c r="C59" s="126"/>
      <c r="D59" s="36">
        <v>10920</v>
      </c>
      <c r="E59" s="37"/>
      <c r="F59" s="37"/>
      <c r="G59" s="37"/>
      <c r="H59" s="38"/>
    </row>
    <row r="60" spans="1:8" s="16" customFormat="1" ht="37.5" customHeight="1" outlineLevel="1" x14ac:dyDescent="0.2">
      <c r="A60" s="130" t="s">
        <v>42</v>
      </c>
      <c r="B60" s="131"/>
      <c r="C60" s="126"/>
      <c r="D60" s="36">
        <v>12012</v>
      </c>
      <c r="E60" s="37"/>
      <c r="F60" s="37"/>
      <c r="G60" s="37"/>
      <c r="H60" s="38"/>
    </row>
    <row r="61" spans="1:8" s="16" customFormat="1" ht="37.5" customHeight="1" outlineLevel="1" x14ac:dyDescent="0.2">
      <c r="A61" s="130" t="s">
        <v>43</v>
      </c>
      <c r="B61" s="131"/>
      <c r="C61" s="126"/>
      <c r="D61" s="36">
        <v>13104</v>
      </c>
      <c r="E61" s="37"/>
      <c r="F61" s="37"/>
      <c r="G61" s="37"/>
      <c r="H61" s="38"/>
    </row>
    <row r="62" spans="1:8" s="16" customFormat="1" ht="37.5" customHeight="1" outlineLevel="1" x14ac:dyDescent="0.2">
      <c r="A62" s="130" t="s">
        <v>44</v>
      </c>
      <c r="B62" s="131"/>
      <c r="C62" s="126"/>
      <c r="D62" s="36">
        <v>14196</v>
      </c>
      <c r="E62" s="37"/>
      <c r="F62" s="37"/>
      <c r="G62" s="37"/>
      <c r="H62" s="38"/>
    </row>
    <row r="63" spans="1:8" s="16" customFormat="1" ht="37.5" customHeight="1" outlineLevel="1" x14ac:dyDescent="0.2">
      <c r="A63" s="130" t="s">
        <v>45</v>
      </c>
      <c r="B63" s="131"/>
      <c r="C63" s="126"/>
      <c r="D63" s="36">
        <v>15288</v>
      </c>
      <c r="E63" s="37"/>
      <c r="F63" s="37"/>
      <c r="G63" s="37"/>
      <c r="H63" s="38"/>
    </row>
    <row r="64" spans="1:8" s="16" customFormat="1" ht="37.5" customHeight="1" outlineLevel="1" x14ac:dyDescent="0.2">
      <c r="A64" s="130" t="s">
        <v>46</v>
      </c>
      <c r="B64" s="131"/>
      <c r="C64" s="126"/>
      <c r="D64" s="36">
        <v>16380</v>
      </c>
      <c r="E64" s="37"/>
      <c r="F64" s="37"/>
      <c r="G64" s="37"/>
      <c r="H64" s="38"/>
    </row>
    <row r="65" spans="1:8" s="16" customFormat="1" ht="37.5" customHeight="1" outlineLevel="1" x14ac:dyDescent="0.2">
      <c r="A65" s="130" t="s">
        <v>47</v>
      </c>
      <c r="B65" s="131"/>
      <c r="C65" s="126"/>
      <c r="D65" s="36">
        <v>17472</v>
      </c>
      <c r="E65" s="37"/>
      <c r="F65" s="37"/>
      <c r="G65" s="37"/>
      <c r="H65" s="38"/>
    </row>
    <row r="66" spans="1:8" s="16" customFormat="1" ht="37.5" customHeight="1" outlineLevel="1" x14ac:dyDescent="0.2">
      <c r="A66" s="130" t="s">
        <v>48</v>
      </c>
      <c r="B66" s="131"/>
      <c r="C66" s="126"/>
      <c r="D66" s="36">
        <v>18564</v>
      </c>
      <c r="E66" s="37"/>
      <c r="F66" s="37"/>
      <c r="G66" s="37"/>
      <c r="H66" s="38"/>
    </row>
    <row r="67" spans="1:8" s="16" customFormat="1" ht="37.5" customHeight="1" outlineLevel="1" x14ac:dyDescent="0.2">
      <c r="A67" s="130" t="s">
        <v>49</v>
      </c>
      <c r="B67" s="131"/>
      <c r="C67" s="126"/>
      <c r="D67" s="36">
        <v>19656</v>
      </c>
      <c r="E67" s="37"/>
      <c r="F67" s="37"/>
      <c r="G67" s="37"/>
      <c r="H67" s="38"/>
    </row>
    <row r="68" spans="1:8" s="16" customFormat="1" ht="37.5" customHeight="1" outlineLevel="1" x14ac:dyDescent="0.2">
      <c r="A68" s="130" t="s">
        <v>50</v>
      </c>
      <c r="B68" s="131"/>
      <c r="C68" s="126"/>
      <c r="D68" s="36">
        <v>20748</v>
      </c>
      <c r="E68" s="37"/>
      <c r="F68" s="37"/>
      <c r="G68" s="37"/>
      <c r="H68" s="38"/>
    </row>
    <row r="69" spans="1:8" s="16" customFormat="1" ht="37.5" customHeight="1" outlineLevel="1" thickBot="1" x14ac:dyDescent="0.25">
      <c r="A69" s="130" t="s">
        <v>51</v>
      </c>
      <c r="B69" s="131"/>
      <c r="C69" s="126"/>
      <c r="D69" s="36">
        <v>21840</v>
      </c>
      <c r="E69" s="37"/>
      <c r="F69" s="37"/>
      <c r="G69" s="37"/>
      <c r="H69" s="38"/>
    </row>
    <row r="70" spans="1:8" s="16" customFormat="1" ht="24.95" customHeight="1" thickBot="1" x14ac:dyDescent="0.25">
      <c r="A70" s="81"/>
      <c r="B70" s="467"/>
      <c r="C70" s="118"/>
      <c r="D70" s="468" t="s">
        <v>352</v>
      </c>
      <c r="E70" s="468"/>
      <c r="F70" s="468"/>
      <c r="G70" s="468"/>
      <c r="H70" s="469"/>
    </row>
    <row r="71" spans="1:8" s="16" customFormat="1" ht="24.95" customHeight="1" thickBot="1" x14ac:dyDescent="0.25">
      <c r="A71" s="470"/>
      <c r="B71" s="471"/>
      <c r="C71" s="182"/>
      <c r="D71" s="472" t="s">
        <v>176</v>
      </c>
      <c r="E71" s="473" t="s">
        <v>177</v>
      </c>
      <c r="F71" s="474" t="s">
        <v>178</v>
      </c>
      <c r="G71" s="473" t="s">
        <v>179</v>
      </c>
      <c r="H71" s="475" t="s">
        <v>180</v>
      </c>
    </row>
    <row r="72" spans="1:8" s="16" customFormat="1" ht="48" customHeight="1" x14ac:dyDescent="0.2">
      <c r="A72" s="29" t="s">
        <v>353</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2" s="31">
        <f>F72*1.2</f>
        <v>5792.4</v>
      </c>
      <c r="E72" s="32">
        <f>F72*1.1</f>
        <v>5309.7000000000007</v>
      </c>
      <c r="F72" s="32">
        <v>4827</v>
      </c>
      <c r="G72" s="32">
        <f>F72*0.75</f>
        <v>3620.25</v>
      </c>
      <c r="H72" s="33">
        <f>F72*0.5</f>
        <v>2413.5</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9"/>
    </row>
    <row r="77" spans="1:8" s="16" customFormat="1" ht="48" customHeight="1" x14ac:dyDescent="0.2">
      <c r="A77" s="53" t="s">
        <v>354</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4">
        <f>F77*1.2</f>
        <v>6699.5999999999995</v>
      </c>
      <c r="E77" s="32">
        <f>F77*1.1</f>
        <v>6141.3</v>
      </c>
      <c r="F77" s="32">
        <v>5583</v>
      </c>
      <c r="G77" s="32">
        <f>F77*0.75</f>
        <v>4187.25</v>
      </c>
      <c r="H77" s="33">
        <f>F77*0.5</f>
        <v>2791.5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9"/>
    </row>
    <row r="83" spans="1:8" s="16" customFormat="1" ht="50.1" customHeight="1" x14ac:dyDescent="0.2">
      <c r="A83" s="65" t="s">
        <v>355</v>
      </c>
      <c r="B83" s="87" t="s">
        <v>23</v>
      </c>
      <c r="C8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3" s="264">
        <v>180</v>
      </c>
      <c r="E83" s="316"/>
      <c r="F83" s="316"/>
      <c r="G83" s="316"/>
      <c r="H83" s="317"/>
    </row>
    <row r="84" spans="1:8" s="16" customFormat="1" ht="94.5" customHeight="1" x14ac:dyDescent="0.2">
      <c r="A84" s="71"/>
      <c r="B84" s="92"/>
      <c r="C84" s="93"/>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5" s="265"/>
      <c r="E85" s="319"/>
      <c r="F85" s="319"/>
      <c r="G85" s="319"/>
      <c r="H85" s="320"/>
    </row>
    <row r="86" spans="1:8" s="16" customFormat="1" ht="24.95" customHeight="1" thickBot="1" x14ac:dyDescent="0.25">
      <c r="A86" s="81"/>
      <c r="B86" s="117"/>
      <c r="C86" s="118"/>
      <c r="D86" s="468" t="s">
        <v>352</v>
      </c>
      <c r="E86" s="468"/>
      <c r="F86" s="468"/>
      <c r="G86" s="468"/>
      <c r="H86" s="469"/>
    </row>
    <row r="87" spans="1:8" s="16" customFormat="1" ht="50.1" customHeight="1" thickBot="1" x14ac:dyDescent="0.25">
      <c r="A87" s="119" t="s">
        <v>31</v>
      </c>
      <c r="B87" s="120"/>
      <c r="C87" s="120"/>
      <c r="D87" s="452" t="str">
        <f>"от "&amp;MIN(D88:D107)&amp;" до "&amp;MAX(D88:D107)</f>
        <v>от 1092 до 21840</v>
      </c>
      <c r="E87" s="453"/>
      <c r="F87" s="453"/>
      <c r="G87" s="453"/>
      <c r="H87" s="454"/>
    </row>
    <row r="88" spans="1:8" s="16" customFormat="1" ht="37.5" customHeight="1" outlineLevel="1" x14ac:dyDescent="0.2">
      <c r="A88" s="124" t="s">
        <v>356</v>
      </c>
      <c r="B88" s="125"/>
      <c r="C88" s="499"/>
      <c r="D88" s="127">
        <v>1092</v>
      </c>
      <c r="E88" s="128"/>
      <c r="F88" s="128"/>
      <c r="G88" s="128"/>
      <c r="H88" s="129"/>
    </row>
    <row r="89" spans="1:8" s="16" customFormat="1" ht="37.5" customHeight="1" outlineLevel="1" x14ac:dyDescent="0.2">
      <c r="A89" s="500" t="s">
        <v>357</v>
      </c>
      <c r="B89" s="501"/>
      <c r="C89" s="499"/>
      <c r="D89" s="127">
        <v>2184</v>
      </c>
      <c r="E89" s="128"/>
      <c r="F89" s="128"/>
      <c r="G89" s="128"/>
      <c r="H89" s="129"/>
    </row>
    <row r="90" spans="1:8" s="16" customFormat="1" ht="37.5" customHeight="1" outlineLevel="1" x14ac:dyDescent="0.2">
      <c r="A90" s="500" t="s">
        <v>358</v>
      </c>
      <c r="B90" s="501"/>
      <c r="C90" s="499"/>
      <c r="D90" s="127">
        <v>3276</v>
      </c>
      <c r="E90" s="128"/>
      <c r="F90" s="128"/>
      <c r="G90" s="128"/>
      <c r="H90" s="129"/>
    </row>
    <row r="91" spans="1:8" s="16" customFormat="1" ht="37.5" customHeight="1" outlineLevel="1" x14ac:dyDescent="0.2">
      <c r="A91" s="500" t="s">
        <v>359</v>
      </c>
      <c r="B91" s="501"/>
      <c r="C91" s="499"/>
      <c r="D91" s="127">
        <v>4368</v>
      </c>
      <c r="E91" s="128"/>
      <c r="F91" s="128"/>
      <c r="G91" s="128"/>
      <c r="H91" s="129"/>
    </row>
    <row r="92" spans="1:8" s="16" customFormat="1" ht="37.5" customHeight="1" outlineLevel="1" x14ac:dyDescent="0.2">
      <c r="A92" s="500" t="s">
        <v>360</v>
      </c>
      <c r="B92" s="501"/>
      <c r="C92" s="499"/>
      <c r="D92" s="127">
        <v>5460</v>
      </c>
      <c r="E92" s="128"/>
      <c r="F92" s="128"/>
      <c r="G92" s="128"/>
      <c r="H92" s="129"/>
    </row>
    <row r="93" spans="1:8" s="16" customFormat="1" ht="37.5" customHeight="1" outlineLevel="1" x14ac:dyDescent="0.2">
      <c r="A93" s="500" t="s">
        <v>361</v>
      </c>
      <c r="B93" s="501"/>
      <c r="C93" s="499"/>
      <c r="D93" s="127">
        <v>6552</v>
      </c>
      <c r="E93" s="128"/>
      <c r="F93" s="128"/>
      <c r="G93" s="128"/>
      <c r="H93" s="129"/>
    </row>
    <row r="94" spans="1:8" s="16" customFormat="1" ht="37.5" customHeight="1" outlineLevel="1" x14ac:dyDescent="0.2">
      <c r="A94" s="500" t="s">
        <v>362</v>
      </c>
      <c r="B94" s="501"/>
      <c r="C94" s="499"/>
      <c r="D94" s="127">
        <v>7644</v>
      </c>
      <c r="E94" s="128"/>
      <c r="F94" s="128"/>
      <c r="G94" s="128"/>
      <c r="H94" s="129"/>
    </row>
    <row r="95" spans="1:8" s="16" customFormat="1" ht="37.5" customHeight="1" outlineLevel="1" x14ac:dyDescent="0.2">
      <c r="A95" s="500" t="s">
        <v>363</v>
      </c>
      <c r="B95" s="501"/>
      <c r="C95" s="499"/>
      <c r="D95" s="127">
        <v>8736</v>
      </c>
      <c r="E95" s="128"/>
      <c r="F95" s="128"/>
      <c r="G95" s="128"/>
      <c r="H95" s="129"/>
    </row>
    <row r="96" spans="1:8" s="16" customFormat="1" ht="37.5" customHeight="1" outlineLevel="1" x14ac:dyDescent="0.2">
      <c r="A96" s="500" t="s">
        <v>364</v>
      </c>
      <c r="B96" s="501"/>
      <c r="C96" s="499"/>
      <c r="D96" s="127">
        <v>9828</v>
      </c>
      <c r="E96" s="128"/>
      <c r="F96" s="128"/>
      <c r="G96" s="128"/>
      <c r="H96" s="129"/>
    </row>
    <row r="97" spans="1:8" s="16" customFormat="1" ht="37.5" customHeight="1" outlineLevel="1" x14ac:dyDescent="0.2">
      <c r="A97" s="500" t="s">
        <v>365</v>
      </c>
      <c r="B97" s="501"/>
      <c r="C97" s="499"/>
      <c r="D97" s="127">
        <v>10920</v>
      </c>
      <c r="E97" s="128"/>
      <c r="F97" s="128"/>
      <c r="G97" s="128"/>
      <c r="H97" s="129"/>
    </row>
    <row r="98" spans="1:8" s="16" customFormat="1" ht="37.5" customHeight="1" outlineLevel="1" x14ac:dyDescent="0.2">
      <c r="A98" s="500" t="s">
        <v>366</v>
      </c>
      <c r="B98" s="501"/>
      <c r="C98" s="499"/>
      <c r="D98" s="127">
        <v>12012</v>
      </c>
      <c r="E98" s="128"/>
      <c r="F98" s="128"/>
      <c r="G98" s="128"/>
      <c r="H98" s="129"/>
    </row>
    <row r="99" spans="1:8" s="16" customFormat="1" ht="37.5" customHeight="1" outlineLevel="1" x14ac:dyDescent="0.2">
      <c r="A99" s="500" t="s">
        <v>367</v>
      </c>
      <c r="B99" s="501"/>
      <c r="C99" s="499"/>
      <c r="D99" s="127">
        <v>13104</v>
      </c>
      <c r="E99" s="128"/>
      <c r="F99" s="128"/>
      <c r="G99" s="128"/>
      <c r="H99" s="129"/>
    </row>
    <row r="100" spans="1:8" s="16" customFormat="1" ht="37.5" customHeight="1" outlineLevel="1" x14ac:dyDescent="0.2">
      <c r="A100" s="500" t="s">
        <v>368</v>
      </c>
      <c r="B100" s="501"/>
      <c r="C100" s="499"/>
      <c r="D100" s="127">
        <v>14196</v>
      </c>
      <c r="E100" s="128"/>
      <c r="F100" s="128"/>
      <c r="G100" s="128"/>
      <c r="H100" s="129"/>
    </row>
    <row r="101" spans="1:8" s="16" customFormat="1" ht="37.5" customHeight="1" outlineLevel="1" x14ac:dyDescent="0.2">
      <c r="A101" s="500" t="s">
        <v>369</v>
      </c>
      <c r="B101" s="501"/>
      <c r="C101" s="499"/>
      <c r="D101" s="127">
        <v>15288</v>
      </c>
      <c r="E101" s="128"/>
      <c r="F101" s="128"/>
      <c r="G101" s="128"/>
      <c r="H101" s="129"/>
    </row>
    <row r="102" spans="1:8" s="16" customFormat="1" ht="37.5" customHeight="1" outlineLevel="1" x14ac:dyDescent="0.2">
      <c r="A102" s="500" t="s">
        <v>370</v>
      </c>
      <c r="B102" s="501"/>
      <c r="C102" s="499"/>
      <c r="D102" s="127">
        <v>16380</v>
      </c>
      <c r="E102" s="128"/>
      <c r="F102" s="128"/>
      <c r="G102" s="128"/>
      <c r="H102" s="129"/>
    </row>
    <row r="103" spans="1:8" s="16" customFormat="1" ht="37.5" customHeight="1" outlineLevel="1" x14ac:dyDescent="0.2">
      <c r="A103" s="500" t="s">
        <v>371</v>
      </c>
      <c r="B103" s="501"/>
      <c r="C103" s="499"/>
      <c r="D103" s="127">
        <v>17472</v>
      </c>
      <c r="E103" s="128"/>
      <c r="F103" s="128"/>
      <c r="G103" s="128"/>
      <c r="H103" s="129"/>
    </row>
    <row r="104" spans="1:8" s="16" customFormat="1" ht="37.5" customHeight="1" outlineLevel="1" x14ac:dyDescent="0.2">
      <c r="A104" s="500" t="s">
        <v>372</v>
      </c>
      <c r="B104" s="501"/>
      <c r="C104" s="499"/>
      <c r="D104" s="127">
        <v>18564</v>
      </c>
      <c r="E104" s="128"/>
      <c r="F104" s="128"/>
      <c r="G104" s="128"/>
      <c r="H104" s="129"/>
    </row>
    <row r="105" spans="1:8" s="16" customFormat="1" ht="37.5" customHeight="1" outlineLevel="1" x14ac:dyDescent="0.2">
      <c r="A105" s="500" t="s">
        <v>373</v>
      </c>
      <c r="B105" s="501"/>
      <c r="C105" s="499"/>
      <c r="D105" s="127">
        <v>19656</v>
      </c>
      <c r="E105" s="128"/>
      <c r="F105" s="128"/>
      <c r="G105" s="128"/>
      <c r="H105" s="129"/>
    </row>
    <row r="106" spans="1:8" s="16" customFormat="1" ht="37.5" customHeight="1" outlineLevel="1" x14ac:dyDescent="0.2">
      <c r="A106" s="500" t="s">
        <v>374</v>
      </c>
      <c r="B106" s="501"/>
      <c r="C106" s="499"/>
      <c r="D106" s="127">
        <v>20748</v>
      </c>
      <c r="E106" s="128"/>
      <c r="F106" s="128"/>
      <c r="G106" s="128"/>
      <c r="H106" s="129"/>
    </row>
    <row r="107" spans="1:8" s="16" customFormat="1" ht="37.5" customHeight="1" outlineLevel="1" thickBot="1" x14ac:dyDescent="0.25">
      <c r="A107" s="502" t="s">
        <v>375</v>
      </c>
      <c r="B107" s="503"/>
      <c r="C107" s="499"/>
      <c r="D107" s="127">
        <v>21840</v>
      </c>
      <c r="E107" s="128"/>
      <c r="F107" s="128"/>
      <c r="G107" s="128"/>
      <c r="H107" s="129"/>
    </row>
    <row r="108" spans="1:8" s="16" customFormat="1" ht="50.1" customHeight="1" thickBot="1" x14ac:dyDescent="0.25">
      <c r="A108" s="343" t="s">
        <v>52</v>
      </c>
      <c r="B108" s="344"/>
      <c r="C108" s="344"/>
      <c r="D108" s="345" t="str">
        <f>"от "&amp;MIN(D109:D118)&amp;" до "&amp;MAX(D109:D118)</f>
        <v>от 285 до 6930</v>
      </c>
      <c r="E108" s="346"/>
      <c r="F108" s="346"/>
      <c r="G108" s="346"/>
      <c r="H108" s="347"/>
    </row>
    <row r="109" spans="1:8" s="16" customFormat="1" ht="150.75" customHeight="1" x14ac:dyDescent="0.2">
      <c r="A109" s="504" t="s">
        <v>272</v>
      </c>
      <c r="B109" s="505" t="s">
        <v>273</v>
      </c>
      <c r="C10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09" s="54">
        <v>759</v>
      </c>
      <c r="E109" s="32"/>
      <c r="F109" s="32"/>
      <c r="G109" s="32"/>
      <c r="H109" s="33"/>
    </row>
    <row r="110" spans="1:8" s="16" customFormat="1" ht="37.5" customHeight="1" x14ac:dyDescent="0.2">
      <c r="A110" s="143" t="s">
        <v>54</v>
      </c>
      <c r="B110" s="458"/>
      <c r="C110" s="14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10" s="36">
        <v>408</v>
      </c>
      <c r="E110" s="37"/>
      <c r="F110" s="37"/>
      <c r="G110" s="37"/>
      <c r="H110" s="38"/>
    </row>
    <row r="111" spans="1:8" s="16" customFormat="1" ht="37.5" customHeight="1" x14ac:dyDescent="0.2">
      <c r="A111" s="143" t="s">
        <v>55</v>
      </c>
      <c r="B111" s="458"/>
      <c r="C111" s="142"/>
      <c r="D111" s="36">
        <v>6930</v>
      </c>
      <c r="E111" s="37"/>
      <c r="F111" s="37"/>
      <c r="G111" s="37"/>
      <c r="H111" s="38"/>
    </row>
    <row r="112" spans="1:8" s="16" customFormat="1" ht="37.5" customHeight="1" x14ac:dyDescent="0.2">
      <c r="A112" s="143" t="s">
        <v>56</v>
      </c>
      <c r="B112" s="458"/>
      <c r="C112" s="142"/>
      <c r="D112" s="329">
        <v>1353</v>
      </c>
      <c r="E112" s="140"/>
      <c r="F112" s="140"/>
      <c r="G112" s="140"/>
      <c r="H112" s="141"/>
    </row>
    <row r="113" spans="1:8" s="16" customFormat="1" ht="37.5" customHeight="1" x14ac:dyDescent="0.2">
      <c r="A113" s="143" t="s">
        <v>57</v>
      </c>
      <c r="B113" s="144"/>
      <c r="C113" s="142"/>
      <c r="D113" s="329">
        <v>4188</v>
      </c>
      <c r="E113" s="140"/>
      <c r="F113" s="140"/>
      <c r="G113" s="140"/>
      <c r="H113" s="141"/>
    </row>
    <row r="114" spans="1:8" s="16" customFormat="1" ht="37.5" customHeight="1" x14ac:dyDescent="0.2">
      <c r="A114" s="143" t="s">
        <v>58</v>
      </c>
      <c r="B114" s="458"/>
      <c r="C114" s="142"/>
      <c r="D114" s="36">
        <v>285</v>
      </c>
      <c r="E114" s="37"/>
      <c r="F114" s="37"/>
      <c r="G114" s="37"/>
      <c r="H114" s="38"/>
    </row>
    <row r="115" spans="1:8" s="16" customFormat="1" ht="37.5" customHeight="1" x14ac:dyDescent="0.2">
      <c r="A115" s="143" t="s">
        <v>59</v>
      </c>
      <c r="B115" s="458"/>
      <c r="C115" s="142"/>
      <c r="D115" s="36">
        <v>285</v>
      </c>
      <c r="E115" s="37"/>
      <c r="F115" s="37"/>
      <c r="G115" s="37"/>
      <c r="H115" s="38"/>
    </row>
    <row r="116" spans="1:8" s="16" customFormat="1" ht="37.5" customHeight="1" x14ac:dyDescent="0.2">
      <c r="A116" s="143" t="s">
        <v>60</v>
      </c>
      <c r="B116" s="458"/>
      <c r="C116" s="142"/>
      <c r="D116" s="36">
        <v>570</v>
      </c>
      <c r="E116" s="37"/>
      <c r="F116" s="37"/>
      <c r="G116" s="37"/>
      <c r="H116" s="38"/>
    </row>
    <row r="117" spans="1:8" s="16" customFormat="1" ht="37.5" customHeight="1" x14ac:dyDescent="0.2">
      <c r="A117" s="143" t="s">
        <v>61</v>
      </c>
      <c r="B117" s="458"/>
      <c r="C117" s="142"/>
      <c r="D117" s="36">
        <v>855</v>
      </c>
      <c r="E117" s="37"/>
      <c r="F117" s="37"/>
      <c r="G117" s="37"/>
      <c r="H117" s="38"/>
    </row>
    <row r="118" spans="1:8" s="16" customFormat="1" ht="37.5" customHeight="1" thickBot="1" x14ac:dyDescent="0.25">
      <c r="A118" s="496" t="s">
        <v>62</v>
      </c>
      <c r="B118" s="506"/>
      <c r="C118" s="147"/>
      <c r="D118" s="44">
        <v>4800</v>
      </c>
      <c r="E118" s="45"/>
      <c r="F118" s="45"/>
      <c r="G118" s="45"/>
      <c r="H118" s="46"/>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567 до 13950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2.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22" s="165">
        <v>7140</v>
      </c>
      <c r="E122" s="165"/>
      <c r="F122" s="165"/>
      <c r="G122" s="165"/>
      <c r="H122" s="166"/>
    </row>
    <row r="123" spans="1:8" s="16" customFormat="1" ht="62.25" customHeight="1" thickBot="1" x14ac:dyDescent="0.25">
      <c r="A123" s="167" t="s">
        <v>67</v>
      </c>
      <c r="B123" s="168"/>
      <c r="C123" s="169"/>
      <c r="D123" s="170" t="s">
        <v>68</v>
      </c>
      <c r="E123" s="171"/>
      <c r="F123" s="171"/>
      <c r="G123" s="171"/>
      <c r="H123" s="172"/>
    </row>
    <row r="124" spans="1:8" s="16" customFormat="1" ht="62.25" customHeight="1" x14ac:dyDescent="0.2">
      <c r="A124" s="173" t="s">
        <v>69</v>
      </c>
      <c r="B124" s="174"/>
      <c r="C124" s="169"/>
      <c r="D124" s="140">
        <f>D122/4</f>
        <v>1785</v>
      </c>
      <c r="E124" s="140"/>
      <c r="F124" s="140"/>
      <c r="G124" s="140"/>
      <c r="H124" s="141"/>
    </row>
    <row r="125" spans="1:8" s="16" customFormat="1" ht="62.25" customHeight="1" x14ac:dyDescent="0.2">
      <c r="A125" s="173" t="s">
        <v>70</v>
      </c>
      <c r="B125" s="174"/>
      <c r="C125" s="169"/>
      <c r="D125" s="140">
        <f>D122/5</f>
        <v>1428</v>
      </c>
      <c r="E125" s="140"/>
      <c r="F125" s="140"/>
      <c r="G125" s="140"/>
      <c r="H125" s="141"/>
    </row>
    <row r="126" spans="1:8" s="16" customFormat="1" ht="62.25" customHeight="1" x14ac:dyDescent="0.2">
      <c r="A126" s="173" t="s">
        <v>71</v>
      </c>
      <c r="B126" s="174"/>
      <c r="C126" s="169"/>
      <c r="D126" s="140">
        <f>D122/6</f>
        <v>1190</v>
      </c>
      <c r="E126" s="140"/>
      <c r="F126" s="140"/>
      <c r="G126" s="140"/>
      <c r="H126" s="141"/>
    </row>
    <row r="127" spans="1:8" s="16" customFormat="1" ht="62.25" customHeight="1" x14ac:dyDescent="0.2">
      <c r="A127" s="173" t="s">
        <v>72</v>
      </c>
      <c r="B127" s="174"/>
      <c r="C127" s="169"/>
      <c r="D127" s="140">
        <f>D122/7</f>
        <v>1020</v>
      </c>
      <c r="E127" s="140"/>
      <c r="F127" s="140"/>
      <c r="G127" s="140"/>
      <c r="H127" s="141"/>
    </row>
    <row r="128" spans="1:8" s="16" customFormat="1" ht="62.25" customHeight="1" x14ac:dyDescent="0.2">
      <c r="A128" s="173" t="s">
        <v>73</v>
      </c>
      <c r="B128" s="174"/>
      <c r="C128" s="169"/>
      <c r="D128" s="140">
        <f>D122/8</f>
        <v>892.5</v>
      </c>
      <c r="E128" s="140"/>
      <c r="F128" s="140"/>
      <c r="G128" s="140"/>
      <c r="H128" s="141"/>
    </row>
    <row r="129" spans="1:8" s="16" customFormat="1" ht="62.25" customHeight="1" x14ac:dyDescent="0.2">
      <c r="A129" s="173" t="s">
        <v>74</v>
      </c>
      <c r="B129" s="174"/>
      <c r="C129" s="169"/>
      <c r="D129" s="140">
        <f>D122/9</f>
        <v>793.33333333333337</v>
      </c>
      <c r="E129" s="140"/>
      <c r="F129" s="140"/>
      <c r="G129" s="140"/>
      <c r="H129" s="141"/>
    </row>
    <row r="130" spans="1:8" s="16" customFormat="1" ht="62.25" customHeight="1" x14ac:dyDescent="0.2">
      <c r="A130" s="173" t="s">
        <v>75</v>
      </c>
      <c r="B130" s="174"/>
      <c r="C130" s="169"/>
      <c r="D130" s="140">
        <f>D122/10</f>
        <v>714</v>
      </c>
      <c r="E130" s="140"/>
      <c r="F130" s="140"/>
      <c r="G130" s="140"/>
      <c r="H130" s="141"/>
    </row>
    <row r="131" spans="1:8" s="16" customFormat="1" ht="62.25" customHeight="1" thickBot="1" x14ac:dyDescent="0.25">
      <c r="A131" s="162" t="s">
        <v>76</v>
      </c>
      <c r="B131" s="163"/>
      <c r="C131" s="169"/>
      <c r="D131" s="165">
        <v>14688</v>
      </c>
      <c r="E131" s="165"/>
      <c r="F131" s="165"/>
      <c r="G131" s="165"/>
      <c r="H131" s="166"/>
    </row>
    <row r="132" spans="1:8" s="16" customFormat="1" ht="62.25" customHeight="1" thickBot="1" x14ac:dyDescent="0.25">
      <c r="A132" s="167" t="s">
        <v>67</v>
      </c>
      <c r="B132" s="168"/>
      <c r="C132" s="169"/>
      <c r="D132" s="170" t="s">
        <v>68</v>
      </c>
      <c r="E132" s="171"/>
      <c r="F132" s="171"/>
      <c r="G132" s="171"/>
      <c r="H132" s="172"/>
    </row>
    <row r="133" spans="1:8" s="16" customFormat="1" ht="62.25" customHeight="1" x14ac:dyDescent="0.2">
      <c r="A133" s="173" t="s">
        <v>69</v>
      </c>
      <c r="B133" s="174"/>
      <c r="C133" s="169"/>
      <c r="D133" s="140">
        <v>3672</v>
      </c>
      <c r="E133" s="140"/>
      <c r="F133" s="140"/>
      <c r="G133" s="140"/>
      <c r="H133" s="141"/>
    </row>
    <row r="134" spans="1:8" s="16" customFormat="1" ht="62.25" customHeight="1" x14ac:dyDescent="0.2">
      <c r="A134" s="173" t="s">
        <v>70</v>
      </c>
      <c r="B134" s="174"/>
      <c r="C134" s="169"/>
      <c r="D134" s="140">
        <v>2937.6</v>
      </c>
      <c r="E134" s="140"/>
      <c r="F134" s="140"/>
      <c r="G134" s="140"/>
      <c r="H134" s="141"/>
    </row>
    <row r="135" spans="1:8" s="16" customFormat="1" ht="62.25" customHeight="1" x14ac:dyDescent="0.2">
      <c r="A135" s="173" t="s">
        <v>71</v>
      </c>
      <c r="B135" s="174"/>
      <c r="C135" s="169"/>
      <c r="D135" s="140">
        <v>2448</v>
      </c>
      <c r="E135" s="140"/>
      <c r="F135" s="140"/>
      <c r="G135" s="140"/>
      <c r="H135" s="141"/>
    </row>
    <row r="136" spans="1:8" s="16" customFormat="1" ht="62.25" customHeight="1" x14ac:dyDescent="0.2">
      <c r="A136" s="173" t="s">
        <v>72</v>
      </c>
      <c r="B136" s="174"/>
      <c r="C136" s="169"/>
      <c r="D136" s="140">
        <v>2098.2857142857142</v>
      </c>
      <c r="E136" s="140"/>
      <c r="F136" s="140"/>
      <c r="G136" s="140"/>
      <c r="H136" s="141"/>
    </row>
    <row r="137" spans="1:8" s="16" customFormat="1" ht="62.25" customHeight="1" x14ac:dyDescent="0.2">
      <c r="A137" s="173" t="s">
        <v>73</v>
      </c>
      <c r="B137" s="174"/>
      <c r="C137" s="169"/>
      <c r="D137" s="140">
        <v>1836</v>
      </c>
      <c r="E137" s="140"/>
      <c r="F137" s="140"/>
      <c r="G137" s="140"/>
      <c r="H137" s="141"/>
    </row>
    <row r="138" spans="1:8" s="16" customFormat="1" ht="62.25" customHeight="1" x14ac:dyDescent="0.2">
      <c r="A138" s="173" t="s">
        <v>74</v>
      </c>
      <c r="B138" s="174"/>
      <c r="C138" s="169"/>
      <c r="D138" s="140">
        <v>1632</v>
      </c>
      <c r="E138" s="140"/>
      <c r="F138" s="140"/>
      <c r="G138" s="140"/>
      <c r="H138" s="141"/>
    </row>
    <row r="139" spans="1:8" s="16" customFormat="1" ht="62.25" customHeight="1" thickBot="1" x14ac:dyDescent="0.25">
      <c r="A139" s="173" t="s">
        <v>75</v>
      </c>
      <c r="B139" s="174"/>
      <c r="C139" s="177"/>
      <c r="D139" s="140">
        <v>1468.8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507" t="s">
        <v>78</v>
      </c>
      <c r="B142" s="508"/>
      <c r="C142" s="294" t="str">
        <f>"Интернет-площадка 2gis.ru на основе Cправочника организаций "&amp;$C$2&amp;""</f>
        <v>Интернет-площадка 2gis.ru на основе Cправочника организаций "2ГИС.ЙОШКАР-ОЛА"</v>
      </c>
      <c r="D142" s="509">
        <v>4503</v>
      </c>
      <c r="E142" s="509"/>
      <c r="F142" s="509"/>
      <c r="G142" s="509"/>
      <c r="H142" s="416"/>
    </row>
    <row r="143" spans="1:8" s="16" customFormat="1" ht="50.1" customHeight="1" x14ac:dyDescent="0.2">
      <c r="A143" s="143" t="s">
        <v>79</v>
      </c>
      <c r="B143" s="144"/>
      <c r="C143"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3" s="56">
        <v>3558</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4" s="56">
        <v>7968</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"2ГИС.ЙОШКАР-ОЛА"</v>
      </c>
      <c r="D145" s="56">
        <v>4500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"2ГИС.ЙОШКАР-ОЛА"</v>
      </c>
      <c r="D146" s="56">
        <v>5400</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7" s="56">
        <v>3243</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8" s="56">
        <v>3870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9" s="56">
        <v>13950</v>
      </c>
      <c r="E149" s="37"/>
      <c r="F149" s="37"/>
      <c r="G149" s="37"/>
      <c r="H149" s="38"/>
    </row>
    <row r="150" spans="1:8" ht="50.1" customHeight="1" x14ac:dyDescent="0.2">
      <c r="A150" s="143" t="s">
        <v>86</v>
      </c>
      <c r="B150" s="144"/>
      <c r="C150" s="190" t="str">
        <f>C182</f>
        <v>Интернет-площадка 2gis.ru на основе Cправочника организаций "2ГИС.ЙОШКАР-ОЛА"</v>
      </c>
      <c r="D150" s="56">
        <v>7968</v>
      </c>
      <c r="E150" s="37"/>
      <c r="F150" s="37"/>
      <c r="G150" s="37"/>
      <c r="H150" s="38"/>
    </row>
    <row r="151" spans="1:8" s="16" customFormat="1" ht="50.1" customHeight="1" x14ac:dyDescent="0.2">
      <c r="A151" s="143" t="s">
        <v>87</v>
      </c>
      <c r="B151" s="144"/>
      <c r="C151" s="190" t="s">
        <v>88</v>
      </c>
      <c r="D151" s="56">
        <v>567</v>
      </c>
      <c r="E151" s="37"/>
      <c r="F151" s="37"/>
      <c r="G151" s="37"/>
      <c r="H151" s="38"/>
    </row>
    <row r="152" spans="1:8" s="16" customFormat="1" ht="69.7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2" s="56">
        <v>2928</v>
      </c>
      <c r="E152" s="37"/>
      <c r="F152" s="37"/>
      <c r="G152" s="37"/>
      <c r="H152" s="38"/>
    </row>
    <row r="153" spans="1:8" s="16" customFormat="1" ht="69.7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3" s="56">
        <v>2352</v>
      </c>
      <c r="E153" s="37"/>
      <c r="F153" s="37"/>
      <c r="G153" s="37"/>
      <c r="H153" s="38"/>
    </row>
    <row r="154" spans="1:8" s="16" customFormat="1" ht="69.75" customHeight="1" x14ac:dyDescent="0.2">
      <c r="A154" s="143" t="s">
        <v>91</v>
      </c>
      <c r="B154" s="144"/>
      <c r="C154"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4" s="56">
        <v>2304</v>
      </c>
      <c r="E154" s="37"/>
      <c r="F154" s="37"/>
      <c r="G154" s="37"/>
      <c r="H154" s="38"/>
    </row>
    <row r="155" spans="1:8" s="16" customFormat="1" ht="69.75" customHeight="1" x14ac:dyDescent="0.2">
      <c r="A155" s="143" t="s">
        <v>92</v>
      </c>
      <c r="B155" s="144"/>
      <c r="C155"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5" s="56">
        <v>1170</v>
      </c>
      <c r="E155" s="37"/>
      <c r="F155" s="37"/>
      <c r="G155" s="37"/>
      <c r="H155" s="38"/>
    </row>
    <row r="156" spans="1:8" s="16" customFormat="1" ht="50.1" customHeight="1" x14ac:dyDescent="0.2">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6" s="56">
        <v>1350</v>
      </c>
      <c r="E156" s="37"/>
      <c r="F156" s="37"/>
      <c r="G156" s="37"/>
      <c r="H156" s="38"/>
    </row>
    <row r="157" spans="1:8" s="16" customFormat="1" ht="102" customHeight="1" x14ac:dyDescent="0.2">
      <c r="A157" s="143" t="s">
        <v>16</v>
      </c>
      <c r="B157" s="144"/>
      <c r="C157"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7" s="56">
        <v>756</v>
      </c>
      <c r="E157" s="37"/>
      <c r="F157" s="37"/>
      <c r="G157" s="37"/>
      <c r="H157" s="38"/>
    </row>
    <row r="158" spans="1:8" s="16" customFormat="1" ht="102" customHeight="1" x14ac:dyDescent="0.2">
      <c r="A158" s="143" t="s">
        <v>96</v>
      </c>
      <c r="B158" s="144"/>
      <c r="C158"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8" s="56">
        <v>100002</v>
      </c>
      <c r="E158" s="37"/>
      <c r="F158" s="37"/>
      <c r="G158" s="37"/>
      <c r="H158" s="38"/>
    </row>
    <row r="159" spans="1:8" s="16" customFormat="1" ht="126" customHeight="1" x14ac:dyDescent="0.2">
      <c r="A159" s="143" t="s">
        <v>97</v>
      </c>
      <c r="B159" s="144"/>
      <c r="C1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9" s="56">
        <v>6810</v>
      </c>
      <c r="E159" s="37"/>
      <c r="F159" s="37"/>
      <c r="G159" s="37"/>
      <c r="H159" s="38"/>
    </row>
    <row r="160" spans="1:8" s="16" customFormat="1" ht="96" customHeight="1" x14ac:dyDescent="0.2">
      <c r="A160" s="143" t="s">
        <v>98</v>
      </c>
      <c r="B160" s="144"/>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60" s="56">
        <v>5010</v>
      </c>
      <c r="E160" s="37"/>
      <c r="F160" s="37"/>
      <c r="G160" s="37"/>
      <c r="H160" s="38"/>
    </row>
    <row r="161" spans="1:8" s="16" customFormat="1" ht="96" customHeight="1" x14ac:dyDescent="0.2">
      <c r="A161" s="137" t="s">
        <v>99</v>
      </c>
      <c r="B161" s="191"/>
      <c r="C16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1" s="56">
        <v>3000</v>
      </c>
      <c r="E161" s="37"/>
      <c r="F161" s="37"/>
      <c r="G161" s="37"/>
      <c r="H161" s="38"/>
    </row>
    <row r="162" spans="1:8" s="16" customFormat="1" ht="78" customHeight="1" x14ac:dyDescent="0.2">
      <c r="A162" s="143" t="s">
        <v>93</v>
      </c>
      <c r="B162" s="144" t="s">
        <v>93</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2" s="56">
        <v>6000</v>
      </c>
      <c r="E162" s="37"/>
      <c r="F162" s="37"/>
      <c r="G162" s="37"/>
      <c r="H162" s="38"/>
    </row>
    <row r="163" spans="1:8" s="16" customFormat="1" ht="78" customHeight="1" x14ac:dyDescent="0.2">
      <c r="A163" s="143" t="s">
        <v>94</v>
      </c>
      <c r="B163" s="144" t="s">
        <v>94</v>
      </c>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3" s="56">
        <v>3504</v>
      </c>
      <c r="E163" s="37"/>
      <c r="F163" s="37"/>
      <c r="G163" s="37"/>
      <c r="H163" s="38"/>
    </row>
    <row r="164" spans="1:8" s="16" customFormat="1" ht="50.1" customHeight="1" x14ac:dyDescent="0.2">
      <c r="A164" s="143" t="s">
        <v>100</v>
      </c>
      <c r="B164" s="144"/>
      <c r="C164" s="190" t="str">
        <f>"Интернет-площадка 2gis.ru на основе Cправочника организаций "&amp;$C$2&amp;""</f>
        <v>Интернет-площадка 2gis.ru на основе Cправочника организаций "2ГИС.ЙОШКАР-ОЛА"</v>
      </c>
      <c r="D164" s="56">
        <v>9480</v>
      </c>
      <c r="E164" s="37"/>
      <c r="F164" s="37"/>
      <c r="G164" s="37"/>
      <c r="H164" s="38"/>
    </row>
    <row r="165" spans="1:8" s="16" customFormat="1" ht="50.1" customHeight="1" x14ac:dyDescent="0.2">
      <c r="A165" s="143" t="s">
        <v>101</v>
      </c>
      <c r="B165" s="144"/>
      <c r="C165" s="190" t="str">
        <f t="shared" ref="C165:C173"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5" s="56">
        <v>7560</v>
      </c>
      <c r="E165" s="37"/>
      <c r="F165" s="37"/>
      <c r="G165" s="37"/>
      <c r="H165" s="38"/>
    </row>
    <row r="166" spans="1:8" s="16" customFormat="1" ht="50.1" customHeight="1" x14ac:dyDescent="0.2">
      <c r="A166" s="143" t="s">
        <v>102</v>
      </c>
      <c r="B166" s="144"/>
      <c r="C166" s="190" t="str">
        <f t="shared" si="1"/>
        <v>электронный справочник на основе Справочника организаций "2ГИС.ЙОШКАР-ОЛА" (версия для ПК)</v>
      </c>
      <c r="D166" s="56">
        <v>16800</v>
      </c>
      <c r="E166" s="37"/>
      <c r="F166" s="37"/>
      <c r="G166" s="37"/>
      <c r="H166" s="38"/>
    </row>
    <row r="167" spans="1:8" s="16" customFormat="1" ht="50.1" customHeight="1" x14ac:dyDescent="0.2">
      <c r="A167" s="143" t="s">
        <v>103</v>
      </c>
      <c r="B167" s="144"/>
      <c r="C167" s="190" t="str">
        <f>"Интернет-площадка 2gis.ru на основе Cправочника организаций "&amp;$C$2&amp;""</f>
        <v>Интернет-площадка 2gis.ru на основе Cправочника организаций "2ГИС.ЙОШКАР-ОЛА"</v>
      </c>
      <c r="D167" s="56">
        <v>9480</v>
      </c>
      <c r="E167" s="37"/>
      <c r="F167" s="37"/>
      <c r="G167" s="37"/>
      <c r="H167" s="38"/>
    </row>
    <row r="168" spans="1:8" s="16" customFormat="1" ht="50.1" customHeight="1" thickBot="1" x14ac:dyDescent="0.25">
      <c r="A168" s="143" t="s">
        <v>104</v>
      </c>
      <c r="B168" s="144"/>
      <c r="C168" s="60" t="str">
        <f>"Интернет-площадка 2gis.ru на основе Cправочника организаций "&amp;$C$2&amp;""</f>
        <v>Интернет-площадка 2gis.ru на основе Cправочника организаций "2ГИС.ЙОШКАР-ОЛА"</v>
      </c>
      <c r="D168" s="56">
        <v>11376</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"2ГИС.ЙОШКАР-ОЛА" (версия для ПК)</v>
      </c>
      <c r="D169" s="56">
        <v>6840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"2ГИС.ЙОШКАР-ОЛА" (версия для ПК)</v>
      </c>
      <c r="D170" s="56">
        <v>8160</v>
      </c>
      <c r="E170" s="37"/>
      <c r="F170" s="37"/>
      <c r="G170" s="37"/>
      <c r="H170" s="38"/>
    </row>
    <row r="171" spans="1:8" s="16" customFormat="1" ht="50.1" customHeight="1" x14ac:dyDescent="0.2">
      <c r="A171" s="143" t="s">
        <v>107</v>
      </c>
      <c r="B171" s="144"/>
      <c r="C171" s="190" t="str">
        <f t="shared" si="1"/>
        <v>электронный справочник на основе Справочника организаций "2ГИС.ЙОШКАР-ОЛА" (версия для ПК)</v>
      </c>
      <c r="D171" s="56">
        <v>29400</v>
      </c>
      <c r="E171" s="37"/>
      <c r="F171" s="37"/>
      <c r="G171" s="37"/>
      <c r="H171" s="38"/>
    </row>
    <row r="172" spans="1:8" s="16" customFormat="1" ht="50.1" customHeight="1" x14ac:dyDescent="0.2">
      <c r="A172" s="143" t="s">
        <v>274</v>
      </c>
      <c r="B172" s="144"/>
      <c r="C172" s="190" t="s">
        <v>88</v>
      </c>
      <c r="D172" s="56">
        <v>1200</v>
      </c>
      <c r="E172" s="37"/>
      <c r="F172" s="37"/>
      <c r="G172" s="37"/>
      <c r="H172" s="38"/>
    </row>
    <row r="173" spans="1:8" s="16" customFormat="1" ht="50.1" customHeight="1" thickBot="1" x14ac:dyDescent="0.25">
      <c r="A173" s="143" t="s">
        <v>110</v>
      </c>
      <c r="B173" s="144"/>
      <c r="C173" s="60" t="str">
        <f t="shared" si="1"/>
        <v>электронный справочник на основе Справочника организаций "2ГИС.ЙОШКАР-ОЛА" (версия для ПК)</v>
      </c>
      <c r="D173" s="56">
        <v>2880</v>
      </c>
      <c r="E173" s="37"/>
      <c r="F173" s="37"/>
      <c r="G173" s="37"/>
      <c r="H173" s="38"/>
    </row>
    <row r="174" spans="1:8" s="28" customFormat="1" ht="50.1" customHeight="1" thickBot="1" x14ac:dyDescent="0.25">
      <c r="A174" s="24" t="s">
        <v>111</v>
      </c>
      <c r="B174" s="25"/>
      <c r="C174" s="26"/>
      <c r="D174" s="156"/>
      <c r="E174" s="156"/>
      <c r="F174" s="156"/>
      <c r="G174" s="156"/>
      <c r="H174" s="157"/>
    </row>
    <row r="175" spans="1:8" s="16" customFormat="1" ht="50.1" customHeight="1" x14ac:dyDescent="0.2">
      <c r="A175" s="143" t="s">
        <v>112</v>
      </c>
      <c r="B175" s="144"/>
      <c r="C17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75" s="56">
        <v>3000</v>
      </c>
      <c r="E175" s="37"/>
      <c r="F175" s="37"/>
      <c r="G175" s="37"/>
      <c r="H175" s="38"/>
    </row>
    <row r="176" spans="1:8" s="16" customFormat="1" ht="50.1" customHeight="1" x14ac:dyDescent="0.2">
      <c r="A176" s="143" t="s">
        <v>113</v>
      </c>
      <c r="B176" s="144"/>
      <c r="C176" s="196"/>
      <c r="D176" s="56">
        <v>3000</v>
      </c>
      <c r="E176" s="37"/>
      <c r="F176" s="37"/>
      <c r="G176" s="37"/>
      <c r="H176" s="38"/>
    </row>
    <row r="177" spans="1:8" s="16" customFormat="1" ht="50.1" customHeight="1" x14ac:dyDescent="0.2">
      <c r="A177" s="194" t="s">
        <v>114</v>
      </c>
      <c r="B177" s="195"/>
      <c r="C177" s="196"/>
      <c r="D177" s="329">
        <v>3000</v>
      </c>
      <c r="E177" s="140"/>
      <c r="F177" s="140"/>
      <c r="G177" s="140"/>
      <c r="H177" s="140"/>
    </row>
    <row r="178" spans="1:8" s="16" customFormat="1" ht="50.1" customHeight="1" x14ac:dyDescent="0.2">
      <c r="A178" s="194" t="s">
        <v>115</v>
      </c>
      <c r="B178" s="195"/>
      <c r="C178" s="196"/>
      <c r="D178" s="329">
        <v>300</v>
      </c>
      <c r="E178" s="140"/>
      <c r="F178" s="140"/>
      <c r="G178" s="140"/>
      <c r="H178" s="140"/>
    </row>
    <row r="179" spans="1:8" s="16" customFormat="1" ht="50.1" customHeight="1" thickBot="1" x14ac:dyDescent="0.25">
      <c r="A179" s="194" t="s">
        <v>116</v>
      </c>
      <c r="B179" s="195"/>
      <c r="C179" s="198"/>
      <c r="D179" s="78">
        <v>1050</v>
      </c>
      <c r="E179" s="79"/>
      <c r="F179" s="79"/>
      <c r="G179" s="79"/>
      <c r="H179" s="79"/>
    </row>
    <row r="180" spans="1:8" s="16" customFormat="1" ht="50.1" customHeight="1" thickBot="1" x14ac:dyDescent="0.25">
      <c r="A180" s="24" t="s">
        <v>117</v>
      </c>
      <c r="B180" s="25"/>
      <c r="C180" s="26"/>
      <c r="D180" s="156"/>
      <c r="E180" s="156"/>
      <c r="F180" s="156"/>
      <c r="G180" s="156"/>
      <c r="H180" s="157"/>
    </row>
    <row r="181" spans="1:8" s="16" customFormat="1" ht="50.1" customHeight="1" x14ac:dyDescent="0.2">
      <c r="A181" s="143" t="s">
        <v>164</v>
      </c>
      <c r="B181" s="144"/>
      <c r="C18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1" s="56">
        <v>3660</v>
      </c>
      <c r="E181" s="37"/>
      <c r="F181" s="37"/>
      <c r="G181" s="37"/>
      <c r="H181" s="38"/>
    </row>
    <row r="182" spans="1:8" s="16" customFormat="1" ht="50.1" customHeight="1" x14ac:dyDescent="0.2">
      <c r="A182" s="143" t="s">
        <v>119</v>
      </c>
      <c r="B182" s="144"/>
      <c r="C182" s="190" t="str">
        <f>"Интернет-площадка 2gis.ru на основе Cправочника организаций "&amp;$C$2&amp;""</f>
        <v>Интернет-площадка 2gis.ru на основе Cправочника организаций "2ГИС.ЙОШКАР-ОЛА"</v>
      </c>
      <c r="D182" s="329">
        <v>3660</v>
      </c>
      <c r="E182" s="140"/>
      <c r="F182" s="140"/>
      <c r="G182" s="140"/>
      <c r="H182" s="141"/>
    </row>
    <row r="183" spans="1:8" s="16" customFormat="1" ht="50.1" customHeight="1" x14ac:dyDescent="0.2">
      <c r="A183" s="143" t="s">
        <v>120</v>
      </c>
      <c r="B183" s="144"/>
      <c r="C183"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3" s="56">
        <v>2610</v>
      </c>
      <c r="E183" s="37"/>
      <c r="F183" s="37"/>
      <c r="G183" s="37"/>
      <c r="H183" s="38"/>
    </row>
    <row r="184" spans="1:8" s="16" customFormat="1" ht="50.1" customHeight="1" x14ac:dyDescent="0.2">
      <c r="A184" s="143" t="s">
        <v>165</v>
      </c>
      <c r="B184" s="144"/>
      <c r="C18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4" s="36">
        <v>7800</v>
      </c>
      <c r="E184" s="37"/>
      <c r="F184" s="37"/>
      <c r="G184" s="37"/>
      <c r="H184" s="38"/>
    </row>
    <row r="185" spans="1:8" s="16" customFormat="1" ht="50.1" customHeight="1" x14ac:dyDescent="0.2">
      <c r="A185" s="143" t="s">
        <v>166</v>
      </c>
      <c r="B185" s="144"/>
      <c r="C185" s="190" t="str">
        <f>"Интернет-площадка 2gis.ru на основе Cправочника организаций "&amp;$C$2&amp;""</f>
        <v>Интернет-площадка 2gis.ru на основе Cправочника организаций "2ГИС.ЙОШКАР-ОЛА"</v>
      </c>
      <c r="D185" s="36">
        <v>7800</v>
      </c>
      <c r="E185" s="37"/>
      <c r="F185" s="37"/>
      <c r="G185" s="37"/>
      <c r="H185" s="38"/>
    </row>
    <row r="186" spans="1:8" s="16" customFormat="1" ht="50.1" customHeight="1" x14ac:dyDescent="0.2">
      <c r="A186" s="143" t="s">
        <v>123</v>
      </c>
      <c r="B186" s="144"/>
      <c r="C186"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6" s="36">
        <v>5520</v>
      </c>
      <c r="E186" s="37"/>
      <c r="F186" s="37"/>
      <c r="G186" s="37"/>
      <c r="H186" s="38"/>
    </row>
    <row r="187" spans="1:8" s="16" customFormat="1" ht="126" customHeight="1" x14ac:dyDescent="0.2">
      <c r="A187" s="143" t="s">
        <v>124</v>
      </c>
      <c r="B187" s="144"/>
      <c r="C187" s="300" t="str">
        <f>C182</f>
        <v>Интернет-площадка 2gis.ru на основе Cправочника организаций "2ГИС.ЙОШКАР-ОЛА"</v>
      </c>
      <c r="D187" s="56">
        <v>2928</v>
      </c>
      <c r="E187" s="37"/>
      <c r="F187" s="37"/>
      <c r="G187" s="37"/>
      <c r="H187" s="38"/>
    </row>
    <row r="188" spans="1:8" s="16" customFormat="1" ht="126" customHeight="1" thickBot="1" x14ac:dyDescent="0.25">
      <c r="A188" s="143" t="s">
        <v>125</v>
      </c>
      <c r="B188" s="144"/>
      <c r="C18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8" s="56">
        <v>2748</v>
      </c>
      <c r="E188" s="37"/>
      <c r="F188" s="37"/>
      <c r="G188" s="37"/>
      <c r="H188" s="38"/>
    </row>
    <row r="189" spans="1:8" s="28" customFormat="1" ht="50.1" customHeight="1" thickBot="1" x14ac:dyDescent="0.25">
      <c r="A189" s="301"/>
      <c r="B189" s="302"/>
      <c r="C189" s="182"/>
      <c r="D189" s="325"/>
      <c r="E189" s="325"/>
      <c r="F189" s="325"/>
      <c r="G189" s="325"/>
      <c r="H189" s="326"/>
    </row>
    <row r="190" spans="1:8" s="23" customFormat="1" ht="26.25" x14ac:dyDescent="0.2">
      <c r="A190" s="204"/>
      <c r="B190" s="205"/>
      <c r="C190" s="206"/>
      <c r="D190" s="205"/>
      <c r="E190" s="205"/>
      <c r="F190" s="205"/>
      <c r="G190" s="205"/>
      <c r="H190" s="207"/>
    </row>
    <row r="191" spans="1:8" s="16" customFormat="1" ht="21" x14ac:dyDescent="0.2">
      <c r="A191" s="208"/>
      <c r="B191" s="209" t="s">
        <v>126</v>
      </c>
      <c r="C191" s="210" t="s">
        <v>181</v>
      </c>
      <c r="D191" s="210"/>
      <c r="E191" s="211"/>
      <c r="F191" s="211"/>
      <c r="G191" s="211"/>
      <c r="H191" s="211"/>
    </row>
    <row r="192" spans="1:8" s="16" customFormat="1" ht="21" x14ac:dyDescent="0.2">
      <c r="A192" s="208"/>
      <c r="B192" s="211"/>
      <c r="C192" s="212" t="s">
        <v>182</v>
      </c>
      <c r="D192" s="212"/>
      <c r="E192" s="211"/>
      <c r="F192" s="211"/>
      <c r="G192" s="211"/>
      <c r="H192" s="211"/>
    </row>
    <row r="193" spans="1:8" s="16" customFormat="1" ht="21" x14ac:dyDescent="0.2">
      <c r="A193" s="208"/>
      <c r="B193" s="211"/>
      <c r="C193" s="210" t="s">
        <v>183</v>
      </c>
      <c r="D193" s="212"/>
      <c r="E193" s="211"/>
      <c r="F193" s="211"/>
      <c r="G193" s="211"/>
      <c r="H193" s="211"/>
    </row>
    <row r="194" spans="1:8" s="16" customFormat="1" ht="21" x14ac:dyDescent="0.2">
      <c r="A194" s="204"/>
      <c r="B194" s="205"/>
      <c r="C194" s="212"/>
      <c r="D194" s="212"/>
      <c r="E194" s="211"/>
      <c r="F194" s="211"/>
      <c r="G194" s="211"/>
      <c r="H194" s="205"/>
    </row>
    <row r="195" spans="1:8" s="16" customFormat="1" ht="26.25" x14ac:dyDescent="0.2">
      <c r="A195" s="215" t="str">
        <f>Абакан_юр!A158</f>
        <v>По соглашению сторон в качестве валюты платежа могут выступать украинские гривны, в этом случае курс следующий: 1 руб. = 0,4427 гривен</v>
      </c>
      <c r="B195" s="215"/>
      <c r="C195" s="215"/>
      <c r="D195" s="216"/>
      <c r="E195" s="216"/>
      <c r="F195" s="217"/>
      <c r="G195" s="218"/>
      <c r="H195" s="218"/>
    </row>
    <row r="196" spans="1:8" s="16" customFormat="1" ht="26.25" x14ac:dyDescent="0.2">
      <c r="A196" s="215" t="str">
        <f>Абакан_юр!A159</f>
        <v>По соглашению сторон в качестве валюты платежа могут выступать дирхамы ОАЭ, в этом случае курс следующий: 1 руб. = 0,0427 дирхам</v>
      </c>
      <c r="B196" s="215"/>
      <c r="C196" s="215"/>
      <c r="D196" s="216"/>
      <c r="E196" s="216"/>
      <c r="F196" s="217"/>
      <c r="G196" s="220"/>
      <c r="H196" s="220"/>
    </row>
    <row r="197" spans="1:8" ht="12" customHeight="1" x14ac:dyDescent="0.2">
      <c r="A197" s="215" t="str">
        <f>Абакан_юр!A160</f>
        <v>По соглашению сторон в качестве валюты платежа могут выступать доллары США, в этом случае курс следующий: 1 руб. = 0,0117 доллара</v>
      </c>
      <c r="B197" s="215"/>
      <c r="C197" s="215"/>
      <c r="D197" s="216"/>
      <c r="E197" s="216"/>
      <c r="F197" s="217"/>
      <c r="G197" s="220"/>
      <c r="H197" s="220"/>
    </row>
    <row r="198" spans="1:8" s="211" customFormat="1" ht="24.95" customHeight="1" x14ac:dyDescent="0.2">
      <c r="A198" s="215" t="str">
        <f>Абакан_юр!A161</f>
        <v>По соглашению сторон в качестве валюты платежа могут выступать евро, в этом случае курс следующий: 1 руб. = 0,0108 евро</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чешские кроны, в этом случае курс следующий: 1 руб. = 0,2672 крона</v>
      </c>
      <c r="B199" s="215"/>
      <c r="C199" s="215"/>
      <c r="D199" s="216"/>
      <c r="E199" s="217"/>
      <c r="F199" s="217"/>
      <c r="G199" s="220"/>
      <c r="H199" s="220"/>
    </row>
    <row r="200" spans="1:8" s="211" customFormat="1" ht="24.95" customHeight="1" x14ac:dyDescent="0.2">
      <c r="A200" s="215" t="str">
        <f>Абакан_юр!A163</f>
        <v>По соглашению сторон в качестве валюты платежа могут выступать киргизские сомы, в этом случае курс следующий: 1 руб. = 1,0485 сом</v>
      </c>
      <c r="B200" s="215"/>
      <c r="C200" s="215"/>
      <c r="D200" s="216"/>
      <c r="E200" s="216"/>
      <c r="F200" s="217"/>
      <c r="G200" s="220"/>
      <c r="H200" s="220"/>
    </row>
    <row r="201" spans="1:8" s="205" customFormat="1" ht="12" customHeight="1" x14ac:dyDescent="0.2">
      <c r="A201"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1" s="215"/>
      <c r="C201" s="215"/>
      <c r="D201" s="216"/>
      <c r="E201" s="216"/>
      <c r="F201" s="217"/>
      <c r="G201" s="220"/>
      <c r="H201" s="220"/>
    </row>
    <row r="202" spans="1:8" s="219" customFormat="1" ht="24.95" customHeight="1" x14ac:dyDescent="0.2">
      <c r="A202" s="221"/>
      <c r="B202" s="221"/>
      <c r="C202" s="222"/>
      <c r="D202" s="223"/>
      <c r="E202" s="223"/>
      <c r="F202" s="224"/>
      <c r="G202" s="225"/>
      <c r="H202" s="225"/>
    </row>
    <row r="203" spans="1:8" s="219" customFormat="1" ht="24.95" customHeight="1" x14ac:dyDescent="0.2">
      <c r="A203" s="227" t="s">
        <v>137</v>
      </c>
      <c r="B203" s="227"/>
      <c r="C203" s="227"/>
      <c r="D203" s="227"/>
      <c r="E203" s="227"/>
      <c r="F203" s="227"/>
      <c r="G203" s="227"/>
      <c r="H203" s="227"/>
    </row>
    <row r="204" spans="1:8" s="219" customFormat="1" ht="24.95" customHeight="1" x14ac:dyDescent="0.2">
      <c r="A204" s="227" t="s">
        <v>138</v>
      </c>
      <c r="B204" s="227"/>
      <c r="C204" s="227"/>
      <c r="D204" s="227"/>
      <c r="E204" s="227"/>
      <c r="F204" s="227"/>
      <c r="G204" s="227"/>
      <c r="H204" s="227"/>
    </row>
    <row r="205" spans="1:8" s="219" customFormat="1" ht="24.95" customHeight="1" x14ac:dyDescent="0.2">
      <c r="A205" s="215" t="s">
        <v>459</v>
      </c>
      <c r="B205" s="215"/>
      <c r="C205" s="215"/>
      <c r="D205" s="215"/>
      <c r="E205" s="215"/>
      <c r="F205" s="215"/>
      <c r="G205" s="215"/>
      <c r="H205" s="215"/>
    </row>
    <row r="206" spans="1:8" s="219" customFormat="1" ht="24.95" customHeight="1" thickBot="1" x14ac:dyDescent="0.25">
      <c r="A206" s="228" t="s">
        <v>139</v>
      </c>
      <c r="B206" s="228"/>
      <c r="C206" s="228"/>
      <c r="D206" s="228"/>
      <c r="E206" s="228"/>
      <c r="F206" s="229"/>
      <c r="H206" s="230"/>
    </row>
    <row r="207" spans="1:8" s="219" customFormat="1" ht="24.95" customHeight="1" thickBot="1" x14ac:dyDescent="0.25">
      <c r="A207" s="231" t="s">
        <v>140</v>
      </c>
      <c r="B207" s="232"/>
      <c r="C207" s="232"/>
      <c r="D207" s="232"/>
      <c r="E207" s="233"/>
      <c r="F207" s="234"/>
      <c r="G207" s="205"/>
      <c r="H207" s="235"/>
    </row>
    <row r="208" spans="1:8" s="219" customFormat="1" ht="24.95" customHeight="1" thickBot="1" x14ac:dyDescent="0.25">
      <c r="A208" s="236" t="s">
        <v>141</v>
      </c>
      <c r="B208" s="237"/>
      <c r="C208" s="238" t="s">
        <v>142</v>
      </c>
      <c r="D208" s="237" t="s">
        <v>143</v>
      </c>
      <c r="E208" s="239"/>
      <c r="F208" s="240"/>
      <c r="G208" s="240"/>
      <c r="H208" s="240"/>
    </row>
    <row r="209" spans="1:8" s="226" customFormat="1" ht="12" customHeight="1" x14ac:dyDescent="0.2">
      <c r="A209" s="241" t="s">
        <v>170</v>
      </c>
      <c r="B209" s="242"/>
      <c r="C209" s="244" t="s">
        <v>171</v>
      </c>
      <c r="D209" s="370">
        <v>2190</v>
      </c>
      <c r="E209" s="245"/>
      <c r="F209" s="240"/>
      <c r="G209" s="240"/>
      <c r="H209" s="240"/>
    </row>
    <row r="210" spans="1:8" ht="24.95" customHeight="1" x14ac:dyDescent="0.2">
      <c r="A210" s="246" t="s">
        <v>172</v>
      </c>
      <c r="B210" s="247"/>
      <c r="C210" s="249"/>
      <c r="D210" s="371">
        <v>1590</v>
      </c>
      <c r="E210" s="250"/>
      <c r="F210" s="240"/>
      <c r="G210" s="240"/>
      <c r="H210" s="240"/>
    </row>
    <row r="211" spans="1:8" ht="24.95" customHeight="1" x14ac:dyDescent="0.2">
      <c r="A211" s="246" t="s">
        <v>173</v>
      </c>
      <c r="B211" s="247"/>
      <c r="C211" s="249"/>
      <c r="D211" s="371">
        <v>1440</v>
      </c>
      <c r="E211" s="250"/>
      <c r="F211" s="240"/>
      <c r="G211" s="240"/>
      <c r="H211" s="240"/>
    </row>
    <row r="212" spans="1:8" s="205" customFormat="1" ht="38.25" customHeight="1" x14ac:dyDescent="0.2">
      <c r="A212" s="246" t="s">
        <v>174</v>
      </c>
      <c r="B212" s="247"/>
      <c r="C212" s="249"/>
      <c r="D212" s="371">
        <v>1290</v>
      </c>
      <c r="E212" s="250"/>
      <c r="F212" s="240"/>
      <c r="G212" s="240"/>
      <c r="H212" s="240"/>
    </row>
    <row r="213" spans="1:8" s="230" customFormat="1" ht="50.1" customHeight="1" x14ac:dyDescent="0.2">
      <c r="A213" s="246" t="s">
        <v>144</v>
      </c>
      <c r="B213" s="247"/>
      <c r="C213" s="248" t="s">
        <v>145</v>
      </c>
      <c r="D213" s="249" t="s">
        <v>146</v>
      </c>
      <c r="E213" s="250"/>
      <c r="F213" s="240"/>
      <c r="G213" s="240"/>
      <c r="H213" s="240"/>
    </row>
    <row r="214" spans="1:8" s="235" customFormat="1" ht="50.1" customHeight="1" x14ac:dyDescent="0.2">
      <c r="A214" s="246" t="s">
        <v>147</v>
      </c>
      <c r="B214" s="247"/>
      <c r="C214" s="248" t="s">
        <v>148</v>
      </c>
      <c r="D214" s="249" t="s">
        <v>149</v>
      </c>
      <c r="E214" s="250"/>
      <c r="F214" s="240"/>
      <c r="G214" s="240"/>
      <c r="H214" s="240"/>
    </row>
    <row r="215" spans="1:8" ht="105" customHeight="1" thickBot="1" x14ac:dyDescent="0.25">
      <c r="A215" s="332" t="s">
        <v>150</v>
      </c>
      <c r="B215" s="333"/>
      <c r="C215" s="334" t="s">
        <v>151</v>
      </c>
      <c r="D215" s="335" t="s">
        <v>149</v>
      </c>
      <c r="E215" s="336"/>
      <c r="F215" s="240"/>
      <c r="G215" s="240"/>
      <c r="H215" s="240"/>
    </row>
    <row r="216" spans="1:8" ht="50.1" customHeight="1" x14ac:dyDescent="0.2">
      <c r="A216" s="246" t="s">
        <v>153</v>
      </c>
      <c r="B216" s="247"/>
      <c r="C216" s="337" t="s">
        <v>154</v>
      </c>
      <c r="D216" s="247" t="s">
        <v>149</v>
      </c>
      <c r="E216" s="338"/>
      <c r="F216" s="234"/>
      <c r="G216" s="234"/>
      <c r="H216" s="234"/>
    </row>
    <row r="217" spans="1:8" ht="50.1" customHeight="1" thickBot="1" x14ac:dyDescent="0.25">
      <c r="A217" s="339" t="s">
        <v>155</v>
      </c>
      <c r="B217" s="340"/>
      <c r="C217" s="334" t="s">
        <v>156</v>
      </c>
      <c r="D217" s="341" t="s">
        <v>149</v>
      </c>
      <c r="E217" s="342"/>
      <c r="F217" s="224"/>
      <c r="G217" s="225"/>
      <c r="H217" s="225"/>
    </row>
    <row r="218" spans="1:8" ht="50.1" customHeight="1" x14ac:dyDescent="0.2">
      <c r="A218" s="252" t="s">
        <v>157</v>
      </c>
      <c r="B218" s="252"/>
      <c r="C218" s="252"/>
      <c r="D218" s="252"/>
      <c r="E218" s="252"/>
      <c r="F218" s="252"/>
      <c r="G218" s="252"/>
      <c r="H218" s="252"/>
    </row>
    <row r="219" spans="1:8" ht="50.1" customHeight="1" x14ac:dyDescent="0.2">
      <c r="A219" s="252" t="s">
        <v>158</v>
      </c>
      <c r="B219" s="252"/>
      <c r="C219" s="252"/>
      <c r="D219" s="252"/>
      <c r="E219" s="252"/>
      <c r="F219" s="252"/>
      <c r="G219" s="252"/>
      <c r="H219" s="252"/>
    </row>
    <row r="220" spans="1:8" ht="177.75" customHeight="1" x14ac:dyDescent="0.2">
      <c r="A22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11"/>
      <c r="C220" s="311"/>
      <c r="D220" s="311"/>
      <c r="E220" s="311"/>
      <c r="F220" s="311"/>
      <c r="G220" s="311"/>
      <c r="H220" s="311"/>
    </row>
    <row r="221" spans="1:8" ht="75" customHeight="1" x14ac:dyDescent="0.2">
      <c r="A221" s="227" t="s">
        <v>160</v>
      </c>
      <c r="B221" s="227"/>
      <c r="C221" s="227"/>
      <c r="D221" s="227"/>
      <c r="E221" s="227"/>
      <c r="F221" s="227"/>
      <c r="G221" s="227"/>
      <c r="H221" s="227"/>
    </row>
    <row r="222" spans="1:8" ht="137.25" customHeight="1" x14ac:dyDescent="0.2">
      <c r="A222" s="252" t="s">
        <v>161</v>
      </c>
      <c r="B222" s="252"/>
      <c r="C222" s="252"/>
      <c r="D222" s="252"/>
      <c r="E222" s="252"/>
      <c r="F222" s="252"/>
      <c r="G222" s="252"/>
      <c r="H222" s="252"/>
    </row>
    <row r="223" spans="1:8" s="205" customFormat="1" ht="125.25" customHeight="1" x14ac:dyDescent="0.2">
      <c r="A223" s="487" t="s">
        <v>460</v>
      </c>
      <c r="B223" s="487"/>
      <c r="C223" s="487"/>
      <c r="D223" s="487"/>
      <c r="E223" s="487"/>
      <c r="F223" s="487"/>
      <c r="G223" s="487"/>
      <c r="H223" s="487"/>
    </row>
    <row r="224" spans="1:8" ht="25.5" x14ac:dyDescent="0.35">
      <c r="A224" s="488" t="s">
        <v>461</v>
      </c>
      <c r="B224" s="489"/>
      <c r="C224" s="490" t="s">
        <v>462</v>
      </c>
    </row>
    <row r="225" spans="1:8" ht="25.5" x14ac:dyDescent="0.35">
      <c r="A225" s="491" t="s">
        <v>463</v>
      </c>
      <c r="B225" s="492"/>
      <c r="C225" s="493">
        <v>1</v>
      </c>
    </row>
    <row r="226" spans="1:8" ht="25.5" x14ac:dyDescent="0.35">
      <c r="A226" s="491">
        <v>2</v>
      </c>
      <c r="B226" s="492"/>
      <c r="C226" s="493">
        <v>1.1000000000000001</v>
      </c>
    </row>
    <row r="227" spans="1:8" ht="25.5" x14ac:dyDescent="0.35">
      <c r="A227" s="491">
        <v>3</v>
      </c>
      <c r="B227" s="492"/>
      <c r="C227" s="493">
        <v>1.2</v>
      </c>
    </row>
    <row r="228" spans="1:8" ht="25.5" x14ac:dyDescent="0.35">
      <c r="A228" s="491" t="s">
        <v>464</v>
      </c>
      <c r="B228" s="492"/>
      <c r="C228" s="493">
        <v>1.25</v>
      </c>
    </row>
    <row r="229" spans="1:8" ht="25.5" x14ac:dyDescent="0.35">
      <c r="A229" s="491" t="s">
        <v>465</v>
      </c>
      <c r="B229" s="492"/>
      <c r="C229" s="493">
        <v>1.3</v>
      </c>
    </row>
    <row r="230" spans="1:8" ht="25.5" x14ac:dyDescent="0.35">
      <c r="A230" s="491" t="s">
        <v>466</v>
      </c>
      <c r="B230" s="492"/>
      <c r="C230" s="493">
        <v>1.35</v>
      </c>
    </row>
    <row r="231" spans="1:8" ht="25.5" x14ac:dyDescent="0.35">
      <c r="A231" s="491" t="s">
        <v>467</v>
      </c>
      <c r="B231" s="492"/>
      <c r="C231" s="493">
        <v>1.4</v>
      </c>
    </row>
    <row r="232" spans="1:8" ht="25.5" x14ac:dyDescent="0.35">
      <c r="A232" s="491" t="s">
        <v>468</v>
      </c>
      <c r="B232" s="492"/>
      <c r="C232" s="493">
        <v>1.45</v>
      </c>
    </row>
    <row r="233" spans="1:8" ht="25.5" x14ac:dyDescent="0.35">
      <c r="A233" s="491" t="s">
        <v>469</v>
      </c>
      <c r="B233" s="492"/>
      <c r="C233" s="493">
        <v>1.5</v>
      </c>
    </row>
    <row r="234" spans="1:8" ht="25.5" x14ac:dyDescent="0.35">
      <c r="A234" s="491" t="s">
        <v>470</v>
      </c>
      <c r="B234" s="492"/>
      <c r="C234" s="493">
        <v>2</v>
      </c>
    </row>
    <row r="235" spans="1:8" ht="23.25" x14ac:dyDescent="0.2">
      <c r="A235" s="252" t="s">
        <v>471</v>
      </c>
      <c r="B235" s="252"/>
      <c r="C235" s="252"/>
      <c r="D235" s="252"/>
      <c r="E235" s="252"/>
      <c r="F235" s="252"/>
      <c r="G235" s="252"/>
      <c r="H235" s="252"/>
    </row>
    <row r="238" spans="1:8" s="254" customFormat="1" ht="114.75" customHeight="1" x14ac:dyDescent="0.2">
      <c r="A238" s="227" t="s">
        <v>472</v>
      </c>
      <c r="B238" s="227"/>
      <c r="C238" s="227"/>
      <c r="D238" s="227"/>
      <c r="E238" s="227"/>
      <c r="F238" s="227"/>
      <c r="G238" s="227"/>
      <c r="H238" s="227"/>
    </row>
    <row r="244" spans="1:8" s="254" customFormat="1" ht="114.75" customHeight="1" x14ac:dyDescent="0.2">
      <c r="A244" s="204"/>
      <c r="B244" s="205"/>
      <c r="C244" s="206"/>
      <c r="D244" s="205"/>
      <c r="E244" s="205"/>
      <c r="F244" s="205"/>
      <c r="G244" s="205"/>
      <c r="H244" s="207"/>
    </row>
  </sheetData>
  <sheetProtection selectLockedCells="1" selectUnlockedCells="1"/>
  <mergeCells count="391">
    <mergeCell ref="A238:E238"/>
    <mergeCell ref="F238:H238"/>
    <mergeCell ref="A230:B230"/>
    <mergeCell ref="A231:B231"/>
    <mergeCell ref="A232:B232"/>
    <mergeCell ref="A233:B233"/>
    <mergeCell ref="A234:B234"/>
    <mergeCell ref="A235:H235"/>
    <mergeCell ref="A224:B224"/>
    <mergeCell ref="A225:B225"/>
    <mergeCell ref="A226:B226"/>
    <mergeCell ref="A227:B227"/>
    <mergeCell ref="A228:B228"/>
    <mergeCell ref="A229:B229"/>
    <mergeCell ref="A218:H218"/>
    <mergeCell ref="A219:H219"/>
    <mergeCell ref="A220:H220"/>
    <mergeCell ref="A221:H221"/>
    <mergeCell ref="A222:H222"/>
    <mergeCell ref="A223:H223"/>
    <mergeCell ref="A215:B215"/>
    <mergeCell ref="D215:E215"/>
    <mergeCell ref="A216:B216"/>
    <mergeCell ref="D216:E216"/>
    <mergeCell ref="A217:B217"/>
    <mergeCell ref="D217:E217"/>
    <mergeCell ref="A212:B212"/>
    <mergeCell ref="D212:E212"/>
    <mergeCell ref="A213:B213"/>
    <mergeCell ref="D213:E213"/>
    <mergeCell ref="A214:B214"/>
    <mergeCell ref="D214:E214"/>
    <mergeCell ref="A207:E207"/>
    <mergeCell ref="A208:B208"/>
    <mergeCell ref="D208:E208"/>
    <mergeCell ref="A209:B209"/>
    <mergeCell ref="C209:C212"/>
    <mergeCell ref="D209:E209"/>
    <mergeCell ref="A210:B210"/>
    <mergeCell ref="D210:E210"/>
    <mergeCell ref="A211:B211"/>
    <mergeCell ref="D211:E211"/>
    <mergeCell ref="A200:C200"/>
    <mergeCell ref="A201:C201"/>
    <mergeCell ref="A203:H203"/>
    <mergeCell ref="A204:H204"/>
    <mergeCell ref="A205:H205"/>
    <mergeCell ref="A206:E206"/>
    <mergeCell ref="A195:C195"/>
    <mergeCell ref="G195:H195"/>
    <mergeCell ref="A196:C196"/>
    <mergeCell ref="A197:C197"/>
    <mergeCell ref="A198:C198"/>
    <mergeCell ref="A199:C199"/>
    <mergeCell ref="A189:B189"/>
    <mergeCell ref="D189:H189"/>
    <mergeCell ref="C191:D191"/>
    <mergeCell ref="C192:D192"/>
    <mergeCell ref="C193:D193"/>
    <mergeCell ref="C194:D194"/>
    <mergeCell ref="A186:B186"/>
    <mergeCell ref="D186:H186"/>
    <mergeCell ref="A187:B187"/>
    <mergeCell ref="D187:H187"/>
    <mergeCell ref="A188:B188"/>
    <mergeCell ref="D188:H188"/>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D86:H86"/>
    <mergeCell ref="A87:C87"/>
    <mergeCell ref="D87:H87"/>
    <mergeCell ref="A88:B88"/>
    <mergeCell ref="D88:H88"/>
    <mergeCell ref="A89:B89"/>
    <mergeCell ref="D89:H89"/>
    <mergeCell ref="G77:G81"/>
    <mergeCell ref="H77:H81"/>
    <mergeCell ref="D82:H82"/>
    <mergeCell ref="A83:A85"/>
    <mergeCell ref="B83:B84"/>
    <mergeCell ref="C83:C84"/>
    <mergeCell ref="D83:H85"/>
    <mergeCell ref="F72:F75"/>
    <mergeCell ref="G72:G75"/>
    <mergeCell ref="H72:H75"/>
    <mergeCell ref="D76:H76"/>
    <mergeCell ref="A77:A81"/>
    <mergeCell ref="B77:B78"/>
    <mergeCell ref="C77:C78"/>
    <mergeCell ref="D77:D81"/>
    <mergeCell ref="E77:E81"/>
    <mergeCell ref="F77:F81"/>
    <mergeCell ref="A68:B68"/>
    <mergeCell ref="D68:H68"/>
    <mergeCell ref="A69:B69"/>
    <mergeCell ref="D69:H69"/>
    <mergeCell ref="D70:H70"/>
    <mergeCell ref="A72:A75"/>
    <mergeCell ref="B72:B73"/>
    <mergeCell ref="C72:C73"/>
    <mergeCell ref="D72:D75"/>
    <mergeCell ref="E72:E75"/>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6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3"/>
  <sheetViews>
    <sheetView view="pageBreakPreview" zoomScale="40" zoomScaleNormal="60" zoomScaleSheetLayoutView="40" workbookViewId="0">
      <pane ySplit="4" topLeftCell="A146"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484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4">
        <v>324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361">
        <f>F48*1.2</f>
        <v>5904</v>
      </c>
      <c r="E48" s="361">
        <f>F48*1.1</f>
        <v>5412</v>
      </c>
      <c r="F48" s="361">
        <v>4920</v>
      </c>
      <c r="G48" s="361">
        <f>F48*0.75</f>
        <v>3690</v>
      </c>
      <c r="H48" s="361">
        <f>F48*0.5</f>
        <v>2460</v>
      </c>
    </row>
    <row r="49" spans="1:8" s="16" customFormat="1" ht="87.6"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"&amp;MIN(D56:D85)&amp;" до "&amp;MAX(D56:D85)</f>
        <v>от 2856 до 165648</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6" s="31">
        <v>2856</v>
      </c>
      <c r="E56" s="32"/>
      <c r="F56" s="32"/>
      <c r="G56" s="32"/>
      <c r="H56" s="33"/>
    </row>
    <row r="57" spans="1:8" s="16" customFormat="1" ht="37.5" customHeight="1" outlineLevel="1" x14ac:dyDescent="0.2">
      <c r="A57" s="130" t="s">
        <v>33</v>
      </c>
      <c r="B57" s="366"/>
      <c r="C57" s="367"/>
      <c r="D57" s="36">
        <v>5712</v>
      </c>
      <c r="E57" s="37"/>
      <c r="F57" s="37"/>
      <c r="G57" s="37"/>
      <c r="H57" s="38"/>
    </row>
    <row r="58" spans="1:8" s="16" customFormat="1" ht="37.5" customHeight="1" outlineLevel="1" x14ac:dyDescent="0.2">
      <c r="A58" s="130" t="s">
        <v>34</v>
      </c>
      <c r="B58" s="366"/>
      <c r="C58" s="367"/>
      <c r="D58" s="36">
        <v>11424</v>
      </c>
      <c r="E58" s="37"/>
      <c r="F58" s="37"/>
      <c r="G58" s="37"/>
      <c r="H58" s="38"/>
    </row>
    <row r="59" spans="1:8" s="16" customFormat="1" ht="37.5" customHeight="1" outlineLevel="1" x14ac:dyDescent="0.2">
      <c r="A59" s="130" t="s">
        <v>35</v>
      </c>
      <c r="B59" s="366"/>
      <c r="C59" s="367"/>
      <c r="D59" s="36">
        <v>17136</v>
      </c>
      <c r="E59" s="37"/>
      <c r="F59" s="37"/>
      <c r="G59" s="37"/>
      <c r="H59" s="38"/>
    </row>
    <row r="60" spans="1:8" s="16" customFormat="1" ht="37.5" customHeight="1" outlineLevel="1" x14ac:dyDescent="0.2">
      <c r="A60" s="130" t="s">
        <v>36</v>
      </c>
      <c r="B60" s="366"/>
      <c r="C60" s="367"/>
      <c r="D60" s="36">
        <v>22848</v>
      </c>
      <c r="E60" s="37"/>
      <c r="F60" s="37"/>
      <c r="G60" s="37"/>
      <c r="H60" s="38"/>
    </row>
    <row r="61" spans="1:8" s="16" customFormat="1" ht="37.5" customHeight="1" outlineLevel="1" x14ac:dyDescent="0.2">
      <c r="A61" s="130" t="s">
        <v>37</v>
      </c>
      <c r="B61" s="366"/>
      <c r="C61" s="367"/>
      <c r="D61" s="36">
        <v>28560</v>
      </c>
      <c r="E61" s="37"/>
      <c r="F61" s="37"/>
      <c r="G61" s="37"/>
      <c r="H61" s="38"/>
    </row>
    <row r="62" spans="1:8" s="16" customFormat="1" ht="37.5" customHeight="1" outlineLevel="1" x14ac:dyDescent="0.2">
      <c r="A62" s="130" t="s">
        <v>38</v>
      </c>
      <c r="B62" s="366"/>
      <c r="C62" s="367"/>
      <c r="D62" s="36">
        <v>34272</v>
      </c>
      <c r="E62" s="37"/>
      <c r="F62" s="37"/>
      <c r="G62" s="37"/>
      <c r="H62" s="38"/>
    </row>
    <row r="63" spans="1:8" s="16" customFormat="1" ht="37.5" customHeight="1" outlineLevel="1" x14ac:dyDescent="0.2">
      <c r="A63" s="130" t="s">
        <v>39</v>
      </c>
      <c r="B63" s="366"/>
      <c r="C63" s="367"/>
      <c r="D63" s="36">
        <v>39984</v>
      </c>
      <c r="E63" s="37"/>
      <c r="F63" s="37"/>
      <c r="G63" s="37"/>
      <c r="H63" s="38"/>
    </row>
    <row r="64" spans="1:8" s="16" customFormat="1" ht="37.5" customHeight="1" outlineLevel="1" x14ac:dyDescent="0.2">
      <c r="A64" s="130" t="s">
        <v>40</v>
      </c>
      <c r="B64" s="366"/>
      <c r="C64" s="367"/>
      <c r="D64" s="36">
        <v>45696</v>
      </c>
      <c r="E64" s="37"/>
      <c r="F64" s="37"/>
      <c r="G64" s="37"/>
      <c r="H64" s="38"/>
    </row>
    <row r="65" spans="1:8" s="16" customFormat="1" ht="37.5" customHeight="1" outlineLevel="1" x14ac:dyDescent="0.2">
      <c r="A65" s="130" t="s">
        <v>41</v>
      </c>
      <c r="B65" s="366"/>
      <c r="C65" s="367"/>
      <c r="D65" s="36">
        <v>51408</v>
      </c>
      <c r="E65" s="37"/>
      <c r="F65" s="37"/>
      <c r="G65" s="37"/>
      <c r="H65" s="38"/>
    </row>
    <row r="66" spans="1:8" s="16" customFormat="1" ht="37.5" customHeight="1" outlineLevel="1" x14ac:dyDescent="0.2">
      <c r="A66" s="130" t="s">
        <v>42</v>
      </c>
      <c r="B66" s="366"/>
      <c r="C66" s="367"/>
      <c r="D66" s="36">
        <v>57120</v>
      </c>
      <c r="E66" s="37"/>
      <c r="F66" s="37"/>
      <c r="G66" s="37"/>
      <c r="H66" s="38"/>
    </row>
    <row r="67" spans="1:8" s="16" customFormat="1" ht="37.5" customHeight="1" outlineLevel="1" x14ac:dyDescent="0.2">
      <c r="A67" s="130" t="s">
        <v>43</v>
      </c>
      <c r="B67" s="366"/>
      <c r="C67" s="367"/>
      <c r="D67" s="36">
        <v>62832</v>
      </c>
      <c r="E67" s="37"/>
      <c r="F67" s="37"/>
      <c r="G67" s="37"/>
      <c r="H67" s="38"/>
    </row>
    <row r="68" spans="1:8" s="16" customFormat="1" ht="37.5" customHeight="1" outlineLevel="1" x14ac:dyDescent="0.2">
      <c r="A68" s="130" t="s">
        <v>44</v>
      </c>
      <c r="B68" s="366"/>
      <c r="C68" s="367"/>
      <c r="D68" s="36">
        <v>68544</v>
      </c>
      <c r="E68" s="37"/>
      <c r="F68" s="37"/>
      <c r="G68" s="37"/>
      <c r="H68" s="38"/>
    </row>
    <row r="69" spans="1:8" s="16" customFormat="1" ht="37.5" customHeight="1" outlineLevel="1" x14ac:dyDescent="0.2">
      <c r="A69" s="130" t="s">
        <v>45</v>
      </c>
      <c r="B69" s="366"/>
      <c r="C69" s="367"/>
      <c r="D69" s="36">
        <v>74256</v>
      </c>
      <c r="E69" s="37"/>
      <c r="F69" s="37"/>
      <c r="G69" s="37"/>
      <c r="H69" s="38"/>
    </row>
    <row r="70" spans="1:8" s="16" customFormat="1" ht="37.5" customHeight="1" outlineLevel="1" x14ac:dyDescent="0.2">
      <c r="A70" s="130" t="s">
        <v>46</v>
      </c>
      <c r="B70" s="366"/>
      <c r="C70" s="367"/>
      <c r="D70" s="36">
        <v>79968</v>
      </c>
      <c r="E70" s="37"/>
      <c r="F70" s="37"/>
      <c r="G70" s="37"/>
      <c r="H70" s="38"/>
    </row>
    <row r="71" spans="1:8" s="16" customFormat="1" ht="37.5" customHeight="1" outlineLevel="1" x14ac:dyDescent="0.2">
      <c r="A71" s="130" t="s">
        <v>47</v>
      </c>
      <c r="B71" s="366"/>
      <c r="C71" s="367"/>
      <c r="D71" s="36">
        <v>85680</v>
      </c>
      <c r="E71" s="37"/>
      <c r="F71" s="37"/>
      <c r="G71" s="37"/>
      <c r="H71" s="38"/>
    </row>
    <row r="72" spans="1:8" s="16" customFormat="1" ht="37.5" customHeight="1" outlineLevel="1" x14ac:dyDescent="0.2">
      <c r="A72" s="130" t="s">
        <v>48</v>
      </c>
      <c r="B72" s="366"/>
      <c r="C72" s="367"/>
      <c r="D72" s="36">
        <v>91392</v>
      </c>
      <c r="E72" s="37"/>
      <c r="F72" s="37"/>
      <c r="G72" s="37"/>
      <c r="H72" s="38"/>
    </row>
    <row r="73" spans="1:8" s="16" customFormat="1" ht="37.5" customHeight="1" outlineLevel="1" x14ac:dyDescent="0.2">
      <c r="A73" s="130" t="s">
        <v>49</v>
      </c>
      <c r="B73" s="366"/>
      <c r="C73" s="367"/>
      <c r="D73" s="36">
        <v>97104</v>
      </c>
      <c r="E73" s="37"/>
      <c r="F73" s="37"/>
      <c r="G73" s="37"/>
      <c r="H73" s="38"/>
    </row>
    <row r="74" spans="1:8" s="16" customFormat="1" ht="37.5" customHeight="1" outlineLevel="1" x14ac:dyDescent="0.2">
      <c r="A74" s="130" t="s">
        <v>50</v>
      </c>
      <c r="B74" s="366"/>
      <c r="C74" s="367"/>
      <c r="D74" s="36">
        <v>102816</v>
      </c>
      <c r="E74" s="37"/>
      <c r="F74" s="37"/>
      <c r="G74" s="37"/>
      <c r="H74" s="38"/>
    </row>
    <row r="75" spans="1:8" s="16" customFormat="1" ht="37.5" customHeight="1" outlineLevel="1" x14ac:dyDescent="0.2">
      <c r="A75" s="130" t="s">
        <v>51</v>
      </c>
      <c r="B75" s="366"/>
      <c r="C75" s="367"/>
      <c r="D75" s="36">
        <v>108528</v>
      </c>
      <c r="E75" s="37"/>
      <c r="F75" s="37"/>
      <c r="G75" s="37"/>
      <c r="H75" s="38"/>
    </row>
    <row r="76" spans="1:8" s="16" customFormat="1" ht="37.5" customHeight="1" outlineLevel="1" x14ac:dyDescent="0.2">
      <c r="A76" s="130" t="s">
        <v>197</v>
      </c>
      <c r="B76" s="366"/>
      <c r="C76" s="367"/>
      <c r="D76" s="36">
        <v>114240</v>
      </c>
      <c r="E76" s="37"/>
      <c r="F76" s="37"/>
      <c r="G76" s="37"/>
      <c r="H76" s="38"/>
    </row>
    <row r="77" spans="1:8" s="16" customFormat="1" ht="37.5" customHeight="1" outlineLevel="1" x14ac:dyDescent="0.2">
      <c r="A77" s="130" t="s">
        <v>198</v>
      </c>
      <c r="B77" s="366"/>
      <c r="C77" s="367"/>
      <c r="D77" s="36">
        <v>119952</v>
      </c>
      <c r="E77" s="37"/>
      <c r="F77" s="37"/>
      <c r="G77" s="37"/>
      <c r="H77" s="38"/>
    </row>
    <row r="78" spans="1:8" s="16" customFormat="1" ht="37.5" customHeight="1" outlineLevel="1" x14ac:dyDescent="0.2">
      <c r="A78" s="130" t="s">
        <v>199</v>
      </c>
      <c r="B78" s="366"/>
      <c r="C78" s="367"/>
      <c r="D78" s="36">
        <v>125664</v>
      </c>
      <c r="E78" s="37"/>
      <c r="F78" s="37"/>
      <c r="G78" s="37"/>
      <c r="H78" s="38"/>
    </row>
    <row r="79" spans="1:8" s="16" customFormat="1" ht="37.5" customHeight="1" outlineLevel="1" x14ac:dyDescent="0.2">
      <c r="A79" s="130" t="s">
        <v>200</v>
      </c>
      <c r="B79" s="366"/>
      <c r="C79" s="367"/>
      <c r="D79" s="36">
        <v>131376</v>
      </c>
      <c r="E79" s="37"/>
      <c r="F79" s="37"/>
      <c r="G79" s="37"/>
      <c r="H79" s="38"/>
    </row>
    <row r="80" spans="1:8" s="16" customFormat="1" ht="37.5" customHeight="1" outlineLevel="1" x14ac:dyDescent="0.2">
      <c r="A80" s="130" t="s">
        <v>201</v>
      </c>
      <c r="B80" s="366"/>
      <c r="C80" s="367"/>
      <c r="D80" s="36">
        <v>137088</v>
      </c>
      <c r="E80" s="37"/>
      <c r="F80" s="37"/>
      <c r="G80" s="37"/>
      <c r="H80" s="38"/>
    </row>
    <row r="81" spans="1:8" s="16" customFormat="1" ht="37.5" customHeight="1" outlineLevel="1" x14ac:dyDescent="0.2">
      <c r="A81" s="130" t="s">
        <v>202</v>
      </c>
      <c r="B81" s="366"/>
      <c r="C81" s="367"/>
      <c r="D81" s="36">
        <v>142800</v>
      </c>
      <c r="E81" s="37"/>
      <c r="F81" s="37"/>
      <c r="G81" s="37"/>
      <c r="H81" s="38"/>
    </row>
    <row r="82" spans="1:8" s="16" customFormat="1" ht="37.5" customHeight="1" outlineLevel="1" x14ac:dyDescent="0.2">
      <c r="A82" s="130" t="s">
        <v>203</v>
      </c>
      <c r="B82" s="366"/>
      <c r="C82" s="367"/>
      <c r="D82" s="36">
        <v>148512</v>
      </c>
      <c r="E82" s="37"/>
      <c r="F82" s="37"/>
      <c r="G82" s="37"/>
      <c r="H82" s="38"/>
    </row>
    <row r="83" spans="1:8" s="16" customFormat="1" ht="37.5" customHeight="1" outlineLevel="1" x14ac:dyDescent="0.2">
      <c r="A83" s="130" t="s">
        <v>204</v>
      </c>
      <c r="B83" s="366"/>
      <c r="C83" s="367"/>
      <c r="D83" s="36">
        <v>154224</v>
      </c>
      <c r="E83" s="37"/>
      <c r="F83" s="37"/>
      <c r="G83" s="37"/>
      <c r="H83" s="38"/>
    </row>
    <row r="84" spans="1:8" s="16" customFormat="1" ht="37.5" customHeight="1" outlineLevel="1" x14ac:dyDescent="0.2">
      <c r="A84" s="130" t="s">
        <v>205</v>
      </c>
      <c r="B84" s="366"/>
      <c r="C84" s="367"/>
      <c r="D84" s="36">
        <v>159936</v>
      </c>
      <c r="E84" s="37"/>
      <c r="F84" s="37"/>
      <c r="G84" s="37"/>
      <c r="H84" s="38"/>
    </row>
    <row r="85" spans="1:8" s="16" customFormat="1" ht="37.5" customHeight="1" outlineLevel="1" x14ac:dyDescent="0.2">
      <c r="A85" s="130" t="s">
        <v>206</v>
      </c>
      <c r="B85" s="366"/>
      <c r="C85" s="367"/>
      <c r="D85" s="36">
        <v>165648</v>
      </c>
      <c r="E85" s="37"/>
      <c r="F85" s="37"/>
      <c r="G85" s="37"/>
      <c r="H85" s="38"/>
    </row>
    <row r="86" spans="1:8" s="16" customFormat="1" ht="37.5" customHeight="1" outlineLevel="1" x14ac:dyDescent="0.2">
      <c r="A86" s="130" t="s">
        <v>216</v>
      </c>
      <c r="B86" s="366"/>
      <c r="C86" s="367"/>
      <c r="D86" s="36">
        <v>171360</v>
      </c>
      <c r="E86" s="37"/>
      <c r="F86" s="37"/>
      <c r="G86" s="37"/>
      <c r="H86" s="38"/>
    </row>
    <row r="87" spans="1:8" s="16" customFormat="1" ht="37.5" customHeight="1" outlineLevel="1" x14ac:dyDescent="0.2">
      <c r="A87" s="130" t="s">
        <v>217</v>
      </c>
      <c r="B87" s="366"/>
      <c r="C87" s="367"/>
      <c r="D87" s="36">
        <v>177072</v>
      </c>
      <c r="E87" s="37"/>
      <c r="F87" s="37"/>
      <c r="G87" s="37"/>
      <c r="H87" s="38"/>
    </row>
    <row r="88" spans="1:8" s="16" customFormat="1" ht="37.5" customHeight="1" outlineLevel="1" x14ac:dyDescent="0.2">
      <c r="A88" s="130" t="s">
        <v>218</v>
      </c>
      <c r="B88" s="366"/>
      <c r="C88" s="367"/>
      <c r="D88" s="36">
        <v>182784</v>
      </c>
      <c r="E88" s="37"/>
      <c r="F88" s="37"/>
      <c r="G88" s="37"/>
      <c r="H88" s="38"/>
    </row>
    <row r="89" spans="1:8" s="16" customFormat="1" ht="37.5" customHeight="1" outlineLevel="1" x14ac:dyDescent="0.2">
      <c r="A89" s="130" t="s">
        <v>219</v>
      </c>
      <c r="B89" s="366"/>
      <c r="C89" s="367"/>
      <c r="D89" s="36">
        <v>188496</v>
      </c>
      <c r="E89" s="37"/>
      <c r="F89" s="37"/>
      <c r="G89" s="37"/>
      <c r="H89" s="38"/>
    </row>
    <row r="90" spans="1:8" s="16" customFormat="1" ht="37.5" customHeight="1" outlineLevel="1" x14ac:dyDescent="0.2">
      <c r="A90" s="130" t="s">
        <v>220</v>
      </c>
      <c r="B90" s="366"/>
      <c r="C90" s="367"/>
      <c r="D90" s="36">
        <v>194208</v>
      </c>
      <c r="E90" s="37"/>
      <c r="F90" s="37"/>
      <c r="G90" s="37"/>
      <c r="H90" s="38"/>
    </row>
    <row r="91" spans="1:8" s="16" customFormat="1" ht="37.5" customHeight="1" outlineLevel="1" x14ac:dyDescent="0.2">
      <c r="A91" s="130" t="s">
        <v>221</v>
      </c>
      <c r="B91" s="366"/>
      <c r="C91" s="367"/>
      <c r="D91" s="36">
        <v>199920</v>
      </c>
      <c r="E91" s="37"/>
      <c r="F91" s="37"/>
      <c r="G91" s="37"/>
      <c r="H91" s="38"/>
    </row>
    <row r="92" spans="1:8" s="16" customFormat="1" ht="37.5" customHeight="1" outlineLevel="1" x14ac:dyDescent="0.2">
      <c r="A92" s="130" t="s">
        <v>222</v>
      </c>
      <c r="B92" s="366"/>
      <c r="C92" s="367"/>
      <c r="D92" s="36">
        <v>205632</v>
      </c>
      <c r="E92" s="37"/>
      <c r="F92" s="37"/>
      <c r="G92" s="37"/>
      <c r="H92" s="38"/>
    </row>
    <row r="93" spans="1:8" s="16" customFormat="1" ht="37.5" customHeight="1" outlineLevel="1" x14ac:dyDescent="0.2">
      <c r="A93" s="130" t="s">
        <v>223</v>
      </c>
      <c r="B93" s="366"/>
      <c r="C93" s="367"/>
      <c r="D93" s="36">
        <v>211344</v>
      </c>
      <c r="E93" s="37"/>
      <c r="F93" s="37"/>
      <c r="G93" s="37"/>
      <c r="H93" s="38"/>
    </row>
    <row r="94" spans="1:8" s="16" customFormat="1" ht="37.5" customHeight="1" outlineLevel="1" x14ac:dyDescent="0.2">
      <c r="A94" s="130" t="s">
        <v>224</v>
      </c>
      <c r="B94" s="366"/>
      <c r="C94" s="367"/>
      <c r="D94" s="36">
        <v>217056</v>
      </c>
      <c r="E94" s="37"/>
      <c r="F94" s="37"/>
      <c r="G94" s="37"/>
      <c r="H94" s="38"/>
    </row>
    <row r="95" spans="1:8" s="16" customFormat="1" ht="37.5" customHeight="1" outlineLevel="1" x14ac:dyDescent="0.2">
      <c r="A95" s="130" t="s">
        <v>225</v>
      </c>
      <c r="B95" s="366"/>
      <c r="C95" s="367"/>
      <c r="D95" s="36">
        <v>222768</v>
      </c>
      <c r="E95" s="37"/>
      <c r="F95" s="37"/>
      <c r="G95" s="37"/>
      <c r="H95" s="38"/>
    </row>
    <row r="96" spans="1:8" s="16" customFormat="1" ht="37.5" customHeight="1" outlineLevel="1" x14ac:dyDescent="0.2">
      <c r="A96" s="130" t="s">
        <v>292</v>
      </c>
      <c r="B96" s="366"/>
      <c r="C96" s="367"/>
      <c r="D96" s="36">
        <v>228480</v>
      </c>
      <c r="E96" s="37"/>
      <c r="F96" s="37"/>
      <c r="G96" s="37"/>
      <c r="H96" s="38"/>
    </row>
    <row r="97" spans="1:8" s="16" customFormat="1" ht="37.5" customHeight="1" outlineLevel="1" x14ac:dyDescent="0.2">
      <c r="A97" s="130" t="s">
        <v>293</v>
      </c>
      <c r="B97" s="366"/>
      <c r="C97" s="367"/>
      <c r="D97" s="36">
        <v>234192</v>
      </c>
      <c r="E97" s="37"/>
      <c r="F97" s="37"/>
      <c r="G97" s="37"/>
      <c r="H97" s="38"/>
    </row>
    <row r="98" spans="1:8" s="16" customFormat="1" ht="37.5" customHeight="1" outlineLevel="1" x14ac:dyDescent="0.2">
      <c r="A98" s="130" t="s">
        <v>294</v>
      </c>
      <c r="B98" s="366"/>
      <c r="C98" s="367"/>
      <c r="D98" s="36">
        <v>239904</v>
      </c>
      <c r="E98" s="37"/>
      <c r="F98" s="37"/>
      <c r="G98" s="37"/>
      <c r="H98" s="38"/>
    </row>
    <row r="99" spans="1:8" s="16" customFormat="1" ht="37.5" customHeight="1" outlineLevel="1" x14ac:dyDescent="0.2">
      <c r="A99" s="130" t="s">
        <v>295</v>
      </c>
      <c r="B99" s="366"/>
      <c r="C99" s="367"/>
      <c r="D99" s="36">
        <v>245616</v>
      </c>
      <c r="E99" s="37"/>
      <c r="F99" s="37"/>
      <c r="G99" s="37"/>
      <c r="H99" s="38"/>
    </row>
    <row r="100" spans="1:8" s="16" customFormat="1" ht="37.5" customHeight="1" outlineLevel="1" x14ac:dyDescent="0.2">
      <c r="A100" s="130" t="s">
        <v>296</v>
      </c>
      <c r="B100" s="366"/>
      <c r="C100" s="367"/>
      <c r="D100" s="36">
        <v>251328</v>
      </c>
      <c r="E100" s="37"/>
      <c r="F100" s="37"/>
      <c r="G100" s="37"/>
      <c r="H100" s="38"/>
    </row>
    <row r="101" spans="1:8" s="16" customFormat="1" ht="37.5" customHeight="1" outlineLevel="1" x14ac:dyDescent="0.2">
      <c r="A101" s="130" t="s">
        <v>297</v>
      </c>
      <c r="B101" s="366"/>
      <c r="C101" s="367"/>
      <c r="D101" s="36">
        <v>257040</v>
      </c>
      <c r="E101" s="37"/>
      <c r="F101" s="37"/>
      <c r="G101" s="37"/>
      <c r="H101" s="38"/>
    </row>
    <row r="102" spans="1:8" s="16" customFormat="1" ht="37.5" customHeight="1" outlineLevel="1" x14ac:dyDescent="0.2">
      <c r="A102" s="130" t="s">
        <v>298</v>
      </c>
      <c r="B102" s="366"/>
      <c r="C102" s="367"/>
      <c r="D102" s="36">
        <v>262752</v>
      </c>
      <c r="E102" s="37"/>
      <c r="F102" s="37"/>
      <c r="G102" s="37"/>
      <c r="H102" s="38"/>
    </row>
    <row r="103" spans="1:8" s="16" customFormat="1" ht="37.5" customHeight="1" outlineLevel="1" x14ac:dyDescent="0.2">
      <c r="A103" s="130" t="s">
        <v>299</v>
      </c>
      <c r="B103" s="366"/>
      <c r="C103" s="367"/>
      <c r="D103" s="36">
        <v>268464</v>
      </c>
      <c r="E103" s="37"/>
      <c r="F103" s="37"/>
      <c r="G103" s="37"/>
      <c r="H103" s="38"/>
    </row>
    <row r="104" spans="1:8" s="16" customFormat="1" ht="37.5" customHeight="1" outlineLevel="1" x14ac:dyDescent="0.2">
      <c r="A104" s="130" t="s">
        <v>300</v>
      </c>
      <c r="B104" s="366"/>
      <c r="C104" s="367"/>
      <c r="D104" s="36">
        <v>274176</v>
      </c>
      <c r="E104" s="37"/>
      <c r="F104" s="37"/>
      <c r="G104" s="37"/>
      <c r="H104" s="38"/>
    </row>
    <row r="105" spans="1:8" s="16" customFormat="1" ht="37.5" customHeight="1" outlineLevel="1" thickBot="1" x14ac:dyDescent="0.25">
      <c r="A105" s="130" t="s">
        <v>301</v>
      </c>
      <c r="B105" s="366"/>
      <c r="C105" s="368"/>
      <c r="D105" s="36">
        <v>279888</v>
      </c>
      <c r="E105" s="37"/>
      <c r="F105" s="37"/>
      <c r="G105" s="37"/>
      <c r="H105" s="38"/>
    </row>
    <row r="106" spans="1:8" s="16" customFormat="1" ht="50.1" customHeight="1" thickBot="1" x14ac:dyDescent="0.25">
      <c r="A106" s="119" t="s">
        <v>52</v>
      </c>
      <c r="B106" s="120"/>
      <c r="C106" s="120"/>
      <c r="D106" s="121" t="str">
        <f>"от "&amp;MIN(D107:D116)&amp;" до "&amp;MAX(D107:D116)</f>
        <v>от 66 до 6222</v>
      </c>
      <c r="E106" s="122"/>
      <c r="F106" s="122"/>
      <c r="G106" s="122"/>
      <c r="H106" s="123"/>
    </row>
    <row r="107" spans="1:8" s="16" customFormat="1" ht="156.75" customHeight="1" x14ac:dyDescent="0.2">
      <c r="A107" s="132" t="s">
        <v>53</v>
      </c>
      <c r="B107" s="133" t="s">
        <v>13</v>
      </c>
      <c r="C107" s="321"/>
      <c r="D107" s="135">
        <v>1758</v>
      </c>
      <c r="E107" s="135"/>
      <c r="F107" s="135"/>
      <c r="G107" s="135"/>
      <c r="H107" s="136"/>
    </row>
    <row r="108" spans="1:8" s="16" customFormat="1" ht="37.5" customHeight="1" x14ac:dyDescent="0.2">
      <c r="A108" s="143" t="s">
        <v>54</v>
      </c>
      <c r="B108" s="144"/>
      <c r="C108" s="139" t="str">
        <f>"Электронный справочник "&amp;$C$2&amp;" (версия для ПК)"</f>
        <v>Электронный справочник "2ГИС.ИРКУТСК" (версия для ПК)</v>
      </c>
      <c r="D108" s="36">
        <v>66</v>
      </c>
      <c r="E108" s="37"/>
      <c r="F108" s="37"/>
      <c r="G108" s="37"/>
      <c r="H108" s="38"/>
    </row>
    <row r="109" spans="1:8" s="16" customFormat="1" ht="37.5" customHeight="1" x14ac:dyDescent="0.2">
      <c r="A109" s="143" t="s">
        <v>55</v>
      </c>
      <c r="B109" s="144"/>
      <c r="C109" s="142"/>
      <c r="D109" s="36">
        <v>5832</v>
      </c>
      <c r="E109" s="37"/>
      <c r="F109" s="37"/>
      <c r="G109" s="37"/>
      <c r="H109" s="38"/>
    </row>
    <row r="110" spans="1:8" s="16" customFormat="1" ht="37.5" customHeight="1" x14ac:dyDescent="0.2">
      <c r="A110" s="143" t="s">
        <v>56</v>
      </c>
      <c r="B110" s="144"/>
      <c r="C110" s="142"/>
      <c r="D110" s="36">
        <v>1680</v>
      </c>
      <c r="E110" s="37"/>
      <c r="F110" s="37"/>
      <c r="G110" s="37"/>
      <c r="H110" s="38"/>
    </row>
    <row r="111" spans="1:8" s="16" customFormat="1" ht="37.5" customHeight="1" x14ac:dyDescent="0.2">
      <c r="A111" s="143" t="s">
        <v>57</v>
      </c>
      <c r="B111" s="144"/>
      <c r="C111" s="142"/>
      <c r="D111" s="36">
        <v>5448</v>
      </c>
      <c r="E111" s="37"/>
      <c r="F111" s="37"/>
      <c r="G111" s="37"/>
      <c r="H111" s="38"/>
    </row>
    <row r="112" spans="1:8" s="16" customFormat="1" ht="37.5" customHeight="1" x14ac:dyDescent="0.2">
      <c r="A112" s="143" t="s">
        <v>58</v>
      </c>
      <c r="B112" s="144"/>
      <c r="C112" s="142"/>
      <c r="D112" s="56">
        <v>324</v>
      </c>
      <c r="E112" s="37"/>
      <c r="F112" s="37"/>
      <c r="G112" s="37"/>
      <c r="H112" s="38"/>
    </row>
    <row r="113" spans="1:8" s="16" customFormat="1" ht="37.5" customHeight="1" x14ac:dyDescent="0.2">
      <c r="A113" s="143" t="s">
        <v>59</v>
      </c>
      <c r="B113" s="144"/>
      <c r="C113" s="142"/>
      <c r="D113" s="56">
        <v>324</v>
      </c>
      <c r="E113" s="37"/>
      <c r="F113" s="37"/>
      <c r="G113" s="37"/>
      <c r="H113" s="38"/>
    </row>
    <row r="114" spans="1:8" s="16" customFormat="1" ht="37.5" customHeight="1" x14ac:dyDescent="0.2">
      <c r="A114" s="143" t="s">
        <v>60</v>
      </c>
      <c r="B114" s="144"/>
      <c r="C114" s="142"/>
      <c r="D114" s="56">
        <v>648</v>
      </c>
      <c r="E114" s="37"/>
      <c r="F114" s="37"/>
      <c r="G114" s="37"/>
      <c r="H114" s="38"/>
    </row>
    <row r="115" spans="1:8" s="16" customFormat="1" ht="37.5" customHeight="1" x14ac:dyDescent="0.2">
      <c r="A115" s="143" t="s">
        <v>61</v>
      </c>
      <c r="B115" s="144"/>
      <c r="C115" s="142"/>
      <c r="D115" s="56">
        <v>972</v>
      </c>
      <c r="E115" s="37"/>
      <c r="F115" s="37"/>
      <c r="G115" s="37"/>
      <c r="H115" s="38"/>
    </row>
    <row r="116" spans="1:8" s="16" customFormat="1" ht="37.5" customHeight="1" x14ac:dyDescent="0.2">
      <c r="A116" s="194" t="s">
        <v>62</v>
      </c>
      <c r="B116" s="195"/>
      <c r="C116" s="510"/>
      <c r="D116" s="56">
        <v>6222</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17" s="45">
        <v>30</v>
      </c>
      <c r="E117" s="45"/>
      <c r="F117" s="45"/>
      <c r="G117" s="45"/>
      <c r="H117" s="46"/>
    </row>
    <row r="118" spans="1:8" s="28" customFormat="1" ht="50.1" customHeight="1" thickBot="1" x14ac:dyDescent="0.25">
      <c r="A118" s="24" t="s">
        <v>65</v>
      </c>
      <c r="B118" s="25"/>
      <c r="C118" s="26"/>
      <c r="D118" s="156" t="str">
        <f>"от "&amp;MIN(D120,D140:H141,F180,D142:H156)&amp;" до "&amp;MAX(D120,D140:H141,F180,D142:H156)</f>
        <v>от 510 до 33000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66"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20" s="165">
        <v>10584</v>
      </c>
      <c r="E120" s="165"/>
      <c r="F120" s="165"/>
      <c r="G120" s="165"/>
      <c r="H120" s="166"/>
    </row>
    <row r="121" spans="1:8" s="16" customFormat="1" ht="66" customHeight="1" thickBot="1" x14ac:dyDescent="0.25">
      <c r="A121" s="167" t="s">
        <v>67</v>
      </c>
      <c r="B121" s="168"/>
      <c r="C121" s="169"/>
      <c r="D121" s="170" t="s">
        <v>68</v>
      </c>
      <c r="E121" s="171"/>
      <c r="F121" s="171"/>
      <c r="G121" s="171"/>
      <c r="H121" s="172"/>
    </row>
    <row r="122" spans="1:8" s="16" customFormat="1" ht="66" customHeight="1" x14ac:dyDescent="0.2">
      <c r="A122" s="173" t="s">
        <v>69</v>
      </c>
      <c r="B122" s="174"/>
      <c r="C122" s="169"/>
      <c r="D122" s="140">
        <f>D120/4</f>
        <v>2646</v>
      </c>
      <c r="E122" s="140"/>
      <c r="F122" s="140"/>
      <c r="G122" s="140"/>
      <c r="H122" s="141"/>
    </row>
    <row r="123" spans="1:8" s="16" customFormat="1" ht="66" customHeight="1" x14ac:dyDescent="0.2">
      <c r="A123" s="173" t="s">
        <v>70</v>
      </c>
      <c r="B123" s="174"/>
      <c r="C123" s="169"/>
      <c r="D123" s="140">
        <f>D120/5</f>
        <v>2116.8000000000002</v>
      </c>
      <c r="E123" s="140"/>
      <c r="F123" s="140"/>
      <c r="G123" s="140"/>
      <c r="H123" s="141"/>
    </row>
    <row r="124" spans="1:8" s="16" customFormat="1" ht="66" customHeight="1" x14ac:dyDescent="0.2">
      <c r="A124" s="173" t="s">
        <v>71</v>
      </c>
      <c r="B124" s="174"/>
      <c r="C124" s="169"/>
      <c r="D124" s="140">
        <f>D120/6</f>
        <v>1764</v>
      </c>
      <c r="E124" s="140"/>
      <c r="F124" s="140"/>
      <c r="G124" s="140"/>
      <c r="H124" s="141"/>
    </row>
    <row r="125" spans="1:8" s="16" customFormat="1" ht="66" customHeight="1" x14ac:dyDescent="0.2">
      <c r="A125" s="173" t="s">
        <v>72</v>
      </c>
      <c r="B125" s="174"/>
      <c r="C125" s="169"/>
      <c r="D125" s="140">
        <f>D120/7</f>
        <v>1512</v>
      </c>
      <c r="E125" s="140"/>
      <c r="F125" s="140"/>
      <c r="G125" s="140"/>
      <c r="H125" s="141"/>
    </row>
    <row r="126" spans="1:8" s="16" customFormat="1" ht="66" customHeight="1" x14ac:dyDescent="0.2">
      <c r="A126" s="173" t="s">
        <v>73</v>
      </c>
      <c r="B126" s="174"/>
      <c r="C126" s="169"/>
      <c r="D126" s="140">
        <f>D120/8</f>
        <v>1323</v>
      </c>
      <c r="E126" s="140"/>
      <c r="F126" s="140"/>
      <c r="G126" s="140"/>
      <c r="H126" s="141"/>
    </row>
    <row r="127" spans="1:8" s="16" customFormat="1" ht="66" customHeight="1" x14ac:dyDescent="0.2">
      <c r="A127" s="173" t="s">
        <v>74</v>
      </c>
      <c r="B127" s="174"/>
      <c r="C127" s="169"/>
      <c r="D127" s="140">
        <f>D120/9</f>
        <v>1176</v>
      </c>
      <c r="E127" s="140"/>
      <c r="F127" s="140"/>
      <c r="G127" s="140"/>
      <c r="H127" s="141"/>
    </row>
    <row r="128" spans="1:8" s="16" customFormat="1" ht="66" customHeight="1" x14ac:dyDescent="0.2">
      <c r="A128" s="173" t="s">
        <v>75</v>
      </c>
      <c r="B128" s="174"/>
      <c r="C128" s="169"/>
      <c r="D128" s="140">
        <f>D120/10</f>
        <v>1058.4000000000001</v>
      </c>
      <c r="E128" s="140"/>
      <c r="F128" s="140"/>
      <c r="G128" s="140"/>
      <c r="H128" s="141"/>
    </row>
    <row r="129" spans="1:8" s="16" customFormat="1" ht="66" customHeight="1" thickBot="1" x14ac:dyDescent="0.25">
      <c r="A129" s="162" t="s">
        <v>76</v>
      </c>
      <c r="B129" s="163"/>
      <c r="C129" s="169"/>
      <c r="D129" s="165">
        <v>40008</v>
      </c>
      <c r="E129" s="165"/>
      <c r="F129" s="165"/>
      <c r="G129" s="165"/>
      <c r="H129" s="166"/>
    </row>
    <row r="130" spans="1:8" s="16" customFormat="1" ht="66" customHeight="1" thickBot="1" x14ac:dyDescent="0.25">
      <c r="A130" s="167" t="s">
        <v>67</v>
      </c>
      <c r="B130" s="168"/>
      <c r="C130" s="169"/>
      <c r="D130" s="170" t="s">
        <v>68</v>
      </c>
      <c r="E130" s="171"/>
      <c r="F130" s="171"/>
      <c r="G130" s="171"/>
      <c r="H130" s="172"/>
    </row>
    <row r="131" spans="1:8" s="16" customFormat="1" ht="66" customHeight="1" x14ac:dyDescent="0.2">
      <c r="A131" s="173" t="s">
        <v>69</v>
      </c>
      <c r="B131" s="174"/>
      <c r="C131" s="169"/>
      <c r="D131" s="140">
        <v>10002</v>
      </c>
      <c r="E131" s="140"/>
      <c r="F131" s="140"/>
      <c r="G131" s="140"/>
      <c r="H131" s="141"/>
    </row>
    <row r="132" spans="1:8" s="16" customFormat="1" ht="66" customHeight="1" x14ac:dyDescent="0.2">
      <c r="A132" s="173" t="s">
        <v>70</v>
      </c>
      <c r="B132" s="174"/>
      <c r="C132" s="169"/>
      <c r="D132" s="140">
        <v>8001.5999999999995</v>
      </c>
      <c r="E132" s="140"/>
      <c r="F132" s="140"/>
      <c r="G132" s="140"/>
      <c r="H132" s="141"/>
    </row>
    <row r="133" spans="1:8" s="16" customFormat="1" ht="66" customHeight="1" x14ac:dyDescent="0.2">
      <c r="A133" s="173" t="s">
        <v>71</v>
      </c>
      <c r="B133" s="174"/>
      <c r="C133" s="169"/>
      <c r="D133" s="140">
        <v>6668</v>
      </c>
      <c r="E133" s="140"/>
      <c r="F133" s="140"/>
      <c r="G133" s="140"/>
      <c r="H133" s="141"/>
    </row>
    <row r="134" spans="1:8" s="16" customFormat="1" ht="66" customHeight="1" x14ac:dyDescent="0.2">
      <c r="A134" s="173" t="s">
        <v>72</v>
      </c>
      <c r="B134" s="174"/>
      <c r="C134" s="169"/>
      <c r="D134" s="140">
        <v>5715.4285714285716</v>
      </c>
      <c r="E134" s="140"/>
      <c r="F134" s="140"/>
      <c r="G134" s="140"/>
      <c r="H134" s="141"/>
    </row>
    <row r="135" spans="1:8" s="16" customFormat="1" ht="66" customHeight="1" x14ac:dyDescent="0.2">
      <c r="A135" s="173" t="s">
        <v>73</v>
      </c>
      <c r="B135" s="174"/>
      <c r="C135" s="169"/>
      <c r="D135" s="140">
        <v>5001</v>
      </c>
      <c r="E135" s="140"/>
      <c r="F135" s="140"/>
      <c r="G135" s="140"/>
      <c r="H135" s="141"/>
    </row>
    <row r="136" spans="1:8" s="16" customFormat="1" ht="66" customHeight="1" x14ac:dyDescent="0.2">
      <c r="A136" s="173" t="s">
        <v>74</v>
      </c>
      <c r="B136" s="174"/>
      <c r="C136" s="169"/>
      <c r="D136" s="140">
        <v>4445.333333333333</v>
      </c>
      <c r="E136" s="140"/>
      <c r="F136" s="140"/>
      <c r="G136" s="140"/>
      <c r="H136" s="141"/>
    </row>
    <row r="137" spans="1:8" s="16" customFormat="1" ht="66" customHeight="1" thickBot="1" x14ac:dyDescent="0.25">
      <c r="A137" s="173" t="s">
        <v>75</v>
      </c>
      <c r="B137" s="174"/>
      <c r="C137" s="177"/>
      <c r="D137" s="140">
        <v>4000.7999999999997</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38" s="44">
        <v>21606</v>
      </c>
      <c r="E138" s="45"/>
      <c r="F138" s="45"/>
      <c r="G138" s="45"/>
      <c r="H138" s="46"/>
    </row>
    <row r="139" spans="1:8" s="16" customFormat="1" ht="24.7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"2ГИС.ИРКУТСК"</v>
      </c>
      <c r="D140" s="56">
        <v>10200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1" s="56">
        <v>17760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2" s="56">
        <v>12000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"2ГИС.ИРКУТСК"</v>
      </c>
      <c r="D143" s="56">
        <v>15240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"2ГИС.ИРКУТСК"</v>
      </c>
      <c r="D144" s="56">
        <v>18288</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5" s="56">
        <v>10560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6" s="56">
        <v>10200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7" s="329">
        <v>12840</v>
      </c>
      <c r="E147" s="140"/>
      <c r="F147" s="140"/>
      <c r="G147" s="140"/>
      <c r="H147" s="141"/>
    </row>
    <row r="148" spans="1:8" s="16" customFormat="1" ht="50.1" customHeight="1" x14ac:dyDescent="0.2">
      <c r="A148" s="143" t="s">
        <v>86</v>
      </c>
      <c r="B148" s="144"/>
      <c r="C148" s="190" t="str">
        <f>C180</f>
        <v>электронный справочник на основе Справочника организаций "2ГИС.ИРКУТСК" (мобильная версия 2ГИС 4.0 и выше)</v>
      </c>
      <c r="D148" s="329">
        <v>27000</v>
      </c>
      <c r="E148" s="140"/>
      <c r="F148" s="140"/>
      <c r="G148" s="140"/>
      <c r="H148" s="141"/>
    </row>
    <row r="149" spans="1:8" s="16" customFormat="1" ht="50.1" customHeight="1" x14ac:dyDescent="0.2">
      <c r="A149" s="143" t="s">
        <v>87</v>
      </c>
      <c r="B149" s="144"/>
      <c r="C149" s="190" t="s">
        <v>88</v>
      </c>
      <c r="D149" s="329">
        <v>510</v>
      </c>
      <c r="E149" s="140"/>
      <c r="F149" s="140"/>
      <c r="G149" s="140"/>
      <c r="H149" s="141"/>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0" s="56">
        <v>8040</v>
      </c>
      <c r="E150" s="37"/>
      <c r="F150" s="37"/>
      <c r="G150" s="37"/>
      <c r="H150" s="38"/>
    </row>
    <row r="151" spans="1:8" s="16" customFormat="1" ht="70.5" customHeight="1" x14ac:dyDescent="0.2">
      <c r="A151" s="143" t="s">
        <v>90</v>
      </c>
      <c r="B151" s="144"/>
      <c r="C151" s="190" t="str">
        <f t="shared" ref="C151: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1" s="56">
        <v>6432</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2" s="56">
        <v>6720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3" s="56">
        <v>3216</v>
      </c>
      <c r="E153" s="37"/>
      <c r="F153" s="37"/>
      <c r="G153" s="37"/>
      <c r="H153" s="38"/>
    </row>
    <row r="154" spans="1:8" s="16" customFormat="1" ht="70.5" customHeight="1" x14ac:dyDescent="0.2">
      <c r="A154" s="143" t="s">
        <v>93</v>
      </c>
      <c r="B154" s="144" t="s">
        <v>93</v>
      </c>
      <c r="C154"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4" s="56">
        <v>33000</v>
      </c>
      <c r="E154" s="37"/>
      <c r="F154" s="37"/>
      <c r="G154" s="37"/>
      <c r="H154" s="38"/>
    </row>
    <row r="155" spans="1:8" s="16" customFormat="1" ht="70.5" customHeight="1" x14ac:dyDescent="0.2">
      <c r="A155" s="143" t="s">
        <v>94</v>
      </c>
      <c r="B155" s="144" t="s">
        <v>94</v>
      </c>
      <c r="C155"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5" s="56">
        <v>15000</v>
      </c>
      <c r="E155" s="37"/>
      <c r="F155" s="37"/>
      <c r="G155" s="37"/>
      <c r="H155" s="38"/>
    </row>
    <row r="156" spans="1:8" s="16" customFormat="1" ht="50.1" customHeight="1" thickBot="1" x14ac:dyDescent="0.25">
      <c r="A156" s="143" t="s">
        <v>95</v>
      </c>
      <c r="B156" s="144"/>
      <c r="C156" s="29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6" s="56">
        <v>10560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7" s="56">
        <v>1200</v>
      </c>
      <c r="E157" s="37"/>
      <c r="F157" s="37"/>
      <c r="G157" s="37"/>
      <c r="H157" s="38"/>
    </row>
    <row r="158" spans="1:8" s="16" customFormat="1" ht="102" customHeight="1" thickBot="1" x14ac:dyDescent="0.25">
      <c r="A158" s="143" t="s">
        <v>96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8" s="56">
        <v>100002</v>
      </c>
      <c r="E158" s="37"/>
      <c r="F158" s="37"/>
      <c r="G158" s="37"/>
      <c r="H158" s="38"/>
    </row>
    <row r="159" spans="1:8" s="16" customFormat="1" ht="126" customHeight="1" x14ac:dyDescent="0.2">
      <c r="A159" s="143" t="s">
        <v>97</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9" s="56">
        <v>16200</v>
      </c>
      <c r="E159" s="37"/>
      <c r="F159" s="37"/>
      <c r="G159" s="37"/>
      <c r="H159" s="38"/>
    </row>
    <row r="160" spans="1:8" s="16" customFormat="1" ht="96" customHeight="1" x14ac:dyDescent="0.2">
      <c r="A160" s="143" t="s">
        <v>98</v>
      </c>
      <c r="B160" s="144"/>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60" s="56">
        <v>10005</v>
      </c>
      <c r="E160" s="37"/>
      <c r="F160" s="37"/>
      <c r="G160" s="37"/>
      <c r="H160" s="38"/>
    </row>
    <row r="161" spans="1:8" s="16" customFormat="1" ht="96" customHeight="1" x14ac:dyDescent="0.2">
      <c r="A161" s="137" t="s">
        <v>99</v>
      </c>
      <c r="B161" s="191"/>
      <c r="C161" s="190" t="e">
        <f>#REF!</f>
        <v>#REF!</v>
      </c>
      <c r="D161" s="56">
        <v>15000</v>
      </c>
      <c r="E161" s="37"/>
      <c r="F161" s="37"/>
      <c r="G161" s="37"/>
      <c r="H161" s="38"/>
    </row>
    <row r="162" spans="1:8" s="16" customFormat="1" ht="50.1" customHeight="1" x14ac:dyDescent="0.2">
      <c r="A162" s="143" t="s">
        <v>100</v>
      </c>
      <c r="B162" s="144"/>
      <c r="C162" s="190" t="str">
        <f>"Интернет-площадка 2gis.ru на основе Cправочника организаций "&amp;$C$2&amp;""</f>
        <v>Интернет-площадка 2gis.ru на основе Cправочника организаций "2ГИС.ИРКУТСК"</v>
      </c>
      <c r="D162" s="56">
        <v>14280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56">
        <v>24960</v>
      </c>
      <c r="E163" s="37"/>
      <c r="F163" s="37"/>
      <c r="G163" s="37"/>
      <c r="H163" s="38"/>
    </row>
    <row r="164" spans="1:8" s="16" customFormat="1" ht="50.1" customHeight="1" x14ac:dyDescent="0.2">
      <c r="A164" s="143" t="s">
        <v>102</v>
      </c>
      <c r="B164" s="144"/>
      <c r="C164"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4" s="56">
        <v>16800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"2ГИС.ИРКУТСК"</v>
      </c>
      <c r="D165" s="56">
        <v>21360</v>
      </c>
      <c r="E165" s="37"/>
      <c r="F165" s="37"/>
      <c r="G165" s="37"/>
      <c r="H165" s="38"/>
    </row>
    <row r="166" spans="1:8" s="16" customFormat="1" ht="50.1" customHeight="1" x14ac:dyDescent="0.2">
      <c r="A166" s="143" t="s">
        <v>104</v>
      </c>
      <c r="B166" s="144"/>
      <c r="C166" s="190" t="str">
        <f>"Интернет-площадка 2gis.ru на основе Cправочника организаций "&amp;$C$2&amp;""</f>
        <v>Интернет-площадка 2gis.ru на основе Cправочника организаций "2ГИС.ИРКУТСК"</v>
      </c>
      <c r="D166" s="56">
        <v>25632</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7" s="56">
        <v>14880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8" s="56">
        <v>14280</v>
      </c>
      <c r="E168" s="37"/>
      <c r="F168" s="37"/>
      <c r="G168" s="37"/>
      <c r="H168" s="38"/>
    </row>
    <row r="169" spans="1:8" s="16" customFormat="1" ht="50.1" customHeight="1" x14ac:dyDescent="0.2">
      <c r="A169" s="143" t="s">
        <v>107</v>
      </c>
      <c r="B169" s="144"/>
      <c r="C169" s="190"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69" s="56">
        <v>18000</v>
      </c>
      <c r="E169" s="37"/>
      <c r="F169" s="37"/>
      <c r="G169" s="37"/>
      <c r="H169" s="38"/>
    </row>
    <row r="170" spans="1:8" s="16" customFormat="1" ht="50.1" customHeight="1" x14ac:dyDescent="0.2">
      <c r="A170" s="143" t="s">
        <v>108</v>
      </c>
      <c r="B170" s="144"/>
      <c r="C170" s="190" t="s">
        <v>88</v>
      </c>
      <c r="D170" s="56">
        <v>720</v>
      </c>
      <c r="E170" s="37"/>
      <c r="F170" s="37"/>
      <c r="G170" s="37"/>
      <c r="H170" s="38"/>
    </row>
    <row r="171" spans="1:8" s="16" customFormat="1" ht="68.25" customHeight="1" x14ac:dyDescent="0.2">
      <c r="A171" s="143" t="s">
        <v>109</v>
      </c>
      <c r="B171" s="144"/>
      <c r="C17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56">
        <v>46200</v>
      </c>
      <c r="E171" s="37"/>
      <c r="F171" s="37"/>
      <c r="G171" s="37"/>
      <c r="H171" s="38"/>
    </row>
    <row r="172" spans="1:8" s="16" customFormat="1" ht="50.1" customHeight="1" thickBot="1" x14ac:dyDescent="0.25">
      <c r="A172" s="143" t="s">
        <v>110</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56">
        <v>14880</v>
      </c>
      <c r="E172" s="37"/>
      <c r="F172" s="37"/>
      <c r="G172" s="37"/>
      <c r="H172" s="38"/>
    </row>
    <row r="173" spans="1:8" s="28" customFormat="1" ht="50.1" customHeight="1" thickBot="1" x14ac:dyDescent="0.25">
      <c r="A173" s="24" t="s">
        <v>111</v>
      </c>
      <c r="B173" s="25"/>
      <c r="C173" s="26"/>
      <c r="D173" s="156"/>
      <c r="E173" s="156"/>
      <c r="F173" s="156"/>
      <c r="G173" s="156"/>
      <c r="H173" s="157"/>
    </row>
    <row r="174" spans="1:8" s="16" customFormat="1" ht="50.1" customHeight="1" x14ac:dyDescent="0.2">
      <c r="A174" s="143" t="s">
        <v>112</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74" s="36">
        <v>10806</v>
      </c>
      <c r="E174" s="37"/>
      <c r="F174" s="37"/>
      <c r="G174" s="37"/>
      <c r="H174" s="38"/>
    </row>
    <row r="175" spans="1:8" s="16" customFormat="1" ht="50.1" customHeight="1" x14ac:dyDescent="0.2">
      <c r="A175" s="143" t="s">
        <v>113</v>
      </c>
      <c r="B175" s="144"/>
      <c r="C175" s="196"/>
      <c r="D175" s="36">
        <v>10806</v>
      </c>
      <c r="E175" s="37"/>
      <c r="F175" s="37"/>
      <c r="G175" s="37"/>
      <c r="H175" s="38"/>
    </row>
    <row r="176" spans="1:8" s="16" customFormat="1" ht="50.1" customHeight="1" x14ac:dyDescent="0.2">
      <c r="A176" s="194" t="s">
        <v>114</v>
      </c>
      <c r="B176" s="195"/>
      <c r="C176" s="196"/>
      <c r="D176" s="329">
        <v>3240</v>
      </c>
      <c r="E176" s="140"/>
      <c r="F176" s="140"/>
      <c r="G176" s="140"/>
      <c r="H176" s="140"/>
    </row>
    <row r="177" spans="1:8" s="16" customFormat="1" ht="50.1" customHeight="1" x14ac:dyDescent="0.2">
      <c r="A177" s="194" t="s">
        <v>115</v>
      </c>
      <c r="B177" s="195"/>
      <c r="C177" s="196"/>
      <c r="D177" s="329">
        <v>324</v>
      </c>
      <c r="E177" s="140"/>
      <c r="F177" s="140"/>
      <c r="G177" s="140"/>
      <c r="H177" s="140"/>
    </row>
    <row r="178" spans="1:8" s="16" customFormat="1" ht="50.1" customHeight="1" thickBot="1" x14ac:dyDescent="0.25">
      <c r="A178" s="194" t="s">
        <v>116</v>
      </c>
      <c r="B178" s="195"/>
      <c r="C178" s="198"/>
      <c r="D178" s="78">
        <v>1134</v>
      </c>
      <c r="E178" s="79"/>
      <c r="F178" s="79"/>
      <c r="G178" s="79"/>
      <c r="H178" s="79"/>
    </row>
    <row r="179" spans="1:8" s="16" customFormat="1" ht="50.1" customHeight="1" thickBot="1" x14ac:dyDescent="0.25">
      <c r="A179" s="24" t="s">
        <v>117</v>
      </c>
      <c r="B179" s="25"/>
      <c r="C179" s="26"/>
      <c r="D179" s="156"/>
      <c r="E179" s="156"/>
      <c r="F179" s="156"/>
      <c r="G179" s="156"/>
      <c r="H179" s="157"/>
    </row>
    <row r="180" spans="1:8" s="16" customFormat="1" ht="50.1" customHeight="1" x14ac:dyDescent="0.2">
      <c r="A180" s="143" t="s">
        <v>118</v>
      </c>
      <c r="B180" s="144"/>
      <c r="C18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80" s="200">
        <f>F180*1.2</f>
        <v>8244</v>
      </c>
      <c r="E180" s="201">
        <f>F180*1.1</f>
        <v>7557.0000000000009</v>
      </c>
      <c r="F180" s="201">
        <v>6870</v>
      </c>
      <c r="G180" s="201">
        <f>F180*0.75</f>
        <v>5152.5</v>
      </c>
      <c r="H180" s="202">
        <f>F180*0.5</f>
        <v>3435</v>
      </c>
    </row>
    <row r="181" spans="1:8" s="16" customFormat="1" ht="50.1" customHeight="1" x14ac:dyDescent="0.2">
      <c r="A181" s="143" t="s">
        <v>119</v>
      </c>
      <c r="B181" s="144"/>
      <c r="C181" s="190" t="str">
        <f>"Интернет-площадка 2gis.ru на основе Cправочника организаций "&amp;$C$2&amp;""</f>
        <v>Интернет-площадка 2gis.ru на основе Cправочника организаций "2ГИС.ИРКУТСК"</v>
      </c>
      <c r="D181" s="36">
        <v>2592</v>
      </c>
      <c r="E181" s="37"/>
      <c r="F181" s="37"/>
      <c r="G181" s="37"/>
      <c r="H181" s="38"/>
    </row>
    <row r="182" spans="1:8" s="16" customFormat="1" ht="50.1" customHeight="1" x14ac:dyDescent="0.2">
      <c r="A182" s="143" t="s">
        <v>120</v>
      </c>
      <c r="B182" s="144"/>
      <c r="C18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2" s="56">
        <v>6870</v>
      </c>
      <c r="E182" s="37"/>
      <c r="F182" s="37"/>
      <c r="G182" s="37"/>
      <c r="H182" s="38"/>
    </row>
    <row r="183" spans="1:8" s="16" customFormat="1" ht="50.1" customHeight="1" x14ac:dyDescent="0.2">
      <c r="A183" s="137" t="s">
        <v>287</v>
      </c>
      <c r="B183" s="191"/>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83" s="200">
        <f>F183*1.2</f>
        <v>11664</v>
      </c>
      <c r="E183" s="201">
        <f>F183*1.1</f>
        <v>10692</v>
      </c>
      <c r="F183" s="201">
        <v>9720</v>
      </c>
      <c r="G183" s="201">
        <f>F183*0.75</f>
        <v>7290</v>
      </c>
      <c r="H183" s="202">
        <f>F183*0.5</f>
        <v>4860</v>
      </c>
    </row>
    <row r="184" spans="1:8" s="16" customFormat="1" ht="50.1" customHeight="1" x14ac:dyDescent="0.2">
      <c r="A184" s="143" t="s">
        <v>166</v>
      </c>
      <c r="B184" s="144"/>
      <c r="C184" s="190" t="str">
        <f>"Интернет-площадка 2gis.ru на основе Cправочника организаций "&amp;$C$2&amp;""</f>
        <v>Интернет-площадка 2gis.ru на основе Cправочника организаций "2ГИС.ИРКУТСК"</v>
      </c>
      <c r="D184" s="36">
        <v>3720</v>
      </c>
      <c r="E184" s="37"/>
      <c r="F184" s="37"/>
      <c r="G184" s="37"/>
      <c r="H184" s="38"/>
    </row>
    <row r="185" spans="1:8" s="16" customFormat="1" ht="50.1" customHeight="1" x14ac:dyDescent="0.2">
      <c r="A185" s="143" t="s">
        <v>123</v>
      </c>
      <c r="B185" s="144"/>
      <c r="C185"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5" s="36">
        <v>9720</v>
      </c>
      <c r="E185" s="37"/>
      <c r="F185" s="37"/>
      <c r="G185" s="37"/>
      <c r="H185" s="38"/>
    </row>
    <row r="186" spans="1:8" s="16" customFormat="1" ht="126" customHeight="1" x14ac:dyDescent="0.2">
      <c r="A186" s="143" t="s">
        <v>124</v>
      </c>
      <c r="B186" s="144"/>
      <c r="C186" s="203" t="str">
        <f>C181</f>
        <v>Интернет-площадка 2gis.ru на основе Cправочника организаций "2ГИС.ИРКУТСК"</v>
      </c>
      <c r="D186" s="200">
        <f>F186*1.2</f>
        <v>11354.4</v>
      </c>
      <c r="E186" s="201">
        <f>F186*1.1</f>
        <v>10408.200000000001</v>
      </c>
      <c r="F186" s="201">
        <v>9462</v>
      </c>
      <c r="G186" s="201">
        <f>F186*0.75</f>
        <v>7096.5</v>
      </c>
      <c r="H186" s="202">
        <f>F186*0.5</f>
        <v>4731</v>
      </c>
    </row>
    <row r="187" spans="1:8" s="16" customFormat="1" ht="126" customHeight="1" thickBot="1" x14ac:dyDescent="0.25">
      <c r="A187" s="143" t="s">
        <v>125</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87" s="56">
        <v>7374</v>
      </c>
      <c r="E187" s="37"/>
      <c r="F187" s="37"/>
      <c r="G187" s="37"/>
      <c r="H187" s="38"/>
    </row>
    <row r="188" spans="1:8" ht="50.1" customHeight="1" thickBot="1" x14ac:dyDescent="0.25">
      <c r="A188" s="24" t="s">
        <v>185</v>
      </c>
      <c r="B188" s="25"/>
      <c r="C188" s="26"/>
      <c r="D188" s="156"/>
      <c r="E188" s="156"/>
      <c r="F188" s="156"/>
      <c r="G188" s="156"/>
      <c r="H188" s="157"/>
    </row>
    <row r="189" spans="1:8" s="23" customFormat="1" ht="30" customHeight="1" thickBot="1" x14ac:dyDescent="0.25">
      <c r="A189" s="357"/>
      <c r="B189" s="357"/>
      <c r="C189" s="358"/>
      <c r="D189" s="357"/>
      <c r="E189" s="357"/>
      <c r="F189" s="357"/>
      <c r="G189" s="357"/>
      <c r="H189" s="359"/>
    </row>
    <row r="190" spans="1:8" s="16" customFormat="1" ht="83.25" customHeight="1" thickBot="1" x14ac:dyDescent="0.25">
      <c r="A190" s="143" t="s">
        <v>186</v>
      </c>
      <c r="B190" s="144"/>
      <c r="C19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90" s="31">
        <v>21414</v>
      </c>
      <c r="E190" s="32"/>
      <c r="F190" s="32"/>
      <c r="G190" s="32"/>
      <c r="H190" s="33"/>
    </row>
    <row r="191" spans="1:8" s="16" customFormat="1" ht="83.25" customHeight="1" thickBot="1" x14ac:dyDescent="0.25">
      <c r="A191" s="143" t="s">
        <v>187</v>
      </c>
      <c r="B191" s="144"/>
      <c r="C191" s="196"/>
      <c r="D191" s="31">
        <v>21414</v>
      </c>
      <c r="E191" s="32"/>
      <c r="F191" s="32"/>
      <c r="G191" s="32"/>
      <c r="H191" s="33"/>
    </row>
    <row r="192" spans="1:8" s="28" customFormat="1" ht="50.1" customHeight="1" thickBot="1" x14ac:dyDescent="0.25">
      <c r="A192" s="301"/>
      <c r="B192" s="302"/>
      <c r="C192" s="182"/>
      <c r="D192" s="325"/>
      <c r="E192" s="325"/>
      <c r="F192" s="325"/>
      <c r="G192" s="325"/>
      <c r="H192" s="326"/>
    </row>
    <row r="193" spans="1:8" s="23" customFormat="1" ht="26.25" x14ac:dyDescent="0.2">
      <c r="A193" s="204"/>
      <c r="B193" s="205"/>
      <c r="C193" s="206"/>
      <c r="D193" s="205"/>
      <c r="E193" s="205"/>
      <c r="F193" s="205"/>
      <c r="G193" s="205"/>
      <c r="H193" s="207"/>
    </row>
    <row r="194" spans="1:8" s="16" customFormat="1" ht="21" x14ac:dyDescent="0.2">
      <c r="A194" s="208"/>
      <c r="B194" s="209" t="s">
        <v>126</v>
      </c>
      <c r="C194" s="210" t="s">
        <v>485</v>
      </c>
      <c r="D194" s="210"/>
      <c r="E194" s="211"/>
      <c r="F194" s="211"/>
      <c r="G194" s="211"/>
      <c r="H194" s="211"/>
    </row>
    <row r="195" spans="1:8" s="16" customFormat="1" ht="21" x14ac:dyDescent="0.2">
      <c r="A195" s="208"/>
      <c r="B195" s="211"/>
      <c r="C195" s="212" t="s">
        <v>486</v>
      </c>
      <c r="D195" s="212"/>
      <c r="E195" s="211"/>
      <c r="F195" s="211"/>
      <c r="G195" s="211"/>
      <c r="H195" s="211"/>
    </row>
    <row r="196" spans="1:8" s="16" customFormat="1" ht="21" x14ac:dyDescent="0.2">
      <c r="A196" s="208"/>
      <c r="B196" s="211"/>
      <c r="C196" s="212" t="s">
        <v>487</v>
      </c>
      <c r="D196" s="212"/>
      <c r="E196" s="211"/>
      <c r="F196" s="211"/>
      <c r="G196" s="211"/>
      <c r="H196" s="211"/>
    </row>
    <row r="197" spans="1:8" s="16" customFormat="1" ht="21" x14ac:dyDescent="0.2">
      <c r="A197" s="204"/>
      <c r="B197" s="205"/>
      <c r="C197" s="212"/>
      <c r="D197" s="212"/>
      <c r="E197" s="211"/>
      <c r="F197" s="211"/>
      <c r="G197" s="211"/>
      <c r="H197" s="205"/>
    </row>
    <row r="198" spans="1:8" s="16" customFormat="1" ht="26.25" x14ac:dyDescent="0.2">
      <c r="A198" s="215" t="str">
        <f>Абакан_юр!A158</f>
        <v>По соглашению сторон в качестве валюты платежа могут выступать украинские гривны, в этом случае курс следующий: 1 руб. = 0,4427 гривен</v>
      </c>
      <c r="B198" s="215"/>
      <c r="C198" s="215"/>
      <c r="D198" s="216"/>
      <c r="E198" s="216"/>
      <c r="F198" s="217"/>
      <c r="G198" s="218"/>
      <c r="H198" s="218"/>
    </row>
    <row r="199" spans="1:8" s="16" customFormat="1" ht="26.25" x14ac:dyDescent="0.2">
      <c r="A199" s="215" t="str">
        <f>Абакан_юр!A159</f>
        <v>По соглашению сторон в качестве валюты платежа могут выступать дирхамы ОАЭ, в этом случае курс следующий: 1 руб. = 0,0427 дирхам</v>
      </c>
      <c r="B199" s="215"/>
      <c r="C199" s="215"/>
      <c r="D199" s="216"/>
      <c r="E199" s="216"/>
      <c r="F199" s="217"/>
      <c r="G199" s="220"/>
      <c r="H199" s="220"/>
    </row>
    <row r="200" spans="1:8" ht="12.6" customHeight="1" x14ac:dyDescent="0.2">
      <c r="A200" s="215" t="str">
        <f>Абакан_юр!A160</f>
        <v>По соглашению сторон в качестве валюты платежа могут выступать доллары США, в этом случае курс следующий: 1 руб. = 0,0117 доллара</v>
      </c>
      <c r="B200" s="215"/>
      <c r="C200" s="215"/>
      <c r="D200" s="216"/>
      <c r="E200" s="216"/>
      <c r="F200" s="217"/>
      <c r="G200" s="220"/>
      <c r="H200" s="220"/>
    </row>
    <row r="201" spans="1:8" s="211" customFormat="1" ht="24.95" customHeight="1" x14ac:dyDescent="0.2">
      <c r="A201" s="215" t="str">
        <f>Абакан_юр!A161</f>
        <v>По соглашению сторон в качестве валюты платежа могут выступать евро, в этом случае курс следующий: 1 руб. = 0,0108 евро</v>
      </c>
      <c r="B201" s="215"/>
      <c r="C201" s="215"/>
      <c r="D201" s="216"/>
      <c r="E201" s="217"/>
      <c r="F201" s="217"/>
      <c r="G201" s="220"/>
      <c r="H201" s="220"/>
    </row>
    <row r="202" spans="1:8" s="211" customFormat="1" ht="24.95" customHeight="1" x14ac:dyDescent="0.2">
      <c r="A202" s="215" t="str">
        <f>Абакан_юр!A162</f>
        <v>По соглашению сторон в качестве валюты платежа могут выступать чешские кроны, в этом случае курс следующий: 1 руб. = 0,2672 крона</v>
      </c>
      <c r="B202" s="215"/>
      <c r="C202" s="215"/>
      <c r="D202" s="216"/>
      <c r="E202" s="217"/>
      <c r="F202" s="217"/>
      <c r="G202" s="220"/>
      <c r="H202" s="220"/>
    </row>
    <row r="203" spans="1:8" s="211" customFormat="1" ht="24.95" customHeight="1" x14ac:dyDescent="0.2">
      <c r="A203" s="215" t="str">
        <f>Абакан_юр!A163</f>
        <v>По соглашению сторон в качестве валюты платежа могут выступать киргизские сомы, в этом случае курс следующий: 1 руб. = 1,0485 сом</v>
      </c>
      <c r="B203" s="215"/>
      <c r="C203" s="215"/>
      <c r="D203" s="216"/>
      <c r="E203" s="216"/>
      <c r="F203" s="217"/>
      <c r="G203" s="220"/>
      <c r="H203" s="220"/>
    </row>
    <row r="204" spans="1:8" s="205" customFormat="1" ht="12.6" customHeight="1" x14ac:dyDescent="0.2">
      <c r="A204"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4" s="215"/>
      <c r="C204" s="215"/>
      <c r="D204" s="216"/>
      <c r="E204" s="216"/>
      <c r="F204" s="217"/>
      <c r="G204" s="220"/>
      <c r="H204" s="220"/>
    </row>
    <row r="205" spans="1:8" s="219" customFormat="1" ht="24.95" customHeight="1" x14ac:dyDescent="0.2">
      <c r="A205" s="221"/>
      <c r="B205" s="221"/>
      <c r="C205" s="222"/>
      <c r="D205" s="223"/>
      <c r="E205" s="223"/>
      <c r="F205" s="224"/>
      <c r="G205" s="225"/>
      <c r="H205" s="225"/>
    </row>
    <row r="206" spans="1:8" s="219" customFormat="1" ht="24.95" customHeight="1" x14ac:dyDescent="0.2">
      <c r="A206" s="227" t="s">
        <v>137</v>
      </c>
      <c r="B206" s="227"/>
      <c r="C206" s="227"/>
      <c r="D206" s="227"/>
      <c r="E206" s="227"/>
      <c r="F206" s="227"/>
      <c r="G206" s="227"/>
      <c r="H206" s="227"/>
    </row>
    <row r="207" spans="1:8" s="219" customFormat="1" ht="24.95" customHeight="1" x14ac:dyDescent="0.2">
      <c r="A207" s="227" t="s">
        <v>138</v>
      </c>
      <c r="B207" s="227"/>
      <c r="C207" s="227"/>
      <c r="D207" s="227"/>
      <c r="E207" s="227"/>
      <c r="F207" s="227"/>
      <c r="G207" s="227"/>
      <c r="H207" s="227"/>
    </row>
    <row r="208" spans="1:8" s="219" customFormat="1" ht="24.95" customHeight="1" x14ac:dyDescent="0.2">
      <c r="A208" s="221"/>
      <c r="B208" s="221"/>
      <c r="C208" s="222"/>
      <c r="D208" s="223"/>
      <c r="E208" s="223"/>
      <c r="F208" s="224"/>
      <c r="G208" s="225"/>
      <c r="H208" s="225"/>
    </row>
    <row r="209" spans="1:8" s="219" customFormat="1" ht="24.95" customHeight="1" thickBot="1" x14ac:dyDescent="0.25">
      <c r="A209" s="228" t="s">
        <v>139</v>
      </c>
      <c r="B209" s="228"/>
      <c r="C209" s="228"/>
      <c r="D209" s="228"/>
      <c r="E209" s="228"/>
      <c r="F209" s="229"/>
      <c r="H209" s="230"/>
    </row>
    <row r="210" spans="1:8" s="219" customFormat="1" ht="24.95" customHeight="1" thickBot="1" x14ac:dyDescent="0.25">
      <c r="A210" s="231" t="s">
        <v>140</v>
      </c>
      <c r="B210" s="232"/>
      <c r="C210" s="232"/>
      <c r="D210" s="232"/>
      <c r="E210" s="233"/>
      <c r="F210" s="234"/>
      <c r="G210" s="205"/>
      <c r="H210" s="235"/>
    </row>
    <row r="211" spans="1:8" s="219" customFormat="1" ht="24.95" customHeight="1" thickBot="1" x14ac:dyDescent="0.25">
      <c r="A211" s="236" t="s">
        <v>141</v>
      </c>
      <c r="B211" s="237"/>
      <c r="C211" s="238" t="s">
        <v>142</v>
      </c>
      <c r="D211" s="237" t="s">
        <v>143</v>
      </c>
      <c r="E211" s="239"/>
      <c r="F211" s="240"/>
      <c r="G211" s="240"/>
      <c r="H211" s="240"/>
    </row>
    <row r="212" spans="1:8" s="226" customFormat="1" ht="12" customHeight="1" x14ac:dyDescent="0.2">
      <c r="A212" s="246" t="s">
        <v>170</v>
      </c>
      <c r="B212" s="247"/>
      <c r="C212" s="249" t="s">
        <v>171</v>
      </c>
      <c r="D212" s="249">
        <v>2190</v>
      </c>
      <c r="E212" s="250"/>
      <c r="F212" s="207"/>
      <c r="G212" s="207"/>
      <c r="H212" s="207"/>
    </row>
    <row r="213" spans="1:8" ht="24.95" customHeight="1" x14ac:dyDescent="0.2">
      <c r="A213" s="246" t="s">
        <v>172</v>
      </c>
      <c r="B213" s="247"/>
      <c r="C213" s="249"/>
      <c r="D213" s="249">
        <v>1590</v>
      </c>
      <c r="E213" s="250"/>
      <c r="F213" s="207"/>
      <c r="G213" s="207"/>
    </row>
    <row r="214" spans="1:8" ht="24.95" customHeight="1" x14ac:dyDescent="0.2">
      <c r="A214" s="246" t="s">
        <v>173</v>
      </c>
      <c r="B214" s="247"/>
      <c r="C214" s="249"/>
      <c r="D214" s="249">
        <v>1440</v>
      </c>
      <c r="E214" s="250"/>
      <c r="F214" s="207"/>
      <c r="G214" s="207"/>
    </row>
    <row r="215" spans="1:8" s="226" customFormat="1" ht="24" thickBot="1" x14ac:dyDescent="0.25">
      <c r="A215" s="246" t="s">
        <v>174</v>
      </c>
      <c r="B215" s="247"/>
      <c r="C215" s="249"/>
      <c r="D215" s="249">
        <v>1290</v>
      </c>
      <c r="E215" s="250"/>
      <c r="F215" s="207"/>
      <c r="G215" s="207"/>
      <c r="H215" s="207"/>
    </row>
    <row r="216" spans="1:8" s="230" customFormat="1" ht="50.1" customHeight="1" x14ac:dyDescent="0.2">
      <c r="A216" s="241" t="s">
        <v>144</v>
      </c>
      <c r="B216" s="242"/>
      <c r="C216" s="243" t="s">
        <v>145</v>
      </c>
      <c r="D216" s="244" t="s">
        <v>146</v>
      </c>
      <c r="E216" s="245"/>
      <c r="F216" s="240"/>
      <c r="G216" s="240"/>
      <c r="H216" s="240"/>
    </row>
    <row r="217" spans="1:8" s="235" customFormat="1" ht="50.1" customHeight="1" x14ac:dyDescent="0.2">
      <c r="A217" s="246" t="s">
        <v>147</v>
      </c>
      <c r="B217" s="247"/>
      <c r="C217" s="248" t="s">
        <v>148</v>
      </c>
      <c r="D217" s="249" t="s">
        <v>149</v>
      </c>
      <c r="E217" s="250"/>
      <c r="F217" s="240"/>
      <c r="G217" s="240"/>
      <c r="H217" s="240"/>
    </row>
    <row r="218" spans="1:8" ht="106.5" customHeight="1" thickBot="1" x14ac:dyDescent="0.25">
      <c r="A218" s="332" t="s">
        <v>150</v>
      </c>
      <c r="B218" s="333"/>
      <c r="C218" s="334" t="s">
        <v>151</v>
      </c>
      <c r="D218" s="335" t="s">
        <v>149</v>
      </c>
      <c r="E218" s="336"/>
      <c r="F218" s="240"/>
      <c r="G218" s="240"/>
      <c r="H218" s="240"/>
    </row>
    <row r="219" spans="1:8" ht="50.1" customHeight="1" x14ac:dyDescent="0.2">
      <c r="A219" s="246" t="s">
        <v>153</v>
      </c>
      <c r="B219" s="247"/>
      <c r="C219" s="337" t="s">
        <v>154</v>
      </c>
      <c r="D219" s="247" t="s">
        <v>149</v>
      </c>
      <c r="E219" s="338"/>
      <c r="F219" s="234"/>
      <c r="G219" s="234"/>
      <c r="H219" s="234"/>
    </row>
    <row r="220" spans="1:8" ht="50.1" customHeight="1" thickBot="1" x14ac:dyDescent="0.25">
      <c r="A220" s="339" t="s">
        <v>155</v>
      </c>
      <c r="B220" s="340"/>
      <c r="C220" s="334" t="s">
        <v>156</v>
      </c>
      <c r="D220" s="341" t="s">
        <v>149</v>
      </c>
      <c r="E220" s="342"/>
      <c r="F220" s="224"/>
      <c r="G220" s="225"/>
      <c r="H220" s="225"/>
    </row>
    <row r="221" spans="1:8" ht="50.1" customHeight="1" x14ac:dyDescent="0.2">
      <c r="A221" s="252" t="s">
        <v>157</v>
      </c>
      <c r="B221" s="252"/>
      <c r="C221" s="252"/>
      <c r="D221" s="252"/>
      <c r="E221" s="252"/>
      <c r="F221" s="252"/>
      <c r="G221" s="252"/>
      <c r="H221" s="252"/>
    </row>
    <row r="222" spans="1:8" ht="50.1" customHeight="1" x14ac:dyDescent="0.2">
      <c r="A222" s="252" t="s">
        <v>158</v>
      </c>
      <c r="B222" s="252"/>
      <c r="C222" s="252"/>
      <c r="D222" s="252"/>
      <c r="E222" s="252"/>
      <c r="F222" s="252"/>
      <c r="G222" s="252"/>
      <c r="H222" s="252"/>
    </row>
    <row r="223" spans="1:8" ht="195.75" customHeight="1" x14ac:dyDescent="0.2">
      <c r="A223"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11"/>
      <c r="C223" s="311"/>
      <c r="D223" s="311"/>
      <c r="E223" s="311"/>
      <c r="F223" s="311"/>
      <c r="G223" s="311"/>
      <c r="H223" s="311"/>
    </row>
    <row r="224" spans="1:8" ht="108.75" customHeight="1" x14ac:dyDescent="0.2">
      <c r="A224" s="227" t="s">
        <v>160</v>
      </c>
      <c r="B224" s="227"/>
      <c r="C224" s="227"/>
      <c r="D224" s="227"/>
      <c r="E224" s="227"/>
      <c r="F224" s="227"/>
      <c r="G224" s="227"/>
      <c r="H224" s="227"/>
    </row>
    <row r="225" spans="1:8" ht="174.95" customHeight="1" x14ac:dyDescent="0.2">
      <c r="A225" s="252" t="s">
        <v>161</v>
      </c>
      <c r="B225" s="252"/>
      <c r="C225" s="252"/>
      <c r="D225" s="252"/>
      <c r="E225" s="252"/>
      <c r="F225" s="252"/>
      <c r="G225" s="252"/>
      <c r="H225" s="252"/>
    </row>
    <row r="226" spans="1:8" s="205" customFormat="1" ht="125.25" customHeight="1" x14ac:dyDescent="0.2">
      <c r="A226" s="227" t="s">
        <v>162</v>
      </c>
      <c r="B226" s="227"/>
      <c r="C226" s="227"/>
      <c r="D226" s="227"/>
      <c r="E226" s="227"/>
      <c r="F226" s="227"/>
      <c r="G226" s="227"/>
      <c r="H226" s="227"/>
    </row>
    <row r="227" spans="1:8" s="226" customFormat="1" ht="222.75" customHeight="1" x14ac:dyDescent="0.2">
      <c r="A227" s="204"/>
      <c r="B227" s="205"/>
      <c r="C227" s="206"/>
      <c r="D227" s="205"/>
      <c r="E227" s="205"/>
      <c r="F227" s="205"/>
      <c r="G227" s="205"/>
      <c r="H227" s="207"/>
    </row>
    <row r="228" spans="1:8" ht="24.95" customHeight="1" x14ac:dyDescent="0.2"/>
    <row r="229" spans="1:8" ht="24.95" customHeight="1" x14ac:dyDescent="0.2"/>
    <row r="230" spans="1:8" ht="181.5" customHeight="1" x14ac:dyDescent="0.2"/>
    <row r="231" spans="1:8" s="16" customFormat="1" ht="67.5" customHeight="1" x14ac:dyDescent="0.2">
      <c r="A231" s="204"/>
      <c r="B231" s="205"/>
      <c r="C231" s="206"/>
      <c r="D231" s="205"/>
      <c r="E231" s="205"/>
      <c r="F231" s="205"/>
      <c r="G231" s="205"/>
      <c r="H231" s="207"/>
    </row>
    <row r="233" spans="1:8" s="254" customFormat="1" ht="114.75" customHeight="1" x14ac:dyDescent="0.2">
      <c r="A233" s="204"/>
      <c r="B233" s="205"/>
      <c r="C233" s="206"/>
      <c r="D233" s="205"/>
      <c r="E233" s="205"/>
      <c r="F233" s="205"/>
      <c r="G233" s="205"/>
      <c r="H233" s="207"/>
    </row>
  </sheetData>
  <sheetProtection selectLockedCells="1" selectUnlockedCells="1"/>
  <mergeCells count="385">
    <mergeCell ref="A223:H223"/>
    <mergeCell ref="A224:H224"/>
    <mergeCell ref="A225:H225"/>
    <mergeCell ref="A226:E226"/>
    <mergeCell ref="F226:H226"/>
    <mergeCell ref="A219:B219"/>
    <mergeCell ref="D219:E219"/>
    <mergeCell ref="A220:B220"/>
    <mergeCell ref="D220:E220"/>
    <mergeCell ref="A221:H221"/>
    <mergeCell ref="A222:H222"/>
    <mergeCell ref="D215:E215"/>
    <mergeCell ref="A216:B216"/>
    <mergeCell ref="D216:E216"/>
    <mergeCell ref="A217:B217"/>
    <mergeCell ref="D217:E217"/>
    <mergeCell ref="A218:B218"/>
    <mergeCell ref="D218:E218"/>
    <mergeCell ref="A211:B211"/>
    <mergeCell ref="D211:E211"/>
    <mergeCell ref="A212:B212"/>
    <mergeCell ref="C212:C215"/>
    <mergeCell ref="D212:E212"/>
    <mergeCell ref="A213:B213"/>
    <mergeCell ref="D213:E213"/>
    <mergeCell ref="A214:B214"/>
    <mergeCell ref="D214:E214"/>
    <mergeCell ref="A215:B215"/>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5:B185"/>
    <mergeCell ref="D185:H185"/>
    <mergeCell ref="A186:B186"/>
    <mergeCell ref="A187:B187"/>
    <mergeCell ref="D187:H187"/>
    <mergeCell ref="A188:B188"/>
    <mergeCell ref="D188:H188"/>
    <mergeCell ref="A181:B181"/>
    <mergeCell ref="D181:H181"/>
    <mergeCell ref="A182:B182"/>
    <mergeCell ref="D182:H182"/>
    <mergeCell ref="A183:B183"/>
    <mergeCell ref="A184:B184"/>
    <mergeCell ref="D184:H184"/>
    <mergeCell ref="D177:H177"/>
    <mergeCell ref="A178:B178"/>
    <mergeCell ref="D178:H178"/>
    <mergeCell ref="A179:B179"/>
    <mergeCell ref="D179:H179"/>
    <mergeCell ref="A180:B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09"/>
  <sheetViews>
    <sheetView view="pageBreakPreview" zoomScale="40" zoomScaleNormal="60" zoomScaleSheetLayoutView="40" workbookViewId="0">
      <pane ySplit="4" topLeftCell="A12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488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ht="33" customHeight="1" thickBot="1" x14ac:dyDescent="0.25">
      <c r="A7" s="257"/>
      <c r="B7" s="258"/>
      <c r="C7" s="259"/>
      <c r="D7" s="313" t="s">
        <v>176</v>
      </c>
      <c r="E7" s="314" t="s">
        <v>177</v>
      </c>
      <c r="F7" s="313" t="s">
        <v>178</v>
      </c>
      <c r="G7" s="314" t="s">
        <v>179</v>
      </c>
      <c r="H7" s="315"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44"/>
      <c r="E11" s="45"/>
      <c r="F11" s="45"/>
      <c r="G11" s="45"/>
      <c r="H11" s="46"/>
    </row>
    <row r="12" spans="1:8" s="16" customFormat="1" ht="24.95" customHeight="1" thickBot="1" x14ac:dyDescent="0.25">
      <c r="A12" s="81"/>
      <c r="B12" s="117"/>
      <c r="C12" s="118"/>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"2ГИС.КАВКАЗСКИЕ МИНЕРАЛЬНЫЕ ВОДЫ"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78"/>
      <c r="E22" s="79"/>
      <c r="F22" s="79"/>
      <c r="G22" s="79"/>
      <c r="H22" s="80"/>
    </row>
    <row r="23" spans="1:8" s="16" customFormat="1" ht="24.95" customHeight="1" thickBot="1" x14ac:dyDescent="0.25">
      <c r="A23" s="81"/>
      <c r="B23" s="117"/>
      <c r="C23" s="118"/>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264">
        <v>102</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265"/>
      <c r="E26" s="319"/>
      <c r="F26" s="319"/>
      <c r="G26" s="319"/>
      <c r="H26" s="320"/>
    </row>
    <row r="27" spans="1:8" s="16" customFormat="1" ht="24.95" customHeight="1" thickBot="1" x14ac:dyDescent="0.25">
      <c r="A27" s="81"/>
      <c r="B27" s="117"/>
      <c r="C27" s="118"/>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1">
        <f>F28*1.2</f>
        <v>8841.6</v>
      </c>
      <c r="E28" s="32">
        <f>F28*1.1</f>
        <v>8104.8000000000011</v>
      </c>
      <c r="F28" s="32">
        <v>7368</v>
      </c>
      <c r="G28" s="32">
        <f>F28*0.75</f>
        <v>5526</v>
      </c>
      <c r="H28" s="33">
        <f>F28*0.5</f>
        <v>3684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44"/>
      <c r="E31" s="45"/>
      <c r="F31" s="45"/>
      <c r="G31" s="45"/>
      <c r="H31" s="46"/>
    </row>
    <row r="32" spans="1:8" s="16" customFormat="1" ht="24.95" customHeight="1" thickBot="1" x14ac:dyDescent="0.25">
      <c r="A32" s="81"/>
      <c r="B32" s="117"/>
      <c r="C32" s="118"/>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54">
        <f>F33*1.2</f>
        <v>10080</v>
      </c>
      <c r="E33" s="32">
        <f>F33*1.1</f>
        <v>9240</v>
      </c>
      <c r="F33" s="32">
        <v>8400</v>
      </c>
      <c r="G33" s="32">
        <f>F33*0.75</f>
        <v>6300</v>
      </c>
      <c r="H33" s="33">
        <f>F33*0.5</f>
        <v>4200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1440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"2ГИС.КАВКАЗСКИЕ МИНЕРАЛЬНЫЕ ВОДЫ"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78"/>
      <c r="E42" s="79"/>
      <c r="F42" s="79"/>
      <c r="G42" s="79"/>
      <c r="H42" s="80"/>
    </row>
    <row r="43" spans="1:8" s="16" customFormat="1" ht="24.95" customHeight="1" thickBot="1" x14ac:dyDescent="0.25">
      <c r="A43" s="81"/>
      <c r="B43" s="117"/>
      <c r="C43" s="118"/>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68">
        <v>144</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78"/>
      <c r="E47" s="79"/>
      <c r="F47" s="79"/>
      <c r="G47" s="79"/>
      <c r="H47" s="80"/>
    </row>
    <row r="48" spans="1:8" ht="21.75" thickBot="1" x14ac:dyDescent="0.25">
      <c r="A48" s="81"/>
      <c r="B48" s="117"/>
      <c r="C48" s="118"/>
      <c r="D48" s="113"/>
      <c r="E48" s="114"/>
      <c r="F48" s="114"/>
      <c r="G48" s="114"/>
      <c r="H48" s="115"/>
    </row>
    <row r="49" spans="1:8" ht="42.75" thickBot="1" x14ac:dyDescent="0.25">
      <c r="A49" s="360" t="s">
        <v>192</v>
      </c>
      <c r="B49" s="66" t="s">
        <v>193</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361">
        <f>F49*1.2</f>
        <v>4176</v>
      </c>
      <c r="E49" s="361">
        <f>F49*1.1</f>
        <v>3828.0000000000005</v>
      </c>
      <c r="F49" s="361">
        <v>3480</v>
      </c>
      <c r="G49" s="361">
        <f>F49*0.75</f>
        <v>2610</v>
      </c>
      <c r="H49" s="361">
        <f>F49*0.5</f>
        <v>1740</v>
      </c>
    </row>
    <row r="50" spans="1:8" ht="105.75" thickBot="1" x14ac:dyDescent="0.25">
      <c r="A50" s="360"/>
      <c r="B50" s="72" t="s">
        <v>194</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362"/>
      <c r="E50" s="362"/>
      <c r="F50" s="362"/>
      <c r="G50" s="362"/>
      <c r="H50" s="362"/>
    </row>
    <row r="51" spans="1:8" ht="63.75" thickBot="1" x14ac:dyDescent="0.25">
      <c r="A51" s="360"/>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362"/>
      <c r="E51" s="362"/>
      <c r="F51" s="362"/>
      <c r="G51" s="362"/>
      <c r="H51" s="362"/>
    </row>
    <row r="52" spans="1:8" ht="21.75" thickBot="1" x14ac:dyDescent="0.25">
      <c r="A52" s="81"/>
      <c r="B52" s="117"/>
      <c r="C52" s="118"/>
      <c r="D52" s="113"/>
      <c r="E52" s="114"/>
      <c r="F52" s="114"/>
      <c r="G52" s="114"/>
      <c r="H52" s="115"/>
    </row>
    <row r="53" spans="1:8" ht="42" x14ac:dyDescent="0.2">
      <c r="A53" s="363" t="s">
        <v>195</v>
      </c>
      <c r="B53" s="66" t="s">
        <v>196</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99"/>
      <c r="E54" s="100"/>
      <c r="F54" s="100"/>
      <c r="G54" s="100"/>
      <c r="H54" s="101"/>
    </row>
    <row r="55" spans="1:8" s="16" customFormat="1" ht="24.95" customHeight="1" thickBot="1" x14ac:dyDescent="0.25">
      <c r="A55" s="81"/>
      <c r="B55" s="117"/>
      <c r="C55" s="118"/>
      <c r="D55" s="302" t="s">
        <v>291</v>
      </c>
      <c r="E55" s="302"/>
      <c r="F55" s="302"/>
      <c r="G55" s="302"/>
      <c r="H55" s="429"/>
    </row>
    <row r="56" spans="1:8" ht="50.1" customHeight="1" thickBot="1" x14ac:dyDescent="0.25">
      <c r="A56" s="119" t="s">
        <v>31</v>
      </c>
      <c r="B56" s="120"/>
      <c r="C56" s="120"/>
      <c r="D56" s="121" t="str">
        <f>"от "&amp;MIN(D57:D76)&amp;" до "&amp;MAX(D57:D76)</f>
        <v>от 996 до 19920</v>
      </c>
      <c r="E56" s="122"/>
      <c r="F56" s="122"/>
      <c r="G56" s="122"/>
      <c r="H56" s="123"/>
    </row>
    <row r="57" spans="1:8" ht="37.5" customHeight="1" outlineLevel="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7" s="127">
        <v>996</v>
      </c>
      <c r="E57" s="128"/>
      <c r="F57" s="128"/>
      <c r="G57" s="128"/>
      <c r="H57" s="129"/>
    </row>
    <row r="58" spans="1:8" ht="37.5" customHeight="1" outlineLevel="1" x14ac:dyDescent="0.2">
      <c r="A58" s="130" t="s">
        <v>33</v>
      </c>
      <c r="B58" s="131"/>
      <c r="C58" s="126"/>
      <c r="D58" s="36">
        <v>1992</v>
      </c>
      <c r="E58" s="37"/>
      <c r="F58" s="37"/>
      <c r="G58" s="37"/>
      <c r="H58" s="38"/>
    </row>
    <row r="59" spans="1:8" ht="37.5" customHeight="1" outlineLevel="1" x14ac:dyDescent="0.2">
      <c r="A59" s="130" t="s">
        <v>34</v>
      </c>
      <c r="B59" s="131"/>
      <c r="C59" s="126"/>
      <c r="D59" s="36">
        <v>2988</v>
      </c>
      <c r="E59" s="37"/>
      <c r="F59" s="37"/>
      <c r="G59" s="37"/>
      <c r="H59" s="38"/>
    </row>
    <row r="60" spans="1:8" ht="37.5" customHeight="1" outlineLevel="1" x14ac:dyDescent="0.2">
      <c r="A60" s="130" t="s">
        <v>35</v>
      </c>
      <c r="B60" s="131"/>
      <c r="C60" s="126"/>
      <c r="D60" s="36">
        <v>3984</v>
      </c>
      <c r="E60" s="37"/>
      <c r="F60" s="37"/>
      <c r="G60" s="37"/>
      <c r="H60" s="38"/>
    </row>
    <row r="61" spans="1:8" ht="37.5" customHeight="1" outlineLevel="1" x14ac:dyDescent="0.2">
      <c r="A61" s="130" t="s">
        <v>36</v>
      </c>
      <c r="B61" s="131"/>
      <c r="C61" s="126"/>
      <c r="D61" s="36">
        <v>4980</v>
      </c>
      <c r="E61" s="37"/>
      <c r="F61" s="37"/>
      <c r="G61" s="37"/>
      <c r="H61" s="38"/>
    </row>
    <row r="62" spans="1:8" ht="37.5" customHeight="1" outlineLevel="1" x14ac:dyDescent="0.2">
      <c r="A62" s="130" t="s">
        <v>37</v>
      </c>
      <c r="B62" s="131"/>
      <c r="C62" s="126"/>
      <c r="D62" s="36">
        <v>5976</v>
      </c>
      <c r="E62" s="37"/>
      <c r="F62" s="37"/>
      <c r="G62" s="37"/>
      <c r="H62" s="38"/>
    </row>
    <row r="63" spans="1:8" ht="37.5" customHeight="1" outlineLevel="1" x14ac:dyDescent="0.2">
      <c r="A63" s="130" t="s">
        <v>38</v>
      </c>
      <c r="B63" s="131"/>
      <c r="C63" s="126"/>
      <c r="D63" s="36">
        <v>6972</v>
      </c>
      <c r="E63" s="37"/>
      <c r="F63" s="37"/>
      <c r="G63" s="37"/>
      <c r="H63" s="38"/>
    </row>
    <row r="64" spans="1:8" ht="37.5" customHeight="1" outlineLevel="1" x14ac:dyDescent="0.2">
      <c r="A64" s="130" t="s">
        <v>39</v>
      </c>
      <c r="B64" s="131"/>
      <c r="C64" s="126"/>
      <c r="D64" s="36">
        <v>7968</v>
      </c>
      <c r="E64" s="37"/>
      <c r="F64" s="37"/>
      <c r="G64" s="37"/>
      <c r="H64" s="38"/>
    </row>
    <row r="65" spans="1:8" ht="37.5" customHeight="1" outlineLevel="1" x14ac:dyDescent="0.2">
      <c r="A65" s="130" t="s">
        <v>40</v>
      </c>
      <c r="B65" s="131"/>
      <c r="C65" s="126"/>
      <c r="D65" s="36">
        <v>8964</v>
      </c>
      <c r="E65" s="37"/>
      <c r="F65" s="37"/>
      <c r="G65" s="37"/>
      <c r="H65" s="38"/>
    </row>
    <row r="66" spans="1:8" ht="37.5" customHeight="1" outlineLevel="1" x14ac:dyDescent="0.2">
      <c r="A66" s="130" t="s">
        <v>41</v>
      </c>
      <c r="B66" s="131"/>
      <c r="C66" s="126"/>
      <c r="D66" s="36">
        <v>9960</v>
      </c>
      <c r="E66" s="37"/>
      <c r="F66" s="37"/>
      <c r="G66" s="37"/>
      <c r="H66" s="38"/>
    </row>
    <row r="67" spans="1:8" ht="37.5" customHeight="1" outlineLevel="1" x14ac:dyDescent="0.2">
      <c r="A67" s="130" t="s">
        <v>42</v>
      </c>
      <c r="B67" s="131"/>
      <c r="C67" s="126"/>
      <c r="D67" s="36">
        <v>10956</v>
      </c>
      <c r="E67" s="37"/>
      <c r="F67" s="37"/>
      <c r="G67" s="37"/>
      <c r="H67" s="38"/>
    </row>
    <row r="68" spans="1:8" ht="37.5" customHeight="1" outlineLevel="1" x14ac:dyDescent="0.2">
      <c r="A68" s="130" t="s">
        <v>43</v>
      </c>
      <c r="B68" s="131"/>
      <c r="C68" s="126"/>
      <c r="D68" s="36">
        <v>11952</v>
      </c>
      <c r="E68" s="37"/>
      <c r="F68" s="37"/>
      <c r="G68" s="37"/>
      <c r="H68" s="38"/>
    </row>
    <row r="69" spans="1:8" ht="37.5" customHeight="1" outlineLevel="1" x14ac:dyDescent="0.2">
      <c r="A69" s="130" t="s">
        <v>44</v>
      </c>
      <c r="B69" s="131"/>
      <c r="C69" s="126"/>
      <c r="D69" s="36">
        <v>12948</v>
      </c>
      <c r="E69" s="37"/>
      <c r="F69" s="37"/>
      <c r="G69" s="37"/>
      <c r="H69" s="38"/>
    </row>
    <row r="70" spans="1:8" ht="37.5" customHeight="1" outlineLevel="1" x14ac:dyDescent="0.2">
      <c r="A70" s="130" t="s">
        <v>45</v>
      </c>
      <c r="B70" s="131"/>
      <c r="C70" s="126"/>
      <c r="D70" s="36">
        <v>13944</v>
      </c>
      <c r="E70" s="37"/>
      <c r="F70" s="37"/>
      <c r="G70" s="37"/>
      <c r="H70" s="38"/>
    </row>
    <row r="71" spans="1:8" ht="37.5" customHeight="1" outlineLevel="1" x14ac:dyDescent="0.2">
      <c r="A71" s="130" t="s">
        <v>46</v>
      </c>
      <c r="B71" s="131"/>
      <c r="C71" s="126"/>
      <c r="D71" s="36">
        <v>14940</v>
      </c>
      <c r="E71" s="37"/>
      <c r="F71" s="37"/>
      <c r="G71" s="37"/>
      <c r="H71" s="38"/>
    </row>
    <row r="72" spans="1:8" ht="37.5" customHeight="1" outlineLevel="1" x14ac:dyDescent="0.2">
      <c r="A72" s="130" t="s">
        <v>47</v>
      </c>
      <c r="B72" s="131"/>
      <c r="C72" s="126"/>
      <c r="D72" s="36">
        <v>15936</v>
      </c>
      <c r="E72" s="37"/>
      <c r="F72" s="37"/>
      <c r="G72" s="37"/>
      <c r="H72" s="38"/>
    </row>
    <row r="73" spans="1:8" ht="37.5" customHeight="1" outlineLevel="1" x14ac:dyDescent="0.2">
      <c r="A73" s="130" t="s">
        <v>48</v>
      </c>
      <c r="B73" s="131"/>
      <c r="C73" s="126"/>
      <c r="D73" s="36">
        <v>16932</v>
      </c>
      <c r="E73" s="37"/>
      <c r="F73" s="37"/>
      <c r="G73" s="37"/>
      <c r="H73" s="38"/>
    </row>
    <row r="74" spans="1:8" ht="37.5" customHeight="1" outlineLevel="1" x14ac:dyDescent="0.2">
      <c r="A74" s="130" t="s">
        <v>49</v>
      </c>
      <c r="B74" s="131"/>
      <c r="C74" s="126"/>
      <c r="D74" s="36">
        <v>17928</v>
      </c>
      <c r="E74" s="37"/>
      <c r="F74" s="37"/>
      <c r="G74" s="37"/>
      <c r="H74" s="38"/>
    </row>
    <row r="75" spans="1:8" ht="37.5" customHeight="1" outlineLevel="1" x14ac:dyDescent="0.2">
      <c r="A75" s="130" t="s">
        <v>50</v>
      </c>
      <c r="B75" s="131"/>
      <c r="C75" s="126"/>
      <c r="D75" s="36">
        <v>18924</v>
      </c>
      <c r="E75" s="37"/>
      <c r="F75" s="37"/>
      <c r="G75" s="37"/>
      <c r="H75" s="38"/>
    </row>
    <row r="76" spans="1:8" ht="37.5" customHeight="1" outlineLevel="1" thickBot="1" x14ac:dyDescent="0.25">
      <c r="A76" s="130" t="s">
        <v>51</v>
      </c>
      <c r="B76" s="131"/>
      <c r="C76" s="126"/>
      <c r="D76" s="36">
        <v>19920</v>
      </c>
      <c r="E76" s="37"/>
      <c r="F76" s="37"/>
      <c r="G76" s="37"/>
      <c r="H76" s="38"/>
    </row>
    <row r="77" spans="1:8" ht="50.1" customHeight="1" thickBot="1" x14ac:dyDescent="0.25">
      <c r="A77" s="119" t="s">
        <v>52</v>
      </c>
      <c r="B77" s="120"/>
      <c r="C77" s="120"/>
      <c r="D77" s="121" t="str">
        <f>"от "&amp;MIN(D78:D87)&amp;" до "&amp;MAX(D78:D87)</f>
        <v>от 240 до 3954</v>
      </c>
      <c r="E77" s="122"/>
      <c r="F77" s="122"/>
      <c r="G77" s="122"/>
      <c r="H77" s="123"/>
    </row>
    <row r="78" spans="1:8" ht="151.5" x14ac:dyDescent="0.2">
      <c r="A78" s="132" t="s">
        <v>53</v>
      </c>
      <c r="B78" s="133" t="s">
        <v>13</v>
      </c>
      <c r="C78" s="134" t="str">
        <f t="shared" ref="C78"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8" s="135">
        <v>330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9" s="140">
        <v>354</v>
      </c>
      <c r="E79" s="140"/>
      <c r="F79" s="140"/>
      <c r="G79" s="140"/>
      <c r="H79" s="141"/>
    </row>
    <row r="80" spans="1:8" ht="37.5" customHeight="1" x14ac:dyDescent="0.2">
      <c r="A80" s="137" t="s">
        <v>55</v>
      </c>
      <c r="B80" s="138"/>
      <c r="C80" s="142"/>
      <c r="D80" s="140">
        <v>3012</v>
      </c>
      <c r="E80" s="140"/>
      <c r="F80" s="140"/>
      <c r="G80" s="140"/>
      <c r="H80" s="141"/>
    </row>
    <row r="81" spans="1:8" ht="37.5" customHeight="1" x14ac:dyDescent="0.2">
      <c r="A81" s="137" t="s">
        <v>56</v>
      </c>
      <c r="B81" s="138"/>
      <c r="C81" s="142"/>
      <c r="D81" s="140">
        <v>1008</v>
      </c>
      <c r="E81" s="140"/>
      <c r="F81" s="140"/>
      <c r="G81" s="140"/>
      <c r="H81" s="141"/>
    </row>
    <row r="82" spans="1:8" ht="37.5" customHeight="1" x14ac:dyDescent="0.2">
      <c r="A82" s="143" t="s">
        <v>57</v>
      </c>
      <c r="B82" s="144"/>
      <c r="C82" s="142"/>
      <c r="D82" s="140">
        <v>2010</v>
      </c>
      <c r="E82" s="140"/>
      <c r="F82" s="140"/>
      <c r="G82" s="140"/>
      <c r="H82" s="141"/>
    </row>
    <row r="83" spans="1:8" ht="37.5" customHeight="1" x14ac:dyDescent="0.2">
      <c r="A83" s="137" t="s">
        <v>58</v>
      </c>
      <c r="B83" s="138"/>
      <c r="C83" s="142"/>
      <c r="D83" s="140">
        <v>240</v>
      </c>
      <c r="E83" s="140"/>
      <c r="F83" s="140"/>
      <c r="G83" s="140"/>
      <c r="H83" s="141"/>
    </row>
    <row r="84" spans="1:8" ht="37.5" customHeight="1" x14ac:dyDescent="0.2">
      <c r="A84" s="137" t="s">
        <v>59</v>
      </c>
      <c r="B84" s="138"/>
      <c r="C84" s="142"/>
      <c r="D84" s="140">
        <v>240</v>
      </c>
      <c r="E84" s="140"/>
      <c r="F84" s="140"/>
      <c r="G84" s="140"/>
      <c r="H84" s="141"/>
    </row>
    <row r="85" spans="1:8" ht="37.5" customHeight="1" x14ac:dyDescent="0.2">
      <c r="A85" s="137" t="s">
        <v>60</v>
      </c>
      <c r="B85" s="138"/>
      <c r="C85" s="142"/>
      <c r="D85" s="140">
        <v>480</v>
      </c>
      <c r="E85" s="140"/>
      <c r="F85" s="140"/>
      <c r="G85" s="140"/>
      <c r="H85" s="141"/>
    </row>
    <row r="86" spans="1:8" ht="37.5" customHeight="1" x14ac:dyDescent="0.2">
      <c r="A86" s="137" t="s">
        <v>61</v>
      </c>
      <c r="B86" s="138"/>
      <c r="C86" s="142"/>
      <c r="D86" s="140">
        <v>720</v>
      </c>
      <c r="E86" s="140"/>
      <c r="F86" s="140"/>
      <c r="G86" s="140"/>
      <c r="H86" s="141"/>
    </row>
    <row r="87" spans="1:8" ht="37.5" customHeight="1" thickBot="1" x14ac:dyDescent="0.25">
      <c r="A87" s="145" t="s">
        <v>62</v>
      </c>
      <c r="B87" s="146"/>
      <c r="C87" s="147"/>
      <c r="D87" s="148">
        <v>3954</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8" s="45">
        <v>30</v>
      </c>
      <c r="E88" s="45"/>
      <c r="F88" s="45"/>
      <c r="G88" s="45"/>
      <c r="H88" s="46"/>
    </row>
    <row r="89" spans="1:8" ht="50.1" customHeight="1" thickBot="1" x14ac:dyDescent="0.25">
      <c r="A89" s="24" t="s">
        <v>65</v>
      </c>
      <c r="B89" s="25"/>
      <c r="C89" s="26"/>
      <c r="D89" s="156" t="str">
        <f>"от "&amp;MIN(D91,D111:H112,F151,D113:H127)&amp;" до "&amp;MAX(D91,D111:H112,F151,D113:H127)</f>
        <v>от 1182 до 19980</v>
      </c>
      <c r="E89" s="156"/>
      <c r="F89" s="156"/>
      <c r="G89" s="156"/>
      <c r="H89" s="157"/>
    </row>
    <row r="90" spans="1:8" ht="21.75" thickBot="1" x14ac:dyDescent="0.25">
      <c r="A90" s="301"/>
      <c r="B90" s="302"/>
      <c r="C90" s="118"/>
      <c r="D90" s="325"/>
      <c r="E90" s="325"/>
      <c r="F90" s="325"/>
      <c r="G90" s="325"/>
      <c r="H90" s="326"/>
    </row>
    <row r="91" spans="1:8" ht="70.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91" s="165">
        <v>3000</v>
      </c>
      <c r="E91" s="165"/>
      <c r="F91" s="165"/>
      <c r="G91" s="165"/>
      <c r="H91" s="166"/>
    </row>
    <row r="92" spans="1:8" ht="70.5" customHeight="1" thickBot="1" x14ac:dyDescent="0.25">
      <c r="A92" s="167" t="s">
        <v>67</v>
      </c>
      <c r="B92" s="168"/>
      <c r="C92" s="169"/>
      <c r="D92" s="170" t="s">
        <v>68</v>
      </c>
      <c r="E92" s="171"/>
      <c r="F92" s="171"/>
      <c r="G92" s="171"/>
      <c r="H92" s="172"/>
    </row>
    <row r="93" spans="1:8" ht="70.5" customHeight="1" x14ac:dyDescent="0.2">
      <c r="A93" s="173" t="s">
        <v>69</v>
      </c>
      <c r="B93" s="174"/>
      <c r="C93" s="169"/>
      <c r="D93" s="140">
        <f>D91/4</f>
        <v>750</v>
      </c>
      <c r="E93" s="140"/>
      <c r="F93" s="140"/>
      <c r="G93" s="140"/>
      <c r="H93" s="141"/>
    </row>
    <row r="94" spans="1:8" ht="70.5" customHeight="1" x14ac:dyDescent="0.2">
      <c r="A94" s="173" t="s">
        <v>70</v>
      </c>
      <c r="B94" s="174"/>
      <c r="C94" s="169"/>
      <c r="D94" s="140">
        <f>D91/5</f>
        <v>600</v>
      </c>
      <c r="E94" s="140"/>
      <c r="F94" s="140"/>
      <c r="G94" s="140"/>
      <c r="H94" s="141"/>
    </row>
    <row r="95" spans="1:8" ht="70.5" customHeight="1" x14ac:dyDescent="0.2">
      <c r="A95" s="173" t="s">
        <v>71</v>
      </c>
      <c r="B95" s="174"/>
      <c r="C95" s="169"/>
      <c r="D95" s="140">
        <f>D91/6</f>
        <v>500</v>
      </c>
      <c r="E95" s="140"/>
      <c r="F95" s="140"/>
      <c r="G95" s="140"/>
      <c r="H95" s="141"/>
    </row>
    <row r="96" spans="1:8" ht="70.5" customHeight="1" x14ac:dyDescent="0.2">
      <c r="A96" s="173" t="s">
        <v>72</v>
      </c>
      <c r="B96" s="174"/>
      <c r="C96" s="169"/>
      <c r="D96" s="140">
        <f>D91/7</f>
        <v>428.57142857142856</v>
      </c>
      <c r="E96" s="140"/>
      <c r="F96" s="140"/>
      <c r="G96" s="140"/>
      <c r="H96" s="141"/>
    </row>
    <row r="97" spans="1:8" ht="70.5" customHeight="1" x14ac:dyDescent="0.2">
      <c r="A97" s="173" t="s">
        <v>73</v>
      </c>
      <c r="B97" s="174"/>
      <c r="C97" s="169"/>
      <c r="D97" s="140">
        <f>D91/8</f>
        <v>375</v>
      </c>
      <c r="E97" s="140"/>
      <c r="F97" s="140"/>
      <c r="G97" s="140"/>
      <c r="H97" s="141"/>
    </row>
    <row r="98" spans="1:8" ht="70.5" customHeight="1" x14ac:dyDescent="0.2">
      <c r="A98" s="173" t="s">
        <v>74</v>
      </c>
      <c r="B98" s="174"/>
      <c r="C98" s="169"/>
      <c r="D98" s="140">
        <f>D91/9</f>
        <v>333.33333333333331</v>
      </c>
      <c r="E98" s="140"/>
      <c r="F98" s="140"/>
      <c r="G98" s="140"/>
      <c r="H98" s="141"/>
    </row>
    <row r="99" spans="1:8" ht="70.5" customHeight="1" x14ac:dyDescent="0.2">
      <c r="A99" s="173" t="s">
        <v>75</v>
      </c>
      <c r="B99" s="174"/>
      <c r="C99" s="169"/>
      <c r="D99" s="140">
        <f>D91/10</f>
        <v>300</v>
      </c>
      <c r="E99" s="140"/>
      <c r="F99" s="140"/>
      <c r="G99" s="140"/>
      <c r="H99" s="141"/>
    </row>
    <row r="100" spans="1:8" ht="70.5" customHeight="1" thickBot="1" x14ac:dyDescent="0.25">
      <c r="A100" s="162" t="s">
        <v>76</v>
      </c>
      <c r="B100" s="163"/>
      <c r="C100" s="169"/>
      <c r="D100" s="165">
        <v>6720</v>
      </c>
      <c r="E100" s="165"/>
      <c r="F100" s="165"/>
      <c r="G100" s="165"/>
      <c r="H100" s="166"/>
    </row>
    <row r="101" spans="1:8" ht="70.5" customHeight="1" thickBot="1" x14ac:dyDescent="0.25">
      <c r="A101" s="167" t="s">
        <v>67</v>
      </c>
      <c r="B101" s="168"/>
      <c r="C101" s="169"/>
      <c r="D101" s="170" t="s">
        <v>68</v>
      </c>
      <c r="E101" s="171"/>
      <c r="F101" s="171"/>
      <c r="G101" s="171"/>
      <c r="H101" s="172"/>
    </row>
    <row r="102" spans="1:8" ht="70.5" customHeight="1" x14ac:dyDescent="0.2">
      <c r="A102" s="173" t="s">
        <v>69</v>
      </c>
      <c r="B102" s="174"/>
      <c r="C102" s="169"/>
      <c r="D102" s="140">
        <v>1680</v>
      </c>
      <c r="E102" s="140"/>
      <c r="F102" s="140"/>
      <c r="G102" s="140"/>
      <c r="H102" s="141"/>
    </row>
    <row r="103" spans="1:8" ht="70.5" customHeight="1" x14ac:dyDescent="0.2">
      <c r="A103" s="173" t="s">
        <v>70</v>
      </c>
      <c r="B103" s="174"/>
      <c r="C103" s="169"/>
      <c r="D103" s="140">
        <v>1344</v>
      </c>
      <c r="E103" s="140"/>
      <c r="F103" s="140"/>
      <c r="G103" s="140"/>
      <c r="H103" s="141"/>
    </row>
    <row r="104" spans="1:8" ht="70.5" customHeight="1" x14ac:dyDescent="0.2">
      <c r="A104" s="173" t="s">
        <v>71</v>
      </c>
      <c r="B104" s="174"/>
      <c r="C104" s="169"/>
      <c r="D104" s="140">
        <v>1120</v>
      </c>
      <c r="E104" s="140"/>
      <c r="F104" s="140"/>
      <c r="G104" s="140"/>
      <c r="H104" s="141"/>
    </row>
    <row r="105" spans="1:8" ht="70.5" customHeight="1" x14ac:dyDescent="0.2">
      <c r="A105" s="173" t="s">
        <v>72</v>
      </c>
      <c r="B105" s="174"/>
      <c r="C105" s="169"/>
      <c r="D105" s="140">
        <v>960</v>
      </c>
      <c r="E105" s="140"/>
      <c r="F105" s="140"/>
      <c r="G105" s="140"/>
      <c r="H105" s="141"/>
    </row>
    <row r="106" spans="1:8" ht="70.5" customHeight="1" x14ac:dyDescent="0.2">
      <c r="A106" s="173" t="s">
        <v>73</v>
      </c>
      <c r="B106" s="174"/>
      <c r="C106" s="169"/>
      <c r="D106" s="140">
        <v>840</v>
      </c>
      <c r="E106" s="140"/>
      <c r="F106" s="140"/>
      <c r="G106" s="140"/>
      <c r="H106" s="141"/>
    </row>
    <row r="107" spans="1:8" ht="70.5" customHeight="1" x14ac:dyDescent="0.2">
      <c r="A107" s="173" t="s">
        <v>74</v>
      </c>
      <c r="B107" s="174"/>
      <c r="C107" s="169"/>
      <c r="D107" s="140">
        <v>746.66666666666663</v>
      </c>
      <c r="E107" s="140"/>
      <c r="F107" s="140"/>
      <c r="G107" s="140"/>
      <c r="H107" s="141"/>
    </row>
    <row r="108" spans="1:8" ht="70.5" customHeight="1" thickBot="1" x14ac:dyDescent="0.25">
      <c r="A108" s="173" t="s">
        <v>75</v>
      </c>
      <c r="B108" s="174"/>
      <c r="C108" s="177"/>
      <c r="D108" s="140">
        <v>672</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9" s="44">
        <v>5004</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1" s="31">
        <v>4500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2" s="187">
        <v>2124</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3" s="36">
        <v>1890</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4" s="36">
        <v>10002</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5" s="36">
        <v>12002.4</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6" s="36">
        <v>1182</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7" s="36">
        <v>2244</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8" s="36">
        <v>2244</v>
      </c>
      <c r="E118" s="37"/>
      <c r="F118" s="37"/>
      <c r="G118" s="37"/>
      <c r="H118" s="38"/>
    </row>
    <row r="119" spans="1:8" ht="50.1" customHeight="1" x14ac:dyDescent="0.2">
      <c r="A119" s="143" t="s">
        <v>86</v>
      </c>
      <c r="B119" s="144"/>
      <c r="C11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19" s="36">
        <v>10002</v>
      </c>
      <c r="E119" s="37"/>
      <c r="F119" s="37"/>
      <c r="G119" s="37"/>
      <c r="H119" s="38"/>
    </row>
    <row r="120" spans="1:8" ht="50.1" customHeight="1" x14ac:dyDescent="0.2">
      <c r="A120" s="143" t="s">
        <v>87</v>
      </c>
      <c r="B120" s="144"/>
      <c r="C120" s="186" t="s">
        <v>88</v>
      </c>
      <c r="D120" s="36">
        <v>2400</v>
      </c>
      <c r="E120" s="37"/>
      <c r="F120" s="37"/>
      <c r="G120" s="37"/>
      <c r="H120" s="38"/>
    </row>
    <row r="121" spans="1:8" ht="69.7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1" s="36">
        <v>3990</v>
      </c>
      <c r="E121" s="37"/>
      <c r="F121" s="37"/>
      <c r="G121" s="37"/>
      <c r="H121" s="38"/>
    </row>
    <row r="122" spans="1:8" ht="69.75" customHeight="1" x14ac:dyDescent="0.2">
      <c r="A122" s="143" t="s">
        <v>90</v>
      </c>
      <c r="B122" s="144"/>
      <c r="C122" s="186" t="str">
        <f t="shared" ref="C122:C12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2" s="36">
        <v>3990</v>
      </c>
      <c r="E122" s="37"/>
      <c r="F122" s="37"/>
      <c r="G122" s="37"/>
      <c r="H122" s="38"/>
    </row>
    <row r="123" spans="1:8" ht="69.75" customHeight="1" x14ac:dyDescent="0.2">
      <c r="A123" s="143" t="s">
        <v>91</v>
      </c>
      <c r="B123" s="144"/>
      <c r="C123"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3" s="36">
        <v>3990</v>
      </c>
      <c r="E123" s="37"/>
      <c r="F123" s="37"/>
      <c r="G123" s="37"/>
      <c r="H123" s="38"/>
    </row>
    <row r="124" spans="1:8" ht="69.75" customHeight="1" x14ac:dyDescent="0.2">
      <c r="A124" s="143" t="s">
        <v>92</v>
      </c>
      <c r="B124" s="144"/>
      <c r="C124"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4" s="36">
        <v>3990</v>
      </c>
      <c r="E124" s="37"/>
      <c r="F124" s="37"/>
      <c r="G124" s="37"/>
      <c r="H124" s="38"/>
    </row>
    <row r="125" spans="1:8" ht="69.75" customHeight="1" x14ac:dyDescent="0.2">
      <c r="A125" s="143" t="s">
        <v>93</v>
      </c>
      <c r="B125" s="144" t="s">
        <v>93</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5" s="36">
        <v>19980</v>
      </c>
      <c r="E125" s="37"/>
      <c r="F125" s="37"/>
      <c r="G125" s="37"/>
      <c r="H125" s="38"/>
    </row>
    <row r="126" spans="1:8" ht="69.75" customHeight="1" x14ac:dyDescent="0.2">
      <c r="A126" s="143" t="s">
        <v>94</v>
      </c>
      <c r="B126" s="144" t="s">
        <v>94</v>
      </c>
      <c r="C12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6" s="36">
        <v>15000</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7" s="36">
        <v>1242</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8" s="36">
        <v>330</v>
      </c>
      <c r="E128" s="37"/>
      <c r="F128" s="37"/>
      <c r="G128" s="37"/>
      <c r="H128" s="38"/>
    </row>
    <row r="129" spans="1:8" s="16" customFormat="1" ht="102" customHeight="1" thickBot="1" x14ac:dyDescent="0.25">
      <c r="A129" s="143" t="s">
        <v>96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9" s="36">
        <v>100002</v>
      </c>
      <c r="E129" s="37"/>
      <c r="F129" s="37"/>
      <c r="G129" s="37"/>
      <c r="H129" s="38"/>
    </row>
    <row r="130" spans="1:8" s="16" customFormat="1" ht="126" customHeight="1" x14ac:dyDescent="0.2">
      <c r="A130" s="143" t="s">
        <v>97</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0" s="36">
        <v>7500</v>
      </c>
      <c r="E130" s="37"/>
      <c r="F130" s="37"/>
      <c r="G130" s="37"/>
      <c r="H130" s="38"/>
    </row>
    <row r="131" spans="1:8" s="16" customFormat="1" ht="96" customHeight="1" x14ac:dyDescent="0.2">
      <c r="A131" s="143" t="s">
        <v>98</v>
      </c>
      <c r="B131" s="144"/>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1" s="36">
        <v>3000</v>
      </c>
      <c r="E131" s="37"/>
      <c r="F131" s="37"/>
      <c r="G131" s="37"/>
      <c r="H131" s="38"/>
    </row>
    <row r="132" spans="1:8" s="16" customFormat="1" ht="96" customHeight="1" x14ac:dyDescent="0.2">
      <c r="A132" s="137" t="s">
        <v>99</v>
      </c>
      <c r="B132" s="191"/>
      <c r="C13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2" s="36">
        <v>7500</v>
      </c>
      <c r="E132" s="37"/>
      <c r="F132" s="37"/>
      <c r="G132" s="37"/>
      <c r="H132" s="38"/>
    </row>
    <row r="133" spans="1:8" ht="50.1" customHeight="1" x14ac:dyDescent="0.2">
      <c r="A133" s="143" t="s">
        <v>100</v>
      </c>
      <c r="B133" s="144"/>
      <c r="C133"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3" s="36">
        <v>6360</v>
      </c>
      <c r="E133" s="37"/>
      <c r="F133" s="37"/>
      <c r="G133" s="37"/>
      <c r="H133" s="38"/>
    </row>
    <row r="134" spans="1:8" ht="50.1" customHeight="1" x14ac:dyDescent="0.2">
      <c r="A134" s="143" t="s">
        <v>101</v>
      </c>
      <c r="B134" s="144"/>
      <c r="C134" s="186" t="str">
        <f t="shared" ref="C134:C143"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6">
        <v>3000</v>
      </c>
      <c r="E134" s="37"/>
      <c r="F134" s="37"/>
      <c r="G134" s="37"/>
      <c r="H134" s="38"/>
    </row>
    <row r="135" spans="1:8" ht="50.1" customHeight="1" x14ac:dyDescent="0.2">
      <c r="A135" s="143" t="s">
        <v>102</v>
      </c>
      <c r="B135" s="144"/>
      <c r="C135" s="186" t="str">
        <f t="shared" si="2"/>
        <v>Электронный справочник на основе Справочника организаций "2ГИС.КАВКАЗСКИЕ МИНЕРАЛЬНЫЕ ВОДЫ" (версия для ПК)</v>
      </c>
      <c r="D135" s="36">
        <v>2760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6" s="36">
        <v>14040</v>
      </c>
      <c r="E136" s="37"/>
      <c r="F136" s="37"/>
      <c r="G136" s="37"/>
      <c r="H136" s="38"/>
    </row>
    <row r="137" spans="1:8" ht="50.1" customHeight="1" x14ac:dyDescent="0.2">
      <c r="A137" s="143" t="s">
        <v>104</v>
      </c>
      <c r="B137" s="144"/>
      <c r="C137"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7" s="36">
        <v>16848</v>
      </c>
      <c r="E137" s="37"/>
      <c r="F137" s="37"/>
      <c r="G137" s="37"/>
      <c r="H137" s="38"/>
    </row>
    <row r="138" spans="1:8" ht="50.1" customHeight="1" x14ac:dyDescent="0.2">
      <c r="A138" s="143" t="s">
        <v>105</v>
      </c>
      <c r="B138" s="144"/>
      <c r="C138" s="186" t="str">
        <f t="shared" si="2"/>
        <v>Электронный справочник на основе Справочника организаций "2ГИС.КАВКАЗСКИЕ МИНЕРАЛЬНЫЕ ВОДЫ" (версия для ПК)</v>
      </c>
      <c r="D138" s="36">
        <v>1680</v>
      </c>
      <c r="E138" s="37"/>
      <c r="F138" s="37"/>
      <c r="G138" s="37"/>
      <c r="H138" s="38"/>
    </row>
    <row r="139" spans="1:8" ht="50.1" customHeight="1" x14ac:dyDescent="0.2">
      <c r="A139" s="143" t="s">
        <v>106</v>
      </c>
      <c r="B139" s="144"/>
      <c r="C139" s="186" t="str">
        <f t="shared" si="2"/>
        <v>Электронный справочник на основе Справочника организаций "2ГИС.КАВКАЗСКИЕ МИНЕРАЛЬНЫЕ ВОДЫ" (версия для ПК)</v>
      </c>
      <c r="D139" s="36">
        <v>3240</v>
      </c>
      <c r="E139" s="37"/>
      <c r="F139" s="37"/>
      <c r="G139" s="37"/>
      <c r="H139" s="38"/>
    </row>
    <row r="140" spans="1:8" ht="50.1" customHeight="1" x14ac:dyDescent="0.2">
      <c r="A140" s="143" t="s">
        <v>107</v>
      </c>
      <c r="B140" s="144"/>
      <c r="C140" s="186" t="str">
        <f t="shared" si="2"/>
        <v>Электронный справочник на основе Справочника организаций "2ГИС.КАВКАЗСКИЕ МИНЕРАЛЬНЫЕ ВОДЫ" (версия для ПК)</v>
      </c>
      <c r="D140" s="36">
        <v>3240</v>
      </c>
      <c r="E140" s="37"/>
      <c r="F140" s="37"/>
      <c r="G140" s="37"/>
      <c r="H140" s="38"/>
    </row>
    <row r="141" spans="1:8" ht="50.1" customHeight="1" x14ac:dyDescent="0.2">
      <c r="A141" s="143" t="s">
        <v>108</v>
      </c>
      <c r="B141" s="144"/>
      <c r="C141" s="186" t="s">
        <v>88</v>
      </c>
      <c r="D141" s="36">
        <v>3360</v>
      </c>
      <c r="E141" s="37"/>
      <c r="F141" s="37"/>
      <c r="G141" s="37"/>
      <c r="H141" s="38"/>
    </row>
    <row r="142" spans="1:8" ht="73.5" customHeight="1" x14ac:dyDescent="0.2">
      <c r="A142" s="143" t="s">
        <v>109</v>
      </c>
      <c r="B142" s="144"/>
      <c r="C14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6">
        <v>28080</v>
      </c>
      <c r="E142" s="37"/>
      <c r="F142" s="37"/>
      <c r="G142" s="37"/>
      <c r="H142" s="38"/>
    </row>
    <row r="143" spans="1:8" ht="50.1" customHeight="1" thickBot="1" x14ac:dyDescent="0.25">
      <c r="A143" s="143" t="s">
        <v>110</v>
      </c>
      <c r="B143" s="144"/>
      <c r="C143" s="186" t="str">
        <f t="shared" si="2"/>
        <v>Электронный справочник на основе Справочника организаций "2ГИС.КАВКАЗСКИЕ МИНЕРАЛЬНЫЕ ВОДЫ" (версия для ПК)</v>
      </c>
      <c r="D143" s="44">
        <v>1800</v>
      </c>
      <c r="E143" s="45"/>
      <c r="F143" s="45"/>
      <c r="G143" s="45"/>
      <c r="H143" s="46"/>
    </row>
    <row r="144" spans="1:8" s="28" customFormat="1" ht="50.1" customHeight="1" thickBot="1" x14ac:dyDescent="0.25">
      <c r="A144" s="24" t="s">
        <v>111</v>
      </c>
      <c r="B144" s="25"/>
      <c r="C144" s="26"/>
      <c r="D144" s="156"/>
      <c r="E144" s="156"/>
      <c r="F144" s="156"/>
      <c r="G144" s="156"/>
      <c r="H144" s="157"/>
    </row>
    <row r="145" spans="1:8" s="16" customFormat="1" ht="50.1" customHeight="1" x14ac:dyDescent="0.2">
      <c r="A145" s="143" t="s">
        <v>112</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45" s="36">
        <v>5490</v>
      </c>
      <c r="E145" s="37"/>
      <c r="F145" s="37"/>
      <c r="G145" s="37"/>
      <c r="H145" s="38"/>
    </row>
    <row r="146" spans="1:8" s="16" customFormat="1" ht="50.1" customHeight="1" x14ac:dyDescent="0.2">
      <c r="A146" s="143" t="s">
        <v>113</v>
      </c>
      <c r="B146" s="144"/>
      <c r="C146" s="196"/>
      <c r="D146" s="36">
        <v>4500</v>
      </c>
      <c r="E146" s="37"/>
      <c r="F146" s="37"/>
      <c r="G146" s="37"/>
      <c r="H146" s="38"/>
    </row>
    <row r="147" spans="1:8" s="16" customFormat="1" ht="50.1" customHeight="1" x14ac:dyDescent="0.2">
      <c r="A147" s="194" t="s">
        <v>114</v>
      </c>
      <c r="B147" s="195"/>
      <c r="C147" s="196"/>
      <c r="D147" s="329">
        <v>1500</v>
      </c>
      <c r="E147" s="140"/>
      <c r="F147" s="140"/>
      <c r="G147" s="140"/>
      <c r="H147" s="140"/>
    </row>
    <row r="148" spans="1:8" s="16" customFormat="1" ht="50.1" customHeight="1" x14ac:dyDescent="0.2">
      <c r="A148" s="194" t="s">
        <v>115</v>
      </c>
      <c r="B148" s="195"/>
      <c r="C148" s="196"/>
      <c r="D148" s="329">
        <v>150</v>
      </c>
      <c r="E148" s="140"/>
      <c r="F148" s="140"/>
      <c r="G148" s="140"/>
      <c r="H148" s="140"/>
    </row>
    <row r="149" spans="1:8" s="16" customFormat="1" ht="50.1" customHeight="1" thickBot="1" x14ac:dyDescent="0.25">
      <c r="A149" s="194" t="s">
        <v>116</v>
      </c>
      <c r="B149" s="195"/>
      <c r="C149" s="198"/>
      <c r="D149" s="78">
        <v>510</v>
      </c>
      <c r="E149" s="79"/>
      <c r="F149" s="79"/>
      <c r="G149" s="79"/>
      <c r="H149" s="79"/>
    </row>
    <row r="150" spans="1:8" s="16" customFormat="1" ht="50.1" customHeight="1" thickBot="1" x14ac:dyDescent="0.25">
      <c r="A150" s="24" t="s">
        <v>117</v>
      </c>
      <c r="B150" s="25"/>
      <c r="C150" s="26"/>
      <c r="D150" s="156"/>
      <c r="E150" s="156"/>
      <c r="F150" s="156"/>
      <c r="G150" s="156"/>
      <c r="H150" s="157"/>
    </row>
    <row r="151" spans="1:8" ht="50.1" customHeight="1" x14ac:dyDescent="0.2">
      <c r="A151" s="143" t="s">
        <v>118</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51" s="200">
        <f>F151*1.2</f>
        <v>3823.2</v>
      </c>
      <c r="E151" s="201">
        <f>F151*1.1</f>
        <v>3504.6000000000004</v>
      </c>
      <c r="F151" s="201">
        <v>3186</v>
      </c>
      <c r="G151" s="201">
        <f>F151*0.75</f>
        <v>2389.5</v>
      </c>
      <c r="H151" s="202">
        <f>F151*0.5</f>
        <v>1593</v>
      </c>
    </row>
    <row r="152" spans="1:8" ht="50.1" customHeight="1" x14ac:dyDescent="0.2">
      <c r="A152" s="143" t="s">
        <v>119</v>
      </c>
      <c r="B152" s="144"/>
      <c r="C152"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6">
        <v>4050</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3" s="36">
        <v>1008</v>
      </c>
      <c r="E153" s="37"/>
      <c r="F153" s="37"/>
      <c r="G153" s="37"/>
      <c r="H153" s="38"/>
    </row>
    <row r="154" spans="1:8" ht="50.1" customHeight="1" x14ac:dyDescent="0.2">
      <c r="A154" s="143" t="s">
        <v>121</v>
      </c>
      <c r="B154" s="144"/>
      <c r="C15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54" s="200">
        <f>F154*1.2</f>
        <v>5472</v>
      </c>
      <c r="E154" s="201">
        <f>F154*1.1</f>
        <v>5016</v>
      </c>
      <c r="F154" s="201">
        <v>4560</v>
      </c>
      <c r="G154" s="201">
        <f>F154*0.75</f>
        <v>3420</v>
      </c>
      <c r="H154" s="202">
        <f>F154*0.5</f>
        <v>2280</v>
      </c>
    </row>
    <row r="155" spans="1:8" ht="50.1" customHeight="1" x14ac:dyDescent="0.2">
      <c r="A155" s="143" t="s">
        <v>166</v>
      </c>
      <c r="B155" s="144"/>
      <c r="C155"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5" s="36">
        <v>5760</v>
      </c>
      <c r="E155" s="37"/>
      <c r="F155" s="37"/>
      <c r="G155" s="37"/>
      <c r="H155" s="38"/>
    </row>
    <row r="156" spans="1:8" ht="50.1" customHeight="1" x14ac:dyDescent="0.2">
      <c r="A156" s="143" t="s">
        <v>123</v>
      </c>
      <c r="B156" s="144"/>
      <c r="C15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6" s="36">
        <v>1440</v>
      </c>
      <c r="E156" s="37"/>
      <c r="F156" s="37"/>
      <c r="G156" s="37"/>
      <c r="H156" s="38"/>
    </row>
    <row r="157" spans="1:8" s="16" customFormat="1" ht="126" customHeight="1" x14ac:dyDescent="0.2">
      <c r="A157" s="143" t="s">
        <v>124</v>
      </c>
      <c r="B157" s="144"/>
      <c r="C157" s="300" t="str">
        <f>C152</f>
        <v>Интернет-площадка 2gis.ru на основе Cправочника организаций "2ГИС.КАВКАЗСКИЕ МИНЕРАЛЬНЫЕ ВОДЫ"</v>
      </c>
      <c r="D157" s="200">
        <f>F157*1.2</f>
        <v>2548.7999999999997</v>
      </c>
      <c r="E157" s="201">
        <f>F157*1.1</f>
        <v>2336.4</v>
      </c>
      <c r="F157" s="201">
        <v>2124</v>
      </c>
      <c r="G157" s="201">
        <f>F157*0.75</f>
        <v>1593</v>
      </c>
      <c r="H157" s="202">
        <f>F157*0.5</f>
        <v>1062</v>
      </c>
    </row>
    <row r="158" spans="1:8" s="16" customFormat="1" ht="126" customHeight="1" thickBot="1" x14ac:dyDescent="0.25">
      <c r="A158" s="143" t="s">
        <v>125</v>
      </c>
      <c r="B158" s="144"/>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8" s="36">
        <v>2472</v>
      </c>
      <c r="E158" s="37"/>
      <c r="F158" s="37"/>
      <c r="G158" s="37"/>
      <c r="H158" s="38"/>
    </row>
    <row r="159" spans="1:8" ht="50.1" customHeight="1" thickBot="1" x14ac:dyDescent="0.25">
      <c r="A159" s="301"/>
      <c r="B159" s="302"/>
      <c r="C159" s="118"/>
      <c r="D159" s="325"/>
      <c r="E159" s="325"/>
      <c r="F159" s="325"/>
      <c r="G159" s="325"/>
      <c r="H159" s="326"/>
    </row>
    <row r="160" spans="1:8" s="23" customFormat="1" ht="26.25" x14ac:dyDescent="0.2">
      <c r="A160" s="204"/>
      <c r="B160" s="205"/>
      <c r="C160" s="206"/>
      <c r="D160" s="205"/>
      <c r="E160" s="205"/>
      <c r="F160" s="205"/>
      <c r="G160" s="205"/>
      <c r="H160" s="207"/>
    </row>
    <row r="161" spans="1:8" s="16" customFormat="1" ht="21" x14ac:dyDescent="0.2">
      <c r="A161" s="208"/>
      <c r="B161" s="209" t="s">
        <v>126</v>
      </c>
      <c r="C161" s="210" t="s">
        <v>181</v>
      </c>
      <c r="D161" s="210"/>
      <c r="E161" s="211"/>
      <c r="F161" s="211"/>
      <c r="G161" s="211"/>
      <c r="H161" s="211"/>
    </row>
    <row r="162" spans="1:8" s="16" customFormat="1" ht="21" x14ac:dyDescent="0.2">
      <c r="A162" s="208"/>
      <c r="B162" s="211"/>
      <c r="C162" s="212" t="s">
        <v>182</v>
      </c>
      <c r="D162" s="212"/>
      <c r="E162" s="211"/>
      <c r="F162" s="211"/>
      <c r="G162" s="211"/>
      <c r="H162" s="211"/>
    </row>
    <row r="163" spans="1:8" s="16" customFormat="1" ht="21" x14ac:dyDescent="0.2">
      <c r="A163" s="208"/>
      <c r="B163" s="211"/>
      <c r="C163" s="210" t="s">
        <v>183</v>
      </c>
      <c r="D163" s="212"/>
      <c r="E163" s="211"/>
      <c r="F163" s="211"/>
      <c r="G163" s="211"/>
      <c r="H163" s="211"/>
    </row>
    <row r="164" spans="1:8" s="16" customFormat="1" ht="21" x14ac:dyDescent="0.2">
      <c r="A164" s="204"/>
      <c r="B164" s="205"/>
      <c r="C164" s="212"/>
      <c r="D164" s="212"/>
      <c r="E164" s="211"/>
      <c r="F164" s="211"/>
      <c r="G164" s="211"/>
      <c r="H164" s="205"/>
    </row>
    <row r="165" spans="1:8" s="16" customFormat="1" ht="26.25" x14ac:dyDescent="0.2">
      <c r="A165" s="215" t="str">
        <f>Абакан_юр!A158</f>
        <v>По соглашению сторон в качестве валюты платежа могут выступать украинские гривны, в этом случае курс следующий: 1 руб. = 0,4427 гривен</v>
      </c>
      <c r="B165" s="215"/>
      <c r="C165" s="215"/>
      <c r="D165" s="216"/>
      <c r="E165" s="216"/>
      <c r="F165" s="217"/>
      <c r="G165" s="218"/>
      <c r="H165" s="218"/>
    </row>
    <row r="166" spans="1:8" ht="26.25" x14ac:dyDescent="0.2">
      <c r="A166" s="215" t="str">
        <f>Абакан_юр!A159</f>
        <v>По соглашению сторон в качестве валюты платежа могут выступать дирхамы ОАЭ, в этом случае курс следующий: 1 руб. = 0,0427 дирхам</v>
      </c>
      <c r="B166" s="215"/>
      <c r="C166" s="215"/>
      <c r="D166" s="216"/>
      <c r="E166" s="216"/>
      <c r="F166" s="217"/>
      <c r="G166" s="220"/>
      <c r="H166" s="220"/>
    </row>
    <row r="167" spans="1:8" ht="26.25" x14ac:dyDescent="0.2">
      <c r="A167" s="215" t="str">
        <f>Абакан_юр!A160</f>
        <v>По соглашению сторон в качестве валюты платежа могут выступать доллары США, в этом случае курс следующий: 1 руб. = 0,0117 доллара</v>
      </c>
      <c r="B167" s="215"/>
      <c r="C167" s="215"/>
      <c r="D167" s="216"/>
      <c r="E167" s="216"/>
      <c r="F167" s="217"/>
      <c r="G167" s="220"/>
      <c r="H167" s="220"/>
    </row>
    <row r="168" spans="1:8" ht="26.25" x14ac:dyDescent="0.2">
      <c r="A168" s="215" t="str">
        <f>Абакан_юр!A161</f>
        <v>По соглашению сторон в качестве валюты платежа могут выступать евро, в этом случае курс следующий: 1 руб. = 0,0108 евро</v>
      </c>
      <c r="B168" s="215"/>
      <c r="C168" s="215"/>
      <c r="D168" s="216"/>
      <c r="E168" s="217"/>
      <c r="F168" s="217"/>
      <c r="G168" s="220"/>
      <c r="H168" s="220"/>
    </row>
    <row r="169" spans="1:8" ht="26.25" x14ac:dyDescent="0.2">
      <c r="A169" s="215" t="str">
        <f>Абакан_юр!A162</f>
        <v>По соглашению сторон в качестве валюты платежа могут выступать чешские кроны, в этом случае курс следующий: 1 руб. = 0,2672 крона</v>
      </c>
      <c r="B169" s="215"/>
      <c r="C169" s="215"/>
      <c r="D169" s="216"/>
      <c r="E169" s="217"/>
      <c r="F169" s="217"/>
      <c r="G169" s="220"/>
      <c r="H169" s="220"/>
    </row>
    <row r="170" spans="1:8" ht="26.25" x14ac:dyDescent="0.2">
      <c r="A170" s="215" t="str">
        <f>Абакан_юр!A163</f>
        <v>По соглашению сторон в качестве валюты платежа могут выступать киргизские сомы, в этом случае курс следующий: 1 руб. = 1,0485 сом</v>
      </c>
      <c r="B170" s="215"/>
      <c r="C170" s="215"/>
      <c r="D170" s="216"/>
      <c r="E170" s="216"/>
      <c r="F170" s="217"/>
      <c r="G170" s="220"/>
      <c r="H170" s="220"/>
    </row>
    <row r="171" spans="1:8" ht="26.25" x14ac:dyDescent="0.2">
      <c r="A171"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1" s="215"/>
      <c r="C171" s="215"/>
      <c r="D171" s="216"/>
      <c r="E171" s="216"/>
      <c r="F171" s="217"/>
      <c r="G171" s="220"/>
      <c r="H171" s="220"/>
    </row>
    <row r="172" spans="1:8" ht="26.25" customHeight="1" x14ac:dyDescent="0.2">
      <c r="A172" s="221"/>
      <c r="B172" s="221"/>
      <c r="C172" s="222"/>
      <c r="D172" s="223"/>
      <c r="E172" s="223"/>
      <c r="F172" s="224"/>
      <c r="G172" s="225"/>
      <c r="H172" s="225"/>
    </row>
    <row r="173" spans="1:8" ht="26.25" customHeight="1" x14ac:dyDescent="0.2">
      <c r="A173" s="227" t="s">
        <v>137</v>
      </c>
      <c r="B173" s="227"/>
      <c r="C173" s="227"/>
      <c r="D173" s="227"/>
      <c r="E173" s="227"/>
      <c r="F173" s="227"/>
      <c r="G173" s="227"/>
      <c r="H173" s="227"/>
    </row>
    <row r="174" spans="1:8" ht="26.25" customHeight="1" x14ac:dyDescent="0.2">
      <c r="A174" s="227" t="s">
        <v>138</v>
      </c>
      <c r="B174" s="227"/>
      <c r="C174" s="227"/>
      <c r="D174" s="227"/>
      <c r="E174" s="227"/>
      <c r="F174" s="227"/>
      <c r="G174" s="227"/>
      <c r="H174" s="227"/>
    </row>
    <row r="175" spans="1:8" ht="26.25" customHeight="1" x14ac:dyDescent="0.2">
      <c r="A175" s="221"/>
      <c r="B175" s="221"/>
      <c r="C175" s="222"/>
      <c r="D175" s="223"/>
      <c r="E175" s="223"/>
      <c r="F175" s="224"/>
      <c r="G175" s="225"/>
      <c r="H175" s="225"/>
    </row>
    <row r="176" spans="1:8" ht="26.25" customHeight="1" thickBot="1" x14ac:dyDescent="0.25">
      <c r="A176" s="228" t="s">
        <v>139</v>
      </c>
      <c r="B176" s="228"/>
      <c r="C176" s="228"/>
      <c r="D176" s="228"/>
      <c r="E176" s="228"/>
      <c r="F176" s="229"/>
      <c r="G176" s="219"/>
      <c r="H176" s="230"/>
    </row>
    <row r="177" spans="1:8" ht="26.25" customHeight="1" thickBot="1" x14ac:dyDescent="0.25">
      <c r="A177" s="231" t="s">
        <v>140</v>
      </c>
      <c r="B177" s="232"/>
      <c r="C177" s="232"/>
      <c r="D177" s="232"/>
      <c r="E177" s="233"/>
      <c r="F177" s="234"/>
      <c r="H177" s="235"/>
    </row>
    <row r="178" spans="1:8" ht="26.25" customHeight="1" thickBot="1" x14ac:dyDescent="0.25">
      <c r="A178" s="236" t="s">
        <v>141</v>
      </c>
      <c r="B178" s="237"/>
      <c r="C178" s="238" t="s">
        <v>142</v>
      </c>
      <c r="D178" s="237" t="s">
        <v>143</v>
      </c>
      <c r="E178" s="239"/>
      <c r="F178" s="240"/>
      <c r="G178" s="240"/>
      <c r="H178" s="240"/>
    </row>
    <row r="179" spans="1:8" ht="21" x14ac:dyDescent="0.2">
      <c r="A179" s="246" t="s">
        <v>170</v>
      </c>
      <c r="B179" s="247"/>
      <c r="C179" s="249" t="s">
        <v>171</v>
      </c>
      <c r="D179" s="249">
        <v>2190</v>
      </c>
      <c r="E179" s="250"/>
      <c r="F179" s="207"/>
      <c r="G179" s="207"/>
    </row>
    <row r="180" spans="1:8" ht="21" x14ac:dyDescent="0.2">
      <c r="A180" s="246" t="s">
        <v>172</v>
      </c>
      <c r="B180" s="247"/>
      <c r="C180" s="249"/>
      <c r="D180" s="249">
        <v>1590</v>
      </c>
      <c r="E180" s="250"/>
      <c r="F180" s="207"/>
      <c r="G180" s="207"/>
    </row>
    <row r="181" spans="1:8" ht="21" x14ac:dyDescent="0.2">
      <c r="A181" s="246" t="s">
        <v>173</v>
      </c>
      <c r="B181" s="247"/>
      <c r="C181" s="249"/>
      <c r="D181" s="249">
        <v>1440</v>
      </c>
      <c r="E181" s="250"/>
      <c r="F181" s="207"/>
      <c r="G181" s="207"/>
    </row>
    <row r="182" spans="1:8" ht="21.75" thickBot="1" x14ac:dyDescent="0.25">
      <c r="A182" s="246" t="s">
        <v>174</v>
      </c>
      <c r="B182" s="247"/>
      <c r="C182" s="249"/>
      <c r="D182" s="249">
        <v>1290</v>
      </c>
      <c r="E182" s="250"/>
      <c r="F182" s="207"/>
      <c r="G182" s="207"/>
    </row>
    <row r="183" spans="1:8" ht="50.1" customHeight="1" x14ac:dyDescent="0.2">
      <c r="A183" s="241" t="s">
        <v>144</v>
      </c>
      <c r="B183" s="242"/>
      <c r="C183" s="243" t="s">
        <v>145</v>
      </c>
      <c r="D183" s="244" t="s">
        <v>146</v>
      </c>
      <c r="E183" s="245"/>
      <c r="F183" s="240"/>
      <c r="G183" s="240"/>
      <c r="H183" s="240"/>
    </row>
    <row r="184" spans="1:8" ht="50.1" customHeight="1" x14ac:dyDescent="0.2">
      <c r="A184" s="246" t="s">
        <v>147</v>
      </c>
      <c r="B184" s="247"/>
      <c r="C184" s="248" t="s">
        <v>148</v>
      </c>
      <c r="D184" s="249" t="s">
        <v>149</v>
      </c>
      <c r="E184" s="250"/>
      <c r="F184" s="240"/>
      <c r="G184" s="240"/>
      <c r="H184" s="240"/>
    </row>
    <row r="185" spans="1:8" ht="96" customHeight="1" thickBot="1" x14ac:dyDescent="0.25">
      <c r="A185" s="332" t="s">
        <v>150</v>
      </c>
      <c r="B185" s="333"/>
      <c r="C185" s="334" t="s">
        <v>151</v>
      </c>
      <c r="D185" s="335" t="s">
        <v>149</v>
      </c>
      <c r="E185" s="336"/>
      <c r="F185" s="240"/>
      <c r="G185" s="240"/>
      <c r="H185" s="240"/>
    </row>
    <row r="186" spans="1:8" ht="50.1" customHeight="1" x14ac:dyDescent="0.2">
      <c r="A186" s="246" t="s">
        <v>153</v>
      </c>
      <c r="B186" s="247"/>
      <c r="C186" s="337" t="s">
        <v>154</v>
      </c>
      <c r="D186" s="247" t="s">
        <v>149</v>
      </c>
      <c r="E186" s="338"/>
      <c r="F186" s="234"/>
      <c r="G186" s="234"/>
      <c r="H186" s="234"/>
    </row>
    <row r="187" spans="1:8" ht="50.1" customHeight="1" thickBot="1" x14ac:dyDescent="0.25">
      <c r="A187" s="339" t="s">
        <v>155</v>
      </c>
      <c r="B187" s="340"/>
      <c r="C187" s="334" t="s">
        <v>156</v>
      </c>
      <c r="D187" s="341" t="s">
        <v>149</v>
      </c>
      <c r="E187" s="342"/>
      <c r="F187" s="224"/>
      <c r="G187" s="225"/>
      <c r="H187" s="225"/>
    </row>
    <row r="188" spans="1:8" ht="50.1" customHeight="1" x14ac:dyDescent="0.2">
      <c r="A188" s="252" t="s">
        <v>157</v>
      </c>
      <c r="B188" s="252"/>
      <c r="C188" s="252"/>
      <c r="D188" s="252"/>
      <c r="E188" s="252"/>
      <c r="F188" s="252"/>
      <c r="G188" s="252"/>
      <c r="H188" s="252"/>
    </row>
    <row r="189" spans="1:8" ht="50.1" customHeight="1" x14ac:dyDescent="0.2">
      <c r="A189" s="252" t="s">
        <v>158</v>
      </c>
      <c r="B189" s="252"/>
      <c r="C189" s="252"/>
      <c r="D189" s="252"/>
      <c r="E189" s="252"/>
      <c r="F189" s="252"/>
      <c r="G189" s="252"/>
      <c r="H189" s="252"/>
    </row>
    <row r="190" spans="1:8" ht="101.25" customHeight="1" x14ac:dyDescent="0.2">
      <c r="A190"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81.75" customHeight="1" x14ac:dyDescent="0.2">
      <c r="A191" s="227" t="s">
        <v>160</v>
      </c>
      <c r="B191" s="227"/>
      <c r="C191" s="227"/>
      <c r="D191" s="227"/>
      <c r="E191" s="227"/>
      <c r="F191" s="227"/>
      <c r="G191" s="227"/>
      <c r="H191" s="227"/>
    </row>
    <row r="192" spans="1:8" ht="23.25" x14ac:dyDescent="0.2">
      <c r="A192" s="252" t="s">
        <v>161</v>
      </c>
      <c r="B192" s="252"/>
      <c r="C192" s="252"/>
      <c r="D192" s="252"/>
      <c r="E192" s="252"/>
      <c r="F192" s="252"/>
      <c r="G192" s="252"/>
      <c r="H192" s="252"/>
    </row>
    <row r="193" spans="1:8" s="205" customFormat="1" x14ac:dyDescent="0.2">
      <c r="A193" s="204"/>
      <c r="C193" s="206"/>
      <c r="H193" s="207"/>
    </row>
    <row r="194" spans="1:8" s="205" customFormat="1" ht="125.25" customHeight="1" x14ac:dyDescent="0.2">
      <c r="A194" s="487" t="s">
        <v>460</v>
      </c>
      <c r="B194" s="487"/>
      <c r="C194" s="487"/>
      <c r="D194" s="487"/>
      <c r="E194" s="487"/>
      <c r="F194" s="487"/>
      <c r="G194" s="487"/>
      <c r="H194" s="487"/>
    </row>
    <row r="195" spans="1:8" ht="25.5" x14ac:dyDescent="0.35">
      <c r="A195" s="488" t="s">
        <v>461</v>
      </c>
      <c r="B195" s="489"/>
      <c r="C195" s="490" t="s">
        <v>462</v>
      </c>
    </row>
    <row r="196" spans="1:8" ht="25.5" x14ac:dyDescent="0.35">
      <c r="A196" s="491" t="s">
        <v>463</v>
      </c>
      <c r="B196" s="492"/>
      <c r="C196" s="493">
        <v>1</v>
      </c>
    </row>
    <row r="197" spans="1:8" ht="25.5" x14ac:dyDescent="0.35">
      <c r="A197" s="491">
        <v>2</v>
      </c>
      <c r="B197" s="492"/>
      <c r="C197" s="493">
        <v>1.1000000000000001</v>
      </c>
    </row>
    <row r="198" spans="1:8" ht="25.5" x14ac:dyDescent="0.35">
      <c r="A198" s="491">
        <v>3</v>
      </c>
      <c r="B198" s="492"/>
      <c r="C198" s="493">
        <v>1.2</v>
      </c>
    </row>
    <row r="199" spans="1:8" ht="25.5" x14ac:dyDescent="0.35">
      <c r="A199" s="491" t="s">
        <v>464</v>
      </c>
      <c r="B199" s="492"/>
      <c r="C199" s="493">
        <v>1.25</v>
      </c>
    </row>
    <row r="200" spans="1:8" ht="25.5" x14ac:dyDescent="0.35">
      <c r="A200" s="491" t="s">
        <v>465</v>
      </c>
      <c r="B200" s="492"/>
      <c r="C200" s="493">
        <v>1.3</v>
      </c>
    </row>
    <row r="201" spans="1:8" ht="25.5" x14ac:dyDescent="0.35">
      <c r="A201" s="491" t="s">
        <v>466</v>
      </c>
      <c r="B201" s="492"/>
      <c r="C201" s="493">
        <v>1.35</v>
      </c>
    </row>
    <row r="202" spans="1:8" ht="25.5" x14ac:dyDescent="0.35">
      <c r="A202" s="491" t="s">
        <v>467</v>
      </c>
      <c r="B202" s="492"/>
      <c r="C202" s="493">
        <v>1.4</v>
      </c>
    </row>
    <row r="203" spans="1:8" ht="25.5" x14ac:dyDescent="0.35">
      <c r="A203" s="491" t="s">
        <v>468</v>
      </c>
      <c r="B203" s="492"/>
      <c r="C203" s="493">
        <v>1.45</v>
      </c>
    </row>
    <row r="204" spans="1:8" ht="25.5" x14ac:dyDescent="0.35">
      <c r="A204" s="491" t="s">
        <v>469</v>
      </c>
      <c r="B204" s="492"/>
      <c r="C204" s="493">
        <v>1.5</v>
      </c>
    </row>
    <row r="205" spans="1:8" ht="25.5" x14ac:dyDescent="0.35">
      <c r="A205" s="491" t="s">
        <v>470</v>
      </c>
      <c r="B205" s="492"/>
      <c r="C205" s="493">
        <v>2</v>
      </c>
    </row>
    <row r="206" spans="1:8" ht="42" customHeight="1" x14ac:dyDescent="0.2">
      <c r="A206" s="252" t="s">
        <v>471</v>
      </c>
      <c r="B206" s="252"/>
      <c r="C206" s="252"/>
      <c r="D206" s="252"/>
      <c r="E206" s="252"/>
      <c r="F206" s="252"/>
      <c r="G206" s="252"/>
      <c r="H206" s="252"/>
    </row>
    <row r="209" spans="1:8" s="254" customFormat="1" ht="114.75" customHeight="1" x14ac:dyDescent="0.2">
      <c r="A209" s="227" t="s">
        <v>472</v>
      </c>
      <c r="B209" s="227"/>
      <c r="C209" s="227"/>
      <c r="D209" s="227"/>
      <c r="E209" s="227"/>
      <c r="F209" s="227"/>
      <c r="G209" s="227"/>
      <c r="H209" s="227"/>
    </row>
  </sheetData>
  <sheetProtection selectLockedCells="1" selectUnlockedCells="1"/>
  <mergeCells count="330">
    <mergeCell ref="A203:B203"/>
    <mergeCell ref="A204:B204"/>
    <mergeCell ref="A205:B205"/>
    <mergeCell ref="A206:H206"/>
    <mergeCell ref="A209:E209"/>
    <mergeCell ref="F209:H209"/>
    <mergeCell ref="A197:B197"/>
    <mergeCell ref="A198:B198"/>
    <mergeCell ref="A199:B199"/>
    <mergeCell ref="A200:B200"/>
    <mergeCell ref="A201:B201"/>
    <mergeCell ref="A202:B202"/>
    <mergeCell ref="A190:H190"/>
    <mergeCell ref="A191:H191"/>
    <mergeCell ref="A192:H192"/>
    <mergeCell ref="A194:H194"/>
    <mergeCell ref="A195:B195"/>
    <mergeCell ref="A196:B196"/>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9:B179"/>
    <mergeCell ref="C179:C182"/>
    <mergeCell ref="D179:E179"/>
    <mergeCell ref="A180:B180"/>
    <mergeCell ref="D180:E180"/>
    <mergeCell ref="A181:B181"/>
    <mergeCell ref="D181:E181"/>
    <mergeCell ref="A182:B182"/>
    <mergeCell ref="D182:E182"/>
    <mergeCell ref="A173:H173"/>
    <mergeCell ref="A174:H174"/>
    <mergeCell ref="A176:E176"/>
    <mergeCell ref="A177:E177"/>
    <mergeCell ref="A178:B178"/>
    <mergeCell ref="D178:E178"/>
    <mergeCell ref="A166:C166"/>
    <mergeCell ref="A167:C167"/>
    <mergeCell ref="A168:C168"/>
    <mergeCell ref="A169:C169"/>
    <mergeCell ref="A170:C170"/>
    <mergeCell ref="A171:C171"/>
    <mergeCell ref="C161:D161"/>
    <mergeCell ref="C162:D162"/>
    <mergeCell ref="C163:D163"/>
    <mergeCell ref="C164:D164"/>
    <mergeCell ref="A165:C165"/>
    <mergeCell ref="G165:H165"/>
    <mergeCell ref="A156:B156"/>
    <mergeCell ref="D156:H156"/>
    <mergeCell ref="A157:B157"/>
    <mergeCell ref="A158:B158"/>
    <mergeCell ref="D158:H158"/>
    <mergeCell ref="A159:B159"/>
    <mergeCell ref="D159:H159"/>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2:H52"/>
    <mergeCell ref="A53:A54"/>
    <mergeCell ref="D53:H54"/>
    <mergeCell ref="D55:H55"/>
    <mergeCell ref="A56:C56"/>
    <mergeCell ref="D56:H56"/>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54"/>
  <sheetViews>
    <sheetView view="pageBreakPreview" zoomScale="40" zoomScaleNormal="60" zoomScaleSheetLayoutView="40" workbookViewId="0">
      <pane ySplit="3" topLeftCell="A23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489</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12124.8</v>
      </c>
      <c r="E8" s="32">
        <f>F8*1.1</f>
        <v>11114.400000000001</v>
      </c>
      <c r="F8" s="32">
        <v>10104</v>
      </c>
      <c r="G8" s="32">
        <f>F8*0.75</f>
        <v>7578</v>
      </c>
      <c r="H8" s="33">
        <f>F8*0.5</f>
        <v>5052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13860</v>
      </c>
      <c r="E13" s="32">
        <f>F13*1.1</f>
        <v>12705.000000000002</v>
      </c>
      <c r="F13" s="32">
        <v>11550</v>
      </c>
      <c r="G13" s="32">
        <f>F13*0.75</f>
        <v>8662.5</v>
      </c>
      <c r="H13" s="33">
        <f>F13*0.5</f>
        <v>5775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25473.599999999999</v>
      </c>
      <c r="E28" s="32">
        <f>F28*1.1</f>
        <v>23350.800000000003</v>
      </c>
      <c r="F28" s="32">
        <v>21228</v>
      </c>
      <c r="G28" s="32">
        <f>F28*0.75</f>
        <v>15921</v>
      </c>
      <c r="H28" s="33">
        <f>F28*0.5</f>
        <v>10614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29116.799999999999</v>
      </c>
      <c r="E33" s="32">
        <f>F33*1.1</f>
        <v>26690.400000000001</v>
      </c>
      <c r="F33" s="32">
        <v>24264</v>
      </c>
      <c r="G33" s="32">
        <f>F33*0.75</f>
        <v>18198</v>
      </c>
      <c r="H33" s="33">
        <f>F33*0.5</f>
        <v>12132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4680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444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"&amp;MIN(D50:D79)&amp;" до "&amp;MAX(D50:D79)</f>
        <v>от 2130 до 63900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50" s="365">
        <v>2130</v>
      </c>
      <c r="E50" s="128"/>
      <c r="F50" s="128"/>
      <c r="G50" s="128"/>
      <c r="H50" s="129"/>
    </row>
    <row r="51" spans="1:8" s="16" customFormat="1" ht="37.5" customHeight="1" outlineLevel="1" x14ac:dyDescent="0.2">
      <c r="A51" s="130" t="s">
        <v>33</v>
      </c>
      <c r="B51" s="366"/>
      <c r="C51" s="367"/>
      <c r="D51" s="56">
        <v>4260</v>
      </c>
      <c r="E51" s="37"/>
      <c r="F51" s="37"/>
      <c r="G51" s="37"/>
      <c r="H51" s="38"/>
    </row>
    <row r="52" spans="1:8" s="16" customFormat="1" ht="37.5" customHeight="1" outlineLevel="1" x14ac:dyDescent="0.2">
      <c r="A52" s="130" t="s">
        <v>34</v>
      </c>
      <c r="B52" s="366"/>
      <c r="C52" s="367"/>
      <c r="D52" s="56">
        <v>6390</v>
      </c>
      <c r="E52" s="37"/>
      <c r="F52" s="37"/>
      <c r="G52" s="37"/>
      <c r="H52" s="38"/>
    </row>
    <row r="53" spans="1:8" s="16" customFormat="1" ht="37.5" customHeight="1" outlineLevel="1" x14ac:dyDescent="0.2">
      <c r="A53" s="130" t="s">
        <v>35</v>
      </c>
      <c r="B53" s="366"/>
      <c r="C53" s="367"/>
      <c r="D53" s="56">
        <v>8520</v>
      </c>
      <c r="E53" s="37"/>
      <c r="F53" s="37"/>
      <c r="G53" s="37"/>
      <c r="H53" s="38"/>
    </row>
    <row r="54" spans="1:8" s="16" customFormat="1" ht="37.5" customHeight="1" outlineLevel="1" x14ac:dyDescent="0.2">
      <c r="A54" s="130" t="s">
        <v>36</v>
      </c>
      <c r="B54" s="366"/>
      <c r="C54" s="367"/>
      <c r="D54" s="56">
        <v>10650</v>
      </c>
      <c r="E54" s="37"/>
      <c r="F54" s="37"/>
      <c r="G54" s="37"/>
      <c r="H54" s="38"/>
    </row>
    <row r="55" spans="1:8" s="16" customFormat="1" ht="37.5" customHeight="1" outlineLevel="1" x14ac:dyDescent="0.2">
      <c r="A55" s="130" t="s">
        <v>37</v>
      </c>
      <c r="B55" s="366"/>
      <c r="C55" s="367"/>
      <c r="D55" s="56">
        <v>12780</v>
      </c>
      <c r="E55" s="37"/>
      <c r="F55" s="37"/>
      <c r="G55" s="37"/>
      <c r="H55" s="38"/>
    </row>
    <row r="56" spans="1:8" s="16" customFormat="1" ht="37.5" customHeight="1" outlineLevel="1" x14ac:dyDescent="0.2">
      <c r="A56" s="130" t="s">
        <v>38</v>
      </c>
      <c r="B56" s="366"/>
      <c r="C56" s="367"/>
      <c r="D56" s="56">
        <v>14910</v>
      </c>
      <c r="E56" s="37"/>
      <c r="F56" s="37"/>
      <c r="G56" s="37"/>
      <c r="H56" s="38"/>
    </row>
    <row r="57" spans="1:8" s="16" customFormat="1" ht="37.5" customHeight="1" outlineLevel="1" x14ac:dyDescent="0.2">
      <c r="A57" s="130" t="s">
        <v>39</v>
      </c>
      <c r="B57" s="366"/>
      <c r="C57" s="367"/>
      <c r="D57" s="56">
        <v>17040</v>
      </c>
      <c r="E57" s="37"/>
      <c r="F57" s="37"/>
      <c r="G57" s="37"/>
      <c r="H57" s="38"/>
    </row>
    <row r="58" spans="1:8" s="16" customFormat="1" ht="37.5" customHeight="1" outlineLevel="1" x14ac:dyDescent="0.2">
      <c r="A58" s="130" t="s">
        <v>40</v>
      </c>
      <c r="B58" s="366"/>
      <c r="C58" s="367"/>
      <c r="D58" s="56">
        <v>19170</v>
      </c>
      <c r="E58" s="37"/>
      <c r="F58" s="37"/>
      <c r="G58" s="37"/>
      <c r="H58" s="38"/>
    </row>
    <row r="59" spans="1:8" s="16" customFormat="1" ht="37.5" customHeight="1" outlineLevel="1" x14ac:dyDescent="0.2">
      <c r="A59" s="130" t="s">
        <v>41</v>
      </c>
      <c r="B59" s="366"/>
      <c r="C59" s="367"/>
      <c r="D59" s="56">
        <v>21300</v>
      </c>
      <c r="E59" s="37"/>
      <c r="F59" s="37"/>
      <c r="G59" s="37"/>
      <c r="H59" s="38"/>
    </row>
    <row r="60" spans="1:8" s="16" customFormat="1" ht="37.5" customHeight="1" outlineLevel="1" x14ac:dyDescent="0.2">
      <c r="A60" s="130" t="s">
        <v>42</v>
      </c>
      <c r="B60" s="366"/>
      <c r="C60" s="367"/>
      <c r="D60" s="56">
        <v>23430</v>
      </c>
      <c r="E60" s="37"/>
      <c r="F60" s="37"/>
      <c r="G60" s="37"/>
      <c r="H60" s="38"/>
    </row>
    <row r="61" spans="1:8" s="16" customFormat="1" ht="37.5" customHeight="1" outlineLevel="1" x14ac:dyDescent="0.2">
      <c r="A61" s="130" t="s">
        <v>43</v>
      </c>
      <c r="B61" s="366"/>
      <c r="C61" s="367"/>
      <c r="D61" s="56">
        <v>25560</v>
      </c>
      <c r="E61" s="37"/>
      <c r="F61" s="37"/>
      <c r="G61" s="37"/>
      <c r="H61" s="38"/>
    </row>
    <row r="62" spans="1:8" s="16" customFormat="1" ht="37.5" customHeight="1" outlineLevel="1" x14ac:dyDescent="0.2">
      <c r="A62" s="130" t="s">
        <v>44</v>
      </c>
      <c r="B62" s="366"/>
      <c r="C62" s="367"/>
      <c r="D62" s="56">
        <v>27690</v>
      </c>
      <c r="E62" s="37"/>
      <c r="F62" s="37"/>
      <c r="G62" s="37"/>
      <c r="H62" s="38"/>
    </row>
    <row r="63" spans="1:8" s="16" customFormat="1" ht="37.5" customHeight="1" outlineLevel="1" x14ac:dyDescent="0.2">
      <c r="A63" s="130" t="s">
        <v>45</v>
      </c>
      <c r="B63" s="366"/>
      <c r="C63" s="367"/>
      <c r="D63" s="56">
        <v>29820</v>
      </c>
      <c r="E63" s="37"/>
      <c r="F63" s="37"/>
      <c r="G63" s="37"/>
      <c r="H63" s="38"/>
    </row>
    <row r="64" spans="1:8" s="16" customFormat="1" ht="37.5" customHeight="1" outlineLevel="1" x14ac:dyDescent="0.2">
      <c r="A64" s="130" t="s">
        <v>46</v>
      </c>
      <c r="B64" s="366"/>
      <c r="C64" s="367"/>
      <c r="D64" s="56">
        <v>31950</v>
      </c>
      <c r="E64" s="37"/>
      <c r="F64" s="37"/>
      <c r="G64" s="37"/>
      <c r="H64" s="38"/>
    </row>
    <row r="65" spans="1:8" s="16" customFormat="1" ht="37.5" customHeight="1" outlineLevel="1" x14ac:dyDescent="0.2">
      <c r="A65" s="130" t="s">
        <v>47</v>
      </c>
      <c r="B65" s="366"/>
      <c r="C65" s="367"/>
      <c r="D65" s="56">
        <v>34080</v>
      </c>
      <c r="E65" s="37"/>
      <c r="F65" s="37"/>
      <c r="G65" s="37"/>
      <c r="H65" s="38"/>
    </row>
    <row r="66" spans="1:8" s="16" customFormat="1" ht="37.5" customHeight="1" outlineLevel="1" x14ac:dyDescent="0.2">
      <c r="A66" s="130" t="s">
        <v>48</v>
      </c>
      <c r="B66" s="366"/>
      <c r="C66" s="367"/>
      <c r="D66" s="56">
        <v>36210</v>
      </c>
      <c r="E66" s="37"/>
      <c r="F66" s="37"/>
      <c r="G66" s="37"/>
      <c r="H66" s="38"/>
    </row>
    <row r="67" spans="1:8" s="16" customFormat="1" ht="37.5" customHeight="1" outlineLevel="1" x14ac:dyDescent="0.2">
      <c r="A67" s="130" t="s">
        <v>49</v>
      </c>
      <c r="B67" s="366"/>
      <c r="C67" s="367"/>
      <c r="D67" s="56">
        <v>38340</v>
      </c>
      <c r="E67" s="37"/>
      <c r="F67" s="37"/>
      <c r="G67" s="37"/>
      <c r="H67" s="38"/>
    </row>
    <row r="68" spans="1:8" s="16" customFormat="1" ht="37.5" customHeight="1" outlineLevel="1" x14ac:dyDescent="0.2">
      <c r="A68" s="130" t="s">
        <v>50</v>
      </c>
      <c r="B68" s="366"/>
      <c r="C68" s="367"/>
      <c r="D68" s="56">
        <v>40470</v>
      </c>
      <c r="E68" s="37"/>
      <c r="F68" s="37"/>
      <c r="G68" s="37"/>
      <c r="H68" s="38"/>
    </row>
    <row r="69" spans="1:8" s="16" customFormat="1" ht="37.5" customHeight="1" outlineLevel="1" x14ac:dyDescent="0.2">
      <c r="A69" s="130" t="s">
        <v>51</v>
      </c>
      <c r="B69" s="366"/>
      <c r="C69" s="367"/>
      <c r="D69" s="56">
        <v>42600</v>
      </c>
      <c r="E69" s="37"/>
      <c r="F69" s="37"/>
      <c r="G69" s="37"/>
      <c r="H69" s="38"/>
    </row>
    <row r="70" spans="1:8" s="16" customFormat="1" ht="37.5" customHeight="1" outlineLevel="1" x14ac:dyDescent="0.2">
      <c r="A70" s="130" t="s">
        <v>197</v>
      </c>
      <c r="B70" s="366"/>
      <c r="C70" s="367"/>
      <c r="D70" s="56">
        <v>44730</v>
      </c>
      <c r="E70" s="37"/>
      <c r="F70" s="37"/>
      <c r="G70" s="37"/>
      <c r="H70" s="38"/>
    </row>
    <row r="71" spans="1:8" s="16" customFormat="1" ht="37.5" customHeight="1" outlineLevel="1" x14ac:dyDescent="0.2">
      <c r="A71" s="130" t="s">
        <v>198</v>
      </c>
      <c r="B71" s="366"/>
      <c r="C71" s="367"/>
      <c r="D71" s="56">
        <v>46860</v>
      </c>
      <c r="E71" s="37"/>
      <c r="F71" s="37"/>
      <c r="G71" s="37"/>
      <c r="H71" s="38"/>
    </row>
    <row r="72" spans="1:8" s="16" customFormat="1" ht="37.5" customHeight="1" outlineLevel="1" x14ac:dyDescent="0.2">
      <c r="A72" s="130" t="s">
        <v>199</v>
      </c>
      <c r="B72" s="366"/>
      <c r="C72" s="367"/>
      <c r="D72" s="56">
        <v>48990</v>
      </c>
      <c r="E72" s="37"/>
      <c r="F72" s="37"/>
      <c r="G72" s="37"/>
      <c r="H72" s="38"/>
    </row>
    <row r="73" spans="1:8" s="16" customFormat="1" ht="37.5" customHeight="1" outlineLevel="1" x14ac:dyDescent="0.2">
      <c r="A73" s="130" t="s">
        <v>200</v>
      </c>
      <c r="B73" s="366"/>
      <c r="C73" s="367"/>
      <c r="D73" s="56">
        <v>51120</v>
      </c>
      <c r="E73" s="37"/>
      <c r="F73" s="37"/>
      <c r="G73" s="37"/>
      <c r="H73" s="38"/>
    </row>
    <row r="74" spans="1:8" s="16" customFormat="1" ht="37.5" customHeight="1" outlineLevel="1" x14ac:dyDescent="0.2">
      <c r="A74" s="130" t="s">
        <v>201</v>
      </c>
      <c r="B74" s="366"/>
      <c r="C74" s="367"/>
      <c r="D74" s="56">
        <v>53250</v>
      </c>
      <c r="E74" s="37"/>
      <c r="F74" s="37"/>
      <c r="G74" s="37"/>
      <c r="H74" s="38"/>
    </row>
    <row r="75" spans="1:8" s="16" customFormat="1" ht="37.5" customHeight="1" outlineLevel="1" x14ac:dyDescent="0.2">
      <c r="A75" s="130" t="s">
        <v>202</v>
      </c>
      <c r="B75" s="366"/>
      <c r="C75" s="367"/>
      <c r="D75" s="56">
        <v>55380</v>
      </c>
      <c r="E75" s="37"/>
      <c r="F75" s="37"/>
      <c r="G75" s="37"/>
      <c r="H75" s="38"/>
    </row>
    <row r="76" spans="1:8" s="16" customFormat="1" ht="37.5" customHeight="1" outlineLevel="1" x14ac:dyDescent="0.2">
      <c r="A76" s="130" t="s">
        <v>203</v>
      </c>
      <c r="B76" s="366"/>
      <c r="C76" s="367"/>
      <c r="D76" s="56">
        <v>57510</v>
      </c>
      <c r="E76" s="37"/>
      <c r="F76" s="37"/>
      <c r="G76" s="37"/>
      <c r="H76" s="38"/>
    </row>
    <row r="77" spans="1:8" s="16" customFormat="1" ht="37.5" customHeight="1" outlineLevel="1" x14ac:dyDescent="0.2">
      <c r="A77" s="130" t="s">
        <v>204</v>
      </c>
      <c r="B77" s="366"/>
      <c r="C77" s="367"/>
      <c r="D77" s="56">
        <v>59640</v>
      </c>
      <c r="E77" s="37"/>
      <c r="F77" s="37"/>
      <c r="G77" s="37"/>
      <c r="H77" s="38"/>
    </row>
    <row r="78" spans="1:8" s="16" customFormat="1" ht="37.5" customHeight="1" outlineLevel="1" x14ac:dyDescent="0.2">
      <c r="A78" s="130" t="s">
        <v>205</v>
      </c>
      <c r="B78" s="366"/>
      <c r="C78" s="367"/>
      <c r="D78" s="56">
        <v>61770</v>
      </c>
      <c r="E78" s="37"/>
      <c r="F78" s="37"/>
      <c r="G78" s="37"/>
      <c r="H78" s="38"/>
    </row>
    <row r="79" spans="1:8" s="16" customFormat="1" ht="37.5" customHeight="1" outlineLevel="1" x14ac:dyDescent="0.2">
      <c r="A79" s="130" t="s">
        <v>206</v>
      </c>
      <c r="B79" s="366"/>
      <c r="C79" s="367"/>
      <c r="D79" s="56">
        <v>63900</v>
      </c>
      <c r="E79" s="37"/>
      <c r="F79" s="37"/>
      <c r="G79" s="37"/>
      <c r="H79" s="38"/>
    </row>
    <row r="80" spans="1:8" s="16" customFormat="1" ht="37.5" customHeight="1" outlineLevel="1" x14ac:dyDescent="0.2">
      <c r="A80" s="130" t="s">
        <v>216</v>
      </c>
      <c r="B80" s="366"/>
      <c r="C80" s="367"/>
      <c r="D80" s="56">
        <v>66030</v>
      </c>
      <c r="E80" s="37"/>
      <c r="F80" s="37"/>
      <c r="G80" s="37"/>
      <c r="H80" s="38"/>
    </row>
    <row r="81" spans="1:8" s="16" customFormat="1" ht="37.5" customHeight="1" outlineLevel="1" x14ac:dyDescent="0.2">
      <c r="A81" s="130" t="s">
        <v>217</v>
      </c>
      <c r="B81" s="366"/>
      <c r="C81" s="367"/>
      <c r="D81" s="56">
        <v>68160</v>
      </c>
      <c r="E81" s="37"/>
      <c r="F81" s="37"/>
      <c r="G81" s="37"/>
      <c r="H81" s="38"/>
    </row>
    <row r="82" spans="1:8" s="16" customFormat="1" ht="37.5" customHeight="1" outlineLevel="1" x14ac:dyDescent="0.2">
      <c r="A82" s="130" t="s">
        <v>218</v>
      </c>
      <c r="B82" s="366"/>
      <c r="C82" s="367"/>
      <c r="D82" s="56">
        <v>70290</v>
      </c>
      <c r="E82" s="37"/>
      <c r="F82" s="37"/>
      <c r="G82" s="37"/>
      <c r="H82" s="38"/>
    </row>
    <row r="83" spans="1:8" s="16" customFormat="1" ht="37.5" customHeight="1" outlineLevel="1" x14ac:dyDescent="0.2">
      <c r="A83" s="130" t="s">
        <v>219</v>
      </c>
      <c r="B83" s="366"/>
      <c r="C83" s="367"/>
      <c r="D83" s="56">
        <v>72420</v>
      </c>
      <c r="E83" s="37"/>
      <c r="F83" s="37"/>
      <c r="G83" s="37"/>
      <c r="H83" s="38"/>
    </row>
    <row r="84" spans="1:8" s="16" customFormat="1" ht="37.5" customHeight="1" outlineLevel="1" x14ac:dyDescent="0.2">
      <c r="A84" s="130" t="s">
        <v>220</v>
      </c>
      <c r="B84" s="366"/>
      <c r="C84" s="367"/>
      <c r="D84" s="56">
        <v>74550</v>
      </c>
      <c r="E84" s="37"/>
      <c r="F84" s="37"/>
      <c r="G84" s="37"/>
      <c r="H84" s="38"/>
    </row>
    <row r="85" spans="1:8" s="16" customFormat="1" ht="37.5" customHeight="1" outlineLevel="1" x14ac:dyDescent="0.2">
      <c r="A85" s="130" t="s">
        <v>221</v>
      </c>
      <c r="B85" s="366"/>
      <c r="C85" s="367"/>
      <c r="D85" s="56">
        <v>76680</v>
      </c>
      <c r="E85" s="37"/>
      <c r="F85" s="37"/>
      <c r="G85" s="37"/>
      <c r="H85" s="38"/>
    </row>
    <row r="86" spans="1:8" s="16" customFormat="1" ht="37.5" customHeight="1" outlineLevel="1" x14ac:dyDescent="0.2">
      <c r="A86" s="130" t="s">
        <v>222</v>
      </c>
      <c r="B86" s="366"/>
      <c r="C86" s="367"/>
      <c r="D86" s="56">
        <v>78810</v>
      </c>
      <c r="E86" s="37"/>
      <c r="F86" s="37"/>
      <c r="G86" s="37"/>
      <c r="H86" s="38"/>
    </row>
    <row r="87" spans="1:8" s="16" customFormat="1" ht="37.5" customHeight="1" outlineLevel="1" x14ac:dyDescent="0.2">
      <c r="A87" s="130" t="s">
        <v>223</v>
      </c>
      <c r="B87" s="366"/>
      <c r="C87" s="367"/>
      <c r="D87" s="56">
        <v>80940</v>
      </c>
      <c r="E87" s="37"/>
      <c r="F87" s="37"/>
      <c r="G87" s="37"/>
      <c r="H87" s="38"/>
    </row>
    <row r="88" spans="1:8" s="16" customFormat="1" ht="37.5" customHeight="1" outlineLevel="1" x14ac:dyDescent="0.2">
      <c r="A88" s="130" t="s">
        <v>224</v>
      </c>
      <c r="B88" s="366"/>
      <c r="C88" s="367"/>
      <c r="D88" s="56">
        <v>83070</v>
      </c>
      <c r="E88" s="37"/>
      <c r="F88" s="37"/>
      <c r="G88" s="37"/>
      <c r="H88" s="38"/>
    </row>
    <row r="89" spans="1:8" s="16" customFormat="1" ht="37.5" customHeight="1" outlineLevel="1" x14ac:dyDescent="0.2">
      <c r="A89" s="130" t="s">
        <v>225</v>
      </c>
      <c r="B89" s="366"/>
      <c r="C89" s="367"/>
      <c r="D89" s="56">
        <v>85200</v>
      </c>
      <c r="E89" s="37"/>
      <c r="F89" s="37"/>
      <c r="G89" s="37"/>
      <c r="H89" s="38"/>
    </row>
    <row r="90" spans="1:8" s="16" customFormat="1" ht="37.5" customHeight="1" outlineLevel="1" x14ac:dyDescent="0.2">
      <c r="A90" s="130" t="s">
        <v>292</v>
      </c>
      <c r="B90" s="366"/>
      <c r="C90" s="367"/>
      <c r="D90" s="56">
        <v>87330</v>
      </c>
      <c r="E90" s="37"/>
      <c r="F90" s="37"/>
      <c r="G90" s="37"/>
      <c r="H90" s="38"/>
    </row>
    <row r="91" spans="1:8" s="16" customFormat="1" ht="37.5" customHeight="1" outlineLevel="1" x14ac:dyDescent="0.2">
      <c r="A91" s="130" t="s">
        <v>293</v>
      </c>
      <c r="B91" s="366"/>
      <c r="C91" s="367"/>
      <c r="D91" s="56">
        <v>89460</v>
      </c>
      <c r="E91" s="37"/>
      <c r="F91" s="37"/>
      <c r="G91" s="37"/>
      <c r="H91" s="38"/>
    </row>
    <row r="92" spans="1:8" s="16" customFormat="1" ht="37.5" customHeight="1" outlineLevel="1" x14ac:dyDescent="0.2">
      <c r="A92" s="130" t="s">
        <v>294</v>
      </c>
      <c r="B92" s="366"/>
      <c r="C92" s="367"/>
      <c r="D92" s="56">
        <v>91590</v>
      </c>
      <c r="E92" s="37"/>
      <c r="F92" s="37"/>
      <c r="G92" s="37"/>
      <c r="H92" s="38"/>
    </row>
    <row r="93" spans="1:8" s="16" customFormat="1" ht="37.5" customHeight="1" outlineLevel="1" x14ac:dyDescent="0.2">
      <c r="A93" s="130" t="s">
        <v>295</v>
      </c>
      <c r="B93" s="366"/>
      <c r="C93" s="367"/>
      <c r="D93" s="56">
        <v>93720</v>
      </c>
      <c r="E93" s="37"/>
      <c r="F93" s="37"/>
      <c r="G93" s="37"/>
      <c r="H93" s="38"/>
    </row>
    <row r="94" spans="1:8" s="16" customFormat="1" ht="37.5" customHeight="1" outlineLevel="1" x14ac:dyDescent="0.2">
      <c r="A94" s="130" t="s">
        <v>296</v>
      </c>
      <c r="B94" s="366"/>
      <c r="C94" s="367"/>
      <c r="D94" s="56">
        <v>95850</v>
      </c>
      <c r="E94" s="37"/>
      <c r="F94" s="37"/>
      <c r="G94" s="37"/>
      <c r="H94" s="38"/>
    </row>
    <row r="95" spans="1:8" s="16" customFormat="1" ht="37.5" customHeight="1" outlineLevel="1" x14ac:dyDescent="0.2">
      <c r="A95" s="130" t="s">
        <v>297</v>
      </c>
      <c r="B95" s="366"/>
      <c r="C95" s="367"/>
      <c r="D95" s="56">
        <v>97980</v>
      </c>
      <c r="E95" s="37"/>
      <c r="F95" s="37"/>
      <c r="G95" s="37"/>
      <c r="H95" s="38"/>
    </row>
    <row r="96" spans="1:8" s="16" customFormat="1" ht="37.5" customHeight="1" outlineLevel="1" x14ac:dyDescent="0.2">
      <c r="A96" s="130" t="s">
        <v>298</v>
      </c>
      <c r="B96" s="366"/>
      <c r="C96" s="367"/>
      <c r="D96" s="56">
        <v>100110</v>
      </c>
      <c r="E96" s="37"/>
      <c r="F96" s="37"/>
      <c r="G96" s="37"/>
      <c r="H96" s="38"/>
    </row>
    <row r="97" spans="1:8" s="16" customFormat="1" ht="37.5" customHeight="1" outlineLevel="1" x14ac:dyDescent="0.2">
      <c r="A97" s="130" t="s">
        <v>299</v>
      </c>
      <c r="B97" s="366"/>
      <c r="C97" s="367"/>
      <c r="D97" s="56">
        <v>102240</v>
      </c>
      <c r="E97" s="37"/>
      <c r="F97" s="37"/>
      <c r="G97" s="37"/>
      <c r="H97" s="38"/>
    </row>
    <row r="98" spans="1:8" s="16" customFormat="1" ht="37.5" customHeight="1" outlineLevel="1" x14ac:dyDescent="0.2">
      <c r="A98" s="130" t="s">
        <v>300</v>
      </c>
      <c r="B98" s="366"/>
      <c r="C98" s="367"/>
      <c r="D98" s="56">
        <v>104370</v>
      </c>
      <c r="E98" s="37"/>
      <c r="F98" s="37"/>
      <c r="G98" s="37"/>
      <c r="H98" s="38"/>
    </row>
    <row r="99" spans="1:8" s="16" customFormat="1" ht="37.5" customHeight="1" outlineLevel="1" x14ac:dyDescent="0.2">
      <c r="A99" s="130" t="s">
        <v>301</v>
      </c>
      <c r="B99" s="366"/>
      <c r="C99" s="367"/>
      <c r="D99" s="56">
        <v>106500</v>
      </c>
      <c r="E99" s="37"/>
      <c r="F99" s="37"/>
      <c r="G99" s="37"/>
      <c r="H99" s="38"/>
    </row>
    <row r="100" spans="1:8" s="16" customFormat="1" ht="37.5" customHeight="1" outlineLevel="1" x14ac:dyDescent="0.2">
      <c r="A100" s="130" t="s">
        <v>302</v>
      </c>
      <c r="B100" s="366"/>
      <c r="C100" s="367"/>
      <c r="D100" s="56">
        <v>108630</v>
      </c>
      <c r="E100" s="37"/>
      <c r="F100" s="37"/>
      <c r="G100" s="37"/>
      <c r="H100" s="38"/>
    </row>
    <row r="101" spans="1:8" s="16" customFormat="1" ht="37.5" customHeight="1" outlineLevel="1" x14ac:dyDescent="0.2">
      <c r="A101" s="130" t="s">
        <v>303</v>
      </c>
      <c r="B101" s="366"/>
      <c r="C101" s="367"/>
      <c r="D101" s="56">
        <v>110760</v>
      </c>
      <c r="E101" s="37"/>
      <c r="F101" s="37"/>
      <c r="G101" s="37"/>
      <c r="H101" s="38"/>
    </row>
    <row r="102" spans="1:8" s="16" customFormat="1" ht="37.5" customHeight="1" outlineLevel="1" x14ac:dyDescent="0.2">
      <c r="A102" s="130" t="s">
        <v>304</v>
      </c>
      <c r="B102" s="366"/>
      <c r="C102" s="367"/>
      <c r="D102" s="56">
        <v>112890</v>
      </c>
      <c r="E102" s="37"/>
      <c r="F102" s="37"/>
      <c r="G102" s="37"/>
      <c r="H102" s="38"/>
    </row>
    <row r="103" spans="1:8" s="16" customFormat="1" ht="37.5" customHeight="1" outlineLevel="1" x14ac:dyDescent="0.2">
      <c r="A103" s="130" t="s">
        <v>305</v>
      </c>
      <c r="B103" s="366"/>
      <c r="C103" s="367"/>
      <c r="D103" s="56">
        <v>115020</v>
      </c>
      <c r="E103" s="37"/>
      <c r="F103" s="37"/>
      <c r="G103" s="37"/>
      <c r="H103" s="38"/>
    </row>
    <row r="104" spans="1:8" s="16" customFormat="1" ht="37.5" customHeight="1" outlineLevel="1" x14ac:dyDescent="0.2">
      <c r="A104" s="130" t="s">
        <v>306</v>
      </c>
      <c r="B104" s="366"/>
      <c r="C104" s="367"/>
      <c r="D104" s="56">
        <v>117150</v>
      </c>
      <c r="E104" s="37"/>
      <c r="F104" s="37"/>
      <c r="G104" s="37"/>
      <c r="H104" s="38"/>
    </row>
    <row r="105" spans="1:8" s="16" customFormat="1" ht="37.5" customHeight="1" outlineLevel="1" x14ac:dyDescent="0.2">
      <c r="A105" s="130" t="s">
        <v>307</v>
      </c>
      <c r="B105" s="366"/>
      <c r="C105" s="367"/>
      <c r="D105" s="56">
        <v>119280</v>
      </c>
      <c r="E105" s="37"/>
      <c r="F105" s="37"/>
      <c r="G105" s="37"/>
      <c r="H105" s="38"/>
    </row>
    <row r="106" spans="1:8" s="16" customFormat="1" ht="37.5" customHeight="1" outlineLevel="1" x14ac:dyDescent="0.2">
      <c r="A106" s="130" t="s">
        <v>308</v>
      </c>
      <c r="B106" s="366"/>
      <c r="C106" s="367"/>
      <c r="D106" s="56">
        <v>121410</v>
      </c>
      <c r="E106" s="37"/>
      <c r="F106" s="37"/>
      <c r="G106" s="37"/>
      <c r="H106" s="38"/>
    </row>
    <row r="107" spans="1:8" s="16" customFormat="1" ht="37.5" customHeight="1" outlineLevel="1" x14ac:dyDescent="0.2">
      <c r="A107" s="130" t="s">
        <v>309</v>
      </c>
      <c r="B107" s="366"/>
      <c r="C107" s="367"/>
      <c r="D107" s="56">
        <v>123540</v>
      </c>
      <c r="E107" s="37"/>
      <c r="F107" s="37"/>
      <c r="G107" s="37"/>
      <c r="H107" s="38"/>
    </row>
    <row r="108" spans="1:8" s="16" customFormat="1" ht="37.5" customHeight="1" outlineLevel="1" x14ac:dyDescent="0.2">
      <c r="A108" s="130" t="s">
        <v>310</v>
      </c>
      <c r="B108" s="366"/>
      <c r="C108" s="367"/>
      <c r="D108" s="56">
        <v>125670</v>
      </c>
      <c r="E108" s="37"/>
      <c r="F108" s="37"/>
      <c r="G108" s="37"/>
      <c r="H108" s="38"/>
    </row>
    <row r="109" spans="1:8" s="16" customFormat="1" ht="37.5" customHeight="1" outlineLevel="1" x14ac:dyDescent="0.2">
      <c r="A109" s="130" t="s">
        <v>311</v>
      </c>
      <c r="B109" s="366"/>
      <c r="C109" s="367"/>
      <c r="D109" s="56">
        <v>127800</v>
      </c>
      <c r="E109" s="37"/>
      <c r="F109" s="37"/>
      <c r="G109" s="37"/>
      <c r="H109" s="38"/>
    </row>
    <row r="110" spans="1:8" s="16" customFormat="1" ht="37.5" customHeight="1" outlineLevel="1" x14ac:dyDescent="0.2">
      <c r="A110" s="130" t="s">
        <v>312</v>
      </c>
      <c r="B110" s="366"/>
      <c r="C110" s="367"/>
      <c r="D110" s="56">
        <v>129930</v>
      </c>
      <c r="E110" s="37"/>
      <c r="F110" s="37"/>
      <c r="G110" s="37"/>
      <c r="H110" s="38"/>
    </row>
    <row r="111" spans="1:8" s="16" customFormat="1" ht="37.5" customHeight="1" outlineLevel="1" x14ac:dyDescent="0.2">
      <c r="A111" s="130" t="s">
        <v>313</v>
      </c>
      <c r="B111" s="366"/>
      <c r="C111" s="367"/>
      <c r="D111" s="56">
        <v>132060</v>
      </c>
      <c r="E111" s="37"/>
      <c r="F111" s="37"/>
      <c r="G111" s="37"/>
      <c r="H111" s="38"/>
    </row>
    <row r="112" spans="1:8" s="16" customFormat="1" ht="37.5" customHeight="1" outlineLevel="1" x14ac:dyDescent="0.2">
      <c r="A112" s="130" t="s">
        <v>314</v>
      </c>
      <c r="B112" s="366"/>
      <c r="C112" s="367"/>
      <c r="D112" s="56">
        <v>134190</v>
      </c>
      <c r="E112" s="37"/>
      <c r="F112" s="37"/>
      <c r="G112" s="37"/>
      <c r="H112" s="38"/>
    </row>
    <row r="113" spans="1:8" s="16" customFormat="1" ht="37.5" customHeight="1" outlineLevel="1" x14ac:dyDescent="0.2">
      <c r="A113" s="130" t="s">
        <v>315</v>
      </c>
      <c r="B113" s="366"/>
      <c r="C113" s="367"/>
      <c r="D113" s="56">
        <v>136320</v>
      </c>
      <c r="E113" s="37"/>
      <c r="F113" s="37"/>
      <c r="G113" s="37"/>
      <c r="H113" s="38"/>
    </row>
    <row r="114" spans="1:8" s="16" customFormat="1" ht="37.5" customHeight="1" outlineLevel="1" x14ac:dyDescent="0.2">
      <c r="A114" s="130" t="s">
        <v>316</v>
      </c>
      <c r="B114" s="366"/>
      <c r="C114" s="367"/>
      <c r="D114" s="56">
        <v>138450</v>
      </c>
      <c r="E114" s="37"/>
      <c r="F114" s="37"/>
      <c r="G114" s="37"/>
      <c r="H114" s="38"/>
    </row>
    <row r="115" spans="1:8" s="16" customFormat="1" ht="37.5" customHeight="1" outlineLevel="1" x14ac:dyDescent="0.2">
      <c r="A115" s="130" t="s">
        <v>317</v>
      </c>
      <c r="B115" s="366"/>
      <c r="C115" s="367"/>
      <c r="D115" s="56">
        <v>140580</v>
      </c>
      <c r="E115" s="37"/>
      <c r="F115" s="37"/>
      <c r="G115" s="37"/>
      <c r="H115" s="38"/>
    </row>
    <row r="116" spans="1:8" s="16" customFormat="1" ht="37.5" customHeight="1" outlineLevel="1" x14ac:dyDescent="0.2">
      <c r="A116" s="130" t="s">
        <v>318</v>
      </c>
      <c r="B116" s="366"/>
      <c r="C116" s="367"/>
      <c r="D116" s="56">
        <v>142710</v>
      </c>
      <c r="E116" s="37"/>
      <c r="F116" s="37"/>
      <c r="G116" s="37"/>
      <c r="H116" s="38"/>
    </row>
    <row r="117" spans="1:8" s="16" customFormat="1" ht="37.5" customHeight="1" outlineLevel="1" x14ac:dyDescent="0.2">
      <c r="A117" s="130" t="s">
        <v>319</v>
      </c>
      <c r="B117" s="366"/>
      <c r="C117" s="367"/>
      <c r="D117" s="56">
        <v>144840</v>
      </c>
      <c r="E117" s="37"/>
      <c r="F117" s="37"/>
      <c r="G117" s="37"/>
      <c r="H117" s="38"/>
    </row>
    <row r="118" spans="1:8" s="16" customFormat="1" ht="37.5" customHeight="1" outlineLevel="1" x14ac:dyDescent="0.2">
      <c r="A118" s="130" t="s">
        <v>320</v>
      </c>
      <c r="B118" s="366"/>
      <c r="C118" s="367"/>
      <c r="D118" s="56">
        <v>146970</v>
      </c>
      <c r="E118" s="37"/>
      <c r="F118" s="37"/>
      <c r="G118" s="37"/>
      <c r="H118" s="38"/>
    </row>
    <row r="119" spans="1:8" s="16" customFormat="1" ht="37.5" customHeight="1" outlineLevel="1" x14ac:dyDescent="0.2">
      <c r="A119" s="130" t="s">
        <v>321</v>
      </c>
      <c r="B119" s="131"/>
      <c r="C119" s="367"/>
      <c r="D119" s="56">
        <v>149100</v>
      </c>
      <c r="E119" s="37"/>
      <c r="F119" s="37"/>
      <c r="G119" s="37"/>
      <c r="H119" s="38"/>
    </row>
    <row r="120" spans="1:8" s="16" customFormat="1" ht="37.5" customHeight="1" outlineLevel="1" x14ac:dyDescent="0.2">
      <c r="A120" s="130" t="s">
        <v>322</v>
      </c>
      <c r="B120" s="131"/>
      <c r="C120" s="367"/>
      <c r="D120" s="56">
        <v>151230</v>
      </c>
      <c r="E120" s="37"/>
      <c r="F120" s="37"/>
      <c r="G120" s="37"/>
      <c r="H120" s="38"/>
    </row>
    <row r="121" spans="1:8" s="16" customFormat="1" ht="37.5" customHeight="1" outlineLevel="1" x14ac:dyDescent="0.2">
      <c r="A121" s="130" t="s">
        <v>323</v>
      </c>
      <c r="B121" s="131"/>
      <c r="C121" s="367"/>
      <c r="D121" s="56">
        <v>153360</v>
      </c>
      <c r="E121" s="37"/>
      <c r="F121" s="37"/>
      <c r="G121" s="37"/>
      <c r="H121" s="38"/>
    </row>
    <row r="122" spans="1:8" s="16" customFormat="1" ht="37.5" customHeight="1" outlineLevel="1" x14ac:dyDescent="0.2">
      <c r="A122" s="130" t="s">
        <v>324</v>
      </c>
      <c r="B122" s="131"/>
      <c r="C122" s="367"/>
      <c r="D122" s="56">
        <v>155490</v>
      </c>
      <c r="E122" s="37"/>
      <c r="F122" s="37"/>
      <c r="G122" s="37"/>
      <c r="H122" s="38"/>
    </row>
    <row r="123" spans="1:8" s="16" customFormat="1" ht="37.5" customHeight="1" outlineLevel="1" x14ac:dyDescent="0.2">
      <c r="A123" s="130" t="s">
        <v>325</v>
      </c>
      <c r="B123" s="131"/>
      <c r="C123" s="367"/>
      <c r="D123" s="56">
        <v>157620</v>
      </c>
      <c r="E123" s="37"/>
      <c r="F123" s="37"/>
      <c r="G123" s="37"/>
      <c r="H123" s="38"/>
    </row>
    <row r="124" spans="1:8" s="16" customFormat="1" ht="37.5" customHeight="1" outlineLevel="1" x14ac:dyDescent="0.2">
      <c r="A124" s="130" t="s">
        <v>326</v>
      </c>
      <c r="B124" s="131"/>
      <c r="C124" s="367"/>
      <c r="D124" s="56">
        <v>159750</v>
      </c>
      <c r="E124" s="37"/>
      <c r="F124" s="37"/>
      <c r="G124" s="37"/>
      <c r="H124" s="38"/>
    </row>
    <row r="125" spans="1:8" s="16" customFormat="1" ht="37.5" customHeight="1" outlineLevel="1" x14ac:dyDescent="0.2">
      <c r="A125" s="130" t="s">
        <v>327</v>
      </c>
      <c r="B125" s="131"/>
      <c r="C125" s="367"/>
      <c r="D125" s="56">
        <v>161880</v>
      </c>
      <c r="E125" s="37"/>
      <c r="F125" s="37"/>
      <c r="G125" s="37"/>
      <c r="H125" s="38"/>
    </row>
    <row r="126" spans="1:8" s="16" customFormat="1" ht="37.5" customHeight="1" outlineLevel="1" x14ac:dyDescent="0.2">
      <c r="A126" s="130" t="s">
        <v>328</v>
      </c>
      <c r="B126" s="131"/>
      <c r="C126" s="367"/>
      <c r="D126" s="56">
        <v>164010</v>
      </c>
      <c r="E126" s="37"/>
      <c r="F126" s="37"/>
      <c r="G126" s="37"/>
      <c r="H126" s="38"/>
    </row>
    <row r="127" spans="1:8" s="16" customFormat="1" ht="37.5" customHeight="1" outlineLevel="1" x14ac:dyDescent="0.2">
      <c r="A127" s="130" t="s">
        <v>329</v>
      </c>
      <c r="B127" s="131"/>
      <c r="C127" s="367"/>
      <c r="D127" s="56">
        <v>166140</v>
      </c>
      <c r="E127" s="37"/>
      <c r="F127" s="37"/>
      <c r="G127" s="37"/>
      <c r="H127" s="38"/>
    </row>
    <row r="128" spans="1:8" s="16" customFormat="1" ht="37.5" customHeight="1" outlineLevel="1" x14ac:dyDescent="0.2">
      <c r="A128" s="130" t="s">
        <v>330</v>
      </c>
      <c r="B128" s="131"/>
      <c r="C128" s="367"/>
      <c r="D128" s="56">
        <v>168270</v>
      </c>
      <c r="E128" s="37"/>
      <c r="F128" s="37"/>
      <c r="G128" s="37"/>
      <c r="H128" s="38"/>
    </row>
    <row r="129" spans="1:8" s="16" customFormat="1" ht="37.5" customHeight="1" outlineLevel="1" thickBot="1" x14ac:dyDescent="0.25">
      <c r="A129" s="130" t="s">
        <v>331</v>
      </c>
      <c r="B129" s="131"/>
      <c r="C129" s="368"/>
      <c r="D129" s="56">
        <v>170400</v>
      </c>
      <c r="E129" s="37"/>
      <c r="F129" s="37"/>
      <c r="G129" s="37"/>
      <c r="H129" s="38"/>
    </row>
    <row r="130" spans="1:8" s="16" customFormat="1" ht="24.95" customHeight="1" thickBot="1" x14ac:dyDescent="0.25">
      <c r="A130" s="81"/>
      <c r="B130" s="467"/>
      <c r="C130" s="118"/>
      <c r="D130" s="468" t="s">
        <v>352</v>
      </c>
      <c r="E130" s="468"/>
      <c r="F130" s="468"/>
      <c r="G130" s="468"/>
      <c r="H130" s="469"/>
    </row>
    <row r="131" spans="1:8" s="16" customFormat="1" ht="24.95" customHeight="1" thickBot="1" x14ac:dyDescent="0.25">
      <c r="A131" s="470"/>
      <c r="B131" s="471"/>
      <c r="C131" s="182"/>
      <c r="D131" s="472" t="s">
        <v>176</v>
      </c>
      <c r="E131" s="473" t="s">
        <v>177</v>
      </c>
      <c r="F131" s="474" t="s">
        <v>178</v>
      </c>
      <c r="G131" s="473" t="s">
        <v>179</v>
      </c>
      <c r="H131" s="475" t="s">
        <v>180</v>
      </c>
    </row>
    <row r="132" spans="1:8" s="16" customFormat="1" ht="48" customHeight="1" x14ac:dyDescent="0.2">
      <c r="A132" s="29" t="s">
        <v>353</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2" s="31">
        <f>F132*1.2</f>
        <v>12124.8</v>
      </c>
      <c r="E132" s="32">
        <f>F132*1.1</f>
        <v>11114.400000000001</v>
      </c>
      <c r="F132" s="32">
        <v>10104</v>
      </c>
      <c r="G132" s="32">
        <f>F132*0.75</f>
        <v>7578</v>
      </c>
      <c r="H132" s="33">
        <f>F132*0.5</f>
        <v>5052</v>
      </c>
    </row>
    <row r="133" spans="1:8" s="16" customFormat="1" ht="132" customHeight="1" x14ac:dyDescent="0.2">
      <c r="A133" s="34"/>
      <c r="B133" s="35"/>
      <c r="C133" s="35"/>
      <c r="D133" s="36"/>
      <c r="E133" s="37"/>
      <c r="F133" s="37"/>
      <c r="G133" s="37"/>
      <c r="H133" s="38"/>
    </row>
    <row r="134" spans="1:8" s="16" customFormat="1" ht="97.5" customHeight="1" x14ac:dyDescent="0.2">
      <c r="A134" s="34"/>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4" s="36"/>
      <c r="E134" s="37"/>
      <c r="F134" s="37"/>
      <c r="G134" s="37"/>
      <c r="H134" s="38"/>
    </row>
    <row r="135" spans="1:8" s="16" customFormat="1" ht="166.5" customHeight="1" thickBot="1" x14ac:dyDescent="0.25">
      <c r="A135" s="41"/>
      <c r="B135" s="42" t="s">
        <v>13</v>
      </c>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5" s="44"/>
      <c r="E135" s="45"/>
      <c r="F135" s="45"/>
      <c r="G135" s="45"/>
      <c r="H135" s="46"/>
    </row>
    <row r="136" spans="1:8" s="16" customFormat="1" ht="24.95" customHeight="1" thickBot="1" x14ac:dyDescent="0.25">
      <c r="A136" s="47"/>
      <c r="B136" s="48"/>
      <c r="C136" s="49"/>
      <c r="D136" s="468" t="s">
        <v>352</v>
      </c>
      <c r="E136" s="468"/>
      <c r="F136" s="468"/>
      <c r="G136" s="468"/>
      <c r="H136" s="469"/>
    </row>
    <row r="137" spans="1:8" s="16" customFormat="1" ht="48" customHeight="1" x14ac:dyDescent="0.2">
      <c r="A137" s="53" t="s">
        <v>354</v>
      </c>
      <c r="B137" s="30" t="s">
        <v>27</v>
      </c>
      <c r="C13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7" s="54">
        <f>F137*1.2</f>
        <v>13860</v>
      </c>
      <c r="E137" s="32">
        <f>F137*1.1</f>
        <v>12705.000000000002</v>
      </c>
      <c r="F137" s="32">
        <v>11550</v>
      </c>
      <c r="G137" s="32">
        <f>F137*0.75</f>
        <v>8662.5</v>
      </c>
      <c r="H137" s="33">
        <f>F137*0.5</f>
        <v>5775</v>
      </c>
    </row>
    <row r="138" spans="1:8" s="16" customFormat="1" ht="132" customHeight="1" x14ac:dyDescent="0.2">
      <c r="A138" s="55"/>
      <c r="B138" s="35"/>
      <c r="C138" s="35"/>
      <c r="D138" s="56"/>
      <c r="E138" s="37"/>
      <c r="F138" s="37"/>
      <c r="G138" s="37"/>
      <c r="H138" s="38"/>
    </row>
    <row r="139" spans="1:8" s="16" customFormat="1" ht="97.5" customHeight="1" x14ac:dyDescent="0.2">
      <c r="A139" s="55"/>
      <c r="B139" s="39" t="s">
        <v>12</v>
      </c>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9" s="56"/>
      <c r="E139" s="37"/>
      <c r="F139" s="37"/>
      <c r="G139" s="37"/>
      <c r="H139" s="38"/>
    </row>
    <row r="140" spans="1:8" s="16" customFormat="1" ht="166.5" customHeight="1" x14ac:dyDescent="0.2">
      <c r="A140" s="55"/>
      <c r="B140" s="57" t="s">
        <v>13</v>
      </c>
      <c r="C14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0" s="56"/>
      <c r="E140" s="37"/>
      <c r="F140" s="37"/>
      <c r="G140" s="37"/>
      <c r="H140" s="38"/>
    </row>
    <row r="141" spans="1:8" s="16" customFormat="1" ht="92.25" customHeight="1" thickBot="1" x14ac:dyDescent="0.25">
      <c r="A141" s="59"/>
      <c r="B141" s="42" t="s">
        <v>16</v>
      </c>
      <c r="C14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1" s="61"/>
      <c r="E141" s="45"/>
      <c r="F141" s="45"/>
      <c r="G141" s="45"/>
      <c r="H141" s="46"/>
    </row>
    <row r="142" spans="1:8" s="16" customFormat="1" ht="24.95" customHeight="1" thickBot="1" x14ac:dyDescent="0.25">
      <c r="A142" s="81"/>
      <c r="B142" s="82"/>
      <c r="C142" s="83"/>
      <c r="D142" s="468" t="s">
        <v>352</v>
      </c>
      <c r="E142" s="468"/>
      <c r="F142" s="468"/>
      <c r="G142" s="468"/>
      <c r="H142" s="469"/>
    </row>
    <row r="143" spans="1:8" s="16" customFormat="1" ht="50.1" customHeight="1" x14ac:dyDescent="0.2">
      <c r="A143" s="65" t="s">
        <v>355</v>
      </c>
      <c r="B143" s="87" t="s">
        <v>23</v>
      </c>
      <c r="C14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3" s="264">
        <v>210</v>
      </c>
      <c r="E143" s="316"/>
      <c r="F143" s="316"/>
      <c r="G143" s="316"/>
      <c r="H143" s="317"/>
    </row>
    <row r="144" spans="1:8" s="16" customFormat="1" ht="94.5" customHeight="1" x14ac:dyDescent="0.2">
      <c r="A144" s="71"/>
      <c r="B144" s="92"/>
      <c r="C144" s="93"/>
      <c r="D144" s="94"/>
      <c r="E144" s="95"/>
      <c r="F144" s="95"/>
      <c r="G144" s="95"/>
      <c r="H144" s="318"/>
    </row>
    <row r="145" spans="1:8" s="16" customFormat="1" ht="163.5" customHeight="1" thickBot="1" x14ac:dyDescent="0.25">
      <c r="A145" s="77"/>
      <c r="B145" s="97" t="s">
        <v>13</v>
      </c>
      <c r="C1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5" s="265"/>
      <c r="E145" s="319"/>
      <c r="F145" s="319"/>
      <c r="G145" s="319"/>
      <c r="H145" s="320"/>
    </row>
    <row r="146" spans="1:8" s="16" customFormat="1" ht="24.95" customHeight="1" thickBot="1" x14ac:dyDescent="0.25">
      <c r="A146" s="81"/>
      <c r="B146" s="117"/>
      <c r="C146" s="118"/>
      <c r="D146" s="468" t="s">
        <v>352</v>
      </c>
      <c r="E146" s="468"/>
      <c r="F146" s="468"/>
      <c r="G146" s="468"/>
      <c r="H146" s="469"/>
    </row>
    <row r="147" spans="1:8" s="16" customFormat="1" ht="50.1" customHeight="1" thickBot="1" x14ac:dyDescent="0.25">
      <c r="A147" s="119" t="s">
        <v>31</v>
      </c>
      <c r="B147" s="120"/>
      <c r="C147" s="120"/>
      <c r="D147" s="452" t="str">
        <f>"от "&amp;MIN(D148:D166)&amp;" до "&amp;MAX(D148:D166)</f>
        <v>от 2130 до 40470</v>
      </c>
      <c r="E147" s="453"/>
      <c r="F147" s="453"/>
      <c r="G147" s="453"/>
      <c r="H147" s="454"/>
    </row>
    <row r="148" spans="1:8" s="16" customFormat="1" ht="37.5" customHeight="1" outlineLevel="1" x14ac:dyDescent="0.2">
      <c r="A148" s="124" t="s">
        <v>356</v>
      </c>
      <c r="B148" s="364"/>
      <c r="C148"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48" s="365">
        <v>2130</v>
      </c>
      <c r="E148" s="128"/>
      <c r="F148" s="128"/>
      <c r="G148" s="128"/>
      <c r="H148" s="129"/>
    </row>
    <row r="149" spans="1:8" s="16" customFormat="1" ht="37.5" customHeight="1" outlineLevel="1" x14ac:dyDescent="0.2">
      <c r="A149" s="500" t="s">
        <v>357</v>
      </c>
      <c r="B149" s="511"/>
      <c r="C149" s="367"/>
      <c r="D149" s="365">
        <v>4260</v>
      </c>
      <c r="E149" s="128"/>
      <c r="F149" s="128"/>
      <c r="G149" s="128"/>
      <c r="H149" s="129"/>
    </row>
    <row r="150" spans="1:8" s="16" customFormat="1" ht="37.5" customHeight="1" outlineLevel="1" x14ac:dyDescent="0.2">
      <c r="A150" s="500" t="s">
        <v>358</v>
      </c>
      <c r="B150" s="511"/>
      <c r="C150" s="367"/>
      <c r="D150" s="365">
        <v>6390</v>
      </c>
      <c r="E150" s="128"/>
      <c r="F150" s="128"/>
      <c r="G150" s="128"/>
      <c r="H150" s="129"/>
    </row>
    <row r="151" spans="1:8" s="16" customFormat="1" ht="37.5" customHeight="1" outlineLevel="1" x14ac:dyDescent="0.2">
      <c r="A151" s="500" t="s">
        <v>359</v>
      </c>
      <c r="B151" s="511"/>
      <c r="C151" s="367"/>
      <c r="D151" s="365">
        <v>8520</v>
      </c>
      <c r="E151" s="128"/>
      <c r="F151" s="128"/>
      <c r="G151" s="128"/>
      <c r="H151" s="129"/>
    </row>
    <row r="152" spans="1:8" s="16" customFormat="1" ht="37.5" customHeight="1" outlineLevel="1" x14ac:dyDescent="0.2">
      <c r="A152" s="500" t="s">
        <v>360</v>
      </c>
      <c r="B152" s="511"/>
      <c r="C152" s="367"/>
      <c r="D152" s="365">
        <v>10650</v>
      </c>
      <c r="E152" s="128"/>
      <c r="F152" s="128"/>
      <c r="G152" s="128"/>
      <c r="H152" s="129"/>
    </row>
    <row r="153" spans="1:8" s="16" customFormat="1" ht="37.5" customHeight="1" outlineLevel="1" x14ac:dyDescent="0.2">
      <c r="A153" s="500" t="s">
        <v>361</v>
      </c>
      <c r="B153" s="511"/>
      <c r="C153" s="367"/>
      <c r="D153" s="365">
        <v>12780</v>
      </c>
      <c r="E153" s="128"/>
      <c r="F153" s="128"/>
      <c r="G153" s="128"/>
      <c r="H153" s="129"/>
    </row>
    <row r="154" spans="1:8" s="16" customFormat="1" ht="37.5" customHeight="1" outlineLevel="1" x14ac:dyDescent="0.2">
      <c r="A154" s="500" t="s">
        <v>362</v>
      </c>
      <c r="B154" s="511"/>
      <c r="C154" s="367"/>
      <c r="D154" s="365">
        <v>14910</v>
      </c>
      <c r="E154" s="128"/>
      <c r="F154" s="128"/>
      <c r="G154" s="128"/>
      <c r="H154" s="129"/>
    </row>
    <row r="155" spans="1:8" s="16" customFormat="1" ht="37.5" customHeight="1" outlineLevel="1" x14ac:dyDescent="0.2">
      <c r="A155" s="500" t="s">
        <v>363</v>
      </c>
      <c r="B155" s="511"/>
      <c r="C155" s="367"/>
      <c r="D155" s="365">
        <v>17040</v>
      </c>
      <c r="E155" s="128"/>
      <c r="F155" s="128"/>
      <c r="G155" s="128"/>
      <c r="H155" s="129"/>
    </row>
    <row r="156" spans="1:8" s="16" customFormat="1" ht="37.5" customHeight="1" outlineLevel="1" x14ac:dyDescent="0.2">
      <c r="A156" s="500" t="s">
        <v>364</v>
      </c>
      <c r="B156" s="511"/>
      <c r="C156" s="367"/>
      <c r="D156" s="365">
        <v>19170</v>
      </c>
      <c r="E156" s="128"/>
      <c r="F156" s="128"/>
      <c r="G156" s="128"/>
      <c r="H156" s="129"/>
    </row>
    <row r="157" spans="1:8" s="16" customFormat="1" ht="37.5" customHeight="1" outlineLevel="1" x14ac:dyDescent="0.2">
      <c r="A157" s="500" t="s">
        <v>365</v>
      </c>
      <c r="B157" s="511"/>
      <c r="C157" s="367"/>
      <c r="D157" s="365">
        <v>21300</v>
      </c>
      <c r="E157" s="128"/>
      <c r="F157" s="128"/>
      <c r="G157" s="128"/>
      <c r="H157" s="129"/>
    </row>
    <row r="158" spans="1:8" s="16" customFormat="1" ht="37.5" customHeight="1" outlineLevel="1" x14ac:dyDescent="0.2">
      <c r="A158" s="500" t="s">
        <v>366</v>
      </c>
      <c r="B158" s="511"/>
      <c r="C158" s="367"/>
      <c r="D158" s="365">
        <v>23430</v>
      </c>
      <c r="E158" s="128"/>
      <c r="F158" s="128"/>
      <c r="G158" s="128"/>
      <c r="H158" s="129"/>
    </row>
    <row r="159" spans="1:8" s="16" customFormat="1" ht="37.5" customHeight="1" outlineLevel="1" x14ac:dyDescent="0.2">
      <c r="A159" s="500" t="s">
        <v>367</v>
      </c>
      <c r="B159" s="511"/>
      <c r="C159" s="367"/>
      <c r="D159" s="365">
        <v>25560</v>
      </c>
      <c r="E159" s="128"/>
      <c r="F159" s="128"/>
      <c r="G159" s="128"/>
      <c r="H159" s="129"/>
    </row>
    <row r="160" spans="1:8" s="16" customFormat="1" ht="37.5" customHeight="1" outlineLevel="1" x14ac:dyDescent="0.2">
      <c r="A160" s="500" t="s">
        <v>368</v>
      </c>
      <c r="B160" s="511"/>
      <c r="C160" s="367"/>
      <c r="D160" s="365">
        <v>27690</v>
      </c>
      <c r="E160" s="128"/>
      <c r="F160" s="128"/>
      <c r="G160" s="128"/>
      <c r="H160" s="129"/>
    </row>
    <row r="161" spans="1:8" s="16" customFormat="1" ht="37.5" customHeight="1" outlineLevel="1" x14ac:dyDescent="0.2">
      <c r="A161" s="500" t="s">
        <v>369</v>
      </c>
      <c r="B161" s="511"/>
      <c r="C161" s="367"/>
      <c r="D161" s="365">
        <v>29820</v>
      </c>
      <c r="E161" s="128"/>
      <c r="F161" s="128"/>
      <c r="G161" s="128"/>
      <c r="H161" s="129"/>
    </row>
    <row r="162" spans="1:8" s="16" customFormat="1" ht="37.5" customHeight="1" outlineLevel="1" x14ac:dyDescent="0.2">
      <c r="A162" s="500" t="s">
        <v>370</v>
      </c>
      <c r="B162" s="511"/>
      <c r="C162" s="367"/>
      <c r="D162" s="365">
        <v>31950</v>
      </c>
      <c r="E162" s="128"/>
      <c r="F162" s="128"/>
      <c r="G162" s="128"/>
      <c r="H162" s="129"/>
    </row>
    <row r="163" spans="1:8" s="16" customFormat="1" ht="37.5" customHeight="1" outlineLevel="1" x14ac:dyDescent="0.2">
      <c r="A163" s="500" t="s">
        <v>371</v>
      </c>
      <c r="B163" s="511"/>
      <c r="C163" s="367"/>
      <c r="D163" s="365">
        <v>34080</v>
      </c>
      <c r="E163" s="128"/>
      <c r="F163" s="128"/>
      <c r="G163" s="128"/>
      <c r="H163" s="129"/>
    </row>
    <row r="164" spans="1:8" s="16" customFormat="1" ht="37.5" customHeight="1" outlineLevel="1" x14ac:dyDescent="0.2">
      <c r="A164" s="500" t="s">
        <v>372</v>
      </c>
      <c r="B164" s="511"/>
      <c r="C164" s="367"/>
      <c r="D164" s="365">
        <v>36210</v>
      </c>
      <c r="E164" s="128"/>
      <c r="F164" s="128"/>
      <c r="G164" s="128"/>
      <c r="H164" s="129"/>
    </row>
    <row r="165" spans="1:8" s="16" customFormat="1" ht="37.5" customHeight="1" outlineLevel="1" x14ac:dyDescent="0.2">
      <c r="A165" s="500" t="s">
        <v>373</v>
      </c>
      <c r="B165" s="511"/>
      <c r="C165" s="367"/>
      <c r="D165" s="365">
        <v>38340</v>
      </c>
      <c r="E165" s="128"/>
      <c r="F165" s="128"/>
      <c r="G165" s="128"/>
      <c r="H165" s="129"/>
    </row>
    <row r="166" spans="1:8" s="16" customFormat="1" ht="37.5" customHeight="1" outlineLevel="1" x14ac:dyDescent="0.2">
      <c r="A166" s="500" t="s">
        <v>374</v>
      </c>
      <c r="B166" s="511"/>
      <c r="C166" s="367"/>
      <c r="D166" s="365">
        <v>40470</v>
      </c>
      <c r="E166" s="128"/>
      <c r="F166" s="128"/>
      <c r="G166" s="128"/>
      <c r="H166" s="129"/>
    </row>
    <row r="167" spans="1:8" s="16" customFormat="1" ht="37.5" customHeight="1" outlineLevel="1" x14ac:dyDescent="0.2">
      <c r="A167" s="130" t="s">
        <v>375</v>
      </c>
      <c r="B167" s="366"/>
      <c r="C167" s="367"/>
      <c r="D167" s="365">
        <v>42600</v>
      </c>
      <c r="E167" s="128"/>
      <c r="F167" s="128"/>
      <c r="G167" s="128"/>
      <c r="H167" s="129"/>
    </row>
    <row r="168" spans="1:8" s="16" customFormat="1" ht="37.5" customHeight="1" outlineLevel="1" x14ac:dyDescent="0.2">
      <c r="A168" s="130" t="s">
        <v>376</v>
      </c>
      <c r="B168" s="366"/>
      <c r="C168" s="367"/>
      <c r="D168" s="365">
        <v>44730</v>
      </c>
      <c r="E168" s="128"/>
      <c r="F168" s="128"/>
      <c r="G168" s="128"/>
      <c r="H168" s="129"/>
    </row>
    <row r="169" spans="1:8" s="16" customFormat="1" ht="37.5" customHeight="1" outlineLevel="1" x14ac:dyDescent="0.2">
      <c r="A169" s="130" t="s">
        <v>377</v>
      </c>
      <c r="B169" s="366"/>
      <c r="C169" s="367"/>
      <c r="D169" s="365">
        <v>46860</v>
      </c>
      <c r="E169" s="128"/>
      <c r="F169" s="128"/>
      <c r="G169" s="128"/>
      <c r="H169" s="129"/>
    </row>
    <row r="170" spans="1:8" s="16" customFormat="1" ht="37.5" customHeight="1" outlineLevel="1" x14ac:dyDescent="0.2">
      <c r="A170" s="130" t="s">
        <v>378</v>
      </c>
      <c r="B170" s="366"/>
      <c r="C170" s="367"/>
      <c r="D170" s="365">
        <v>48990</v>
      </c>
      <c r="E170" s="128"/>
      <c r="F170" s="128"/>
      <c r="G170" s="128"/>
      <c r="H170" s="129"/>
    </row>
    <row r="171" spans="1:8" s="16" customFormat="1" ht="37.5" customHeight="1" outlineLevel="1" x14ac:dyDescent="0.2">
      <c r="A171" s="130" t="s">
        <v>379</v>
      </c>
      <c r="B171" s="366"/>
      <c r="C171" s="367"/>
      <c r="D171" s="365">
        <v>51120</v>
      </c>
      <c r="E171" s="128"/>
      <c r="F171" s="128"/>
      <c r="G171" s="128"/>
      <c r="H171" s="129"/>
    </row>
    <row r="172" spans="1:8" s="16" customFormat="1" ht="37.5" customHeight="1" outlineLevel="1" x14ac:dyDescent="0.2">
      <c r="A172" s="130" t="s">
        <v>380</v>
      </c>
      <c r="B172" s="366"/>
      <c r="C172" s="367"/>
      <c r="D172" s="365">
        <v>53250</v>
      </c>
      <c r="E172" s="128"/>
      <c r="F172" s="128"/>
      <c r="G172" s="128"/>
      <c r="H172" s="129"/>
    </row>
    <row r="173" spans="1:8" s="16" customFormat="1" ht="37.5" customHeight="1" outlineLevel="1" x14ac:dyDescent="0.2">
      <c r="A173" s="130" t="s">
        <v>381</v>
      </c>
      <c r="B173" s="366"/>
      <c r="C173" s="367"/>
      <c r="D173" s="365">
        <v>55380</v>
      </c>
      <c r="E173" s="128"/>
      <c r="F173" s="128"/>
      <c r="G173" s="128"/>
      <c r="H173" s="129"/>
    </row>
    <row r="174" spans="1:8" s="16" customFormat="1" ht="37.5" customHeight="1" outlineLevel="1" x14ac:dyDescent="0.2">
      <c r="A174" s="130" t="s">
        <v>382</v>
      </c>
      <c r="B174" s="366"/>
      <c r="C174" s="367"/>
      <c r="D174" s="365">
        <v>57510</v>
      </c>
      <c r="E174" s="128"/>
      <c r="F174" s="128"/>
      <c r="G174" s="128"/>
      <c r="H174" s="129"/>
    </row>
    <row r="175" spans="1:8" s="16" customFormat="1" ht="37.5" customHeight="1" outlineLevel="1" x14ac:dyDescent="0.2">
      <c r="A175" s="130" t="s">
        <v>383</v>
      </c>
      <c r="B175" s="366"/>
      <c r="C175" s="367"/>
      <c r="D175" s="365">
        <v>59640</v>
      </c>
      <c r="E175" s="128"/>
      <c r="F175" s="128"/>
      <c r="G175" s="128"/>
      <c r="H175" s="129"/>
    </row>
    <row r="176" spans="1:8" s="16" customFormat="1" ht="37.5" customHeight="1" outlineLevel="1" x14ac:dyDescent="0.2">
      <c r="A176" s="130" t="s">
        <v>384</v>
      </c>
      <c r="B176" s="366"/>
      <c r="C176" s="367"/>
      <c r="D176" s="365">
        <v>61770</v>
      </c>
      <c r="E176" s="128"/>
      <c r="F176" s="128"/>
      <c r="G176" s="128"/>
      <c r="H176" s="129"/>
    </row>
    <row r="177" spans="1:8" s="16" customFormat="1" ht="37.5" customHeight="1" outlineLevel="1" x14ac:dyDescent="0.2">
      <c r="A177" s="130" t="s">
        <v>385</v>
      </c>
      <c r="B177" s="366"/>
      <c r="C177" s="367"/>
      <c r="D177" s="365">
        <v>63900</v>
      </c>
      <c r="E177" s="128"/>
      <c r="F177" s="128"/>
      <c r="G177" s="128"/>
      <c r="H177" s="129"/>
    </row>
    <row r="178" spans="1:8" s="16" customFormat="1" ht="37.5" customHeight="1" outlineLevel="1" x14ac:dyDescent="0.2">
      <c r="A178" s="130" t="s">
        <v>386</v>
      </c>
      <c r="B178" s="366"/>
      <c r="C178" s="367"/>
      <c r="D178" s="365">
        <v>66030</v>
      </c>
      <c r="E178" s="128"/>
      <c r="F178" s="128"/>
      <c r="G178" s="128"/>
      <c r="H178" s="129"/>
    </row>
    <row r="179" spans="1:8" s="16" customFormat="1" ht="37.5" customHeight="1" outlineLevel="1" x14ac:dyDescent="0.2">
      <c r="A179" s="130" t="s">
        <v>387</v>
      </c>
      <c r="B179" s="366"/>
      <c r="C179" s="367"/>
      <c r="D179" s="365">
        <v>68160</v>
      </c>
      <c r="E179" s="128"/>
      <c r="F179" s="128"/>
      <c r="G179" s="128"/>
      <c r="H179" s="129"/>
    </row>
    <row r="180" spans="1:8" s="16" customFormat="1" ht="37.5" customHeight="1" outlineLevel="1" x14ac:dyDescent="0.2">
      <c r="A180" s="130" t="s">
        <v>388</v>
      </c>
      <c r="B180" s="366"/>
      <c r="C180" s="367"/>
      <c r="D180" s="365">
        <v>70290</v>
      </c>
      <c r="E180" s="128"/>
      <c r="F180" s="128"/>
      <c r="G180" s="128"/>
      <c r="H180" s="129"/>
    </row>
    <row r="181" spans="1:8" s="16" customFormat="1" ht="37.5" customHeight="1" outlineLevel="1" x14ac:dyDescent="0.2">
      <c r="A181" s="130" t="s">
        <v>389</v>
      </c>
      <c r="B181" s="366"/>
      <c r="C181" s="367"/>
      <c r="D181" s="365">
        <v>72420</v>
      </c>
      <c r="E181" s="128"/>
      <c r="F181" s="128"/>
      <c r="G181" s="128"/>
      <c r="H181" s="129"/>
    </row>
    <row r="182" spans="1:8" s="16" customFormat="1" ht="37.5" customHeight="1" outlineLevel="1" x14ac:dyDescent="0.2">
      <c r="A182" s="130" t="s">
        <v>390</v>
      </c>
      <c r="B182" s="366"/>
      <c r="C182" s="367"/>
      <c r="D182" s="365">
        <v>74550</v>
      </c>
      <c r="E182" s="128"/>
      <c r="F182" s="128"/>
      <c r="G182" s="128"/>
      <c r="H182" s="129"/>
    </row>
    <row r="183" spans="1:8" s="16" customFormat="1" ht="37.5" customHeight="1" outlineLevel="1" x14ac:dyDescent="0.2">
      <c r="A183" s="130" t="s">
        <v>391</v>
      </c>
      <c r="B183" s="366"/>
      <c r="C183" s="367"/>
      <c r="D183" s="365">
        <v>76680</v>
      </c>
      <c r="E183" s="128"/>
      <c r="F183" s="128"/>
      <c r="G183" s="128"/>
      <c r="H183" s="129"/>
    </row>
    <row r="184" spans="1:8" s="16" customFormat="1" ht="37.5" customHeight="1" outlineLevel="1" x14ac:dyDescent="0.2">
      <c r="A184" s="130" t="s">
        <v>392</v>
      </c>
      <c r="B184" s="366"/>
      <c r="C184" s="367"/>
      <c r="D184" s="365">
        <v>78810</v>
      </c>
      <c r="E184" s="128"/>
      <c r="F184" s="128"/>
      <c r="G184" s="128"/>
      <c r="H184" s="129"/>
    </row>
    <row r="185" spans="1:8" s="16" customFormat="1" ht="37.5" customHeight="1" outlineLevel="1" x14ac:dyDescent="0.2">
      <c r="A185" s="130" t="s">
        <v>393</v>
      </c>
      <c r="B185" s="366"/>
      <c r="C185" s="367"/>
      <c r="D185" s="365">
        <v>80940</v>
      </c>
      <c r="E185" s="128"/>
      <c r="F185" s="128"/>
      <c r="G185" s="128"/>
      <c r="H185" s="129"/>
    </row>
    <row r="186" spans="1:8" s="16" customFormat="1" ht="37.5" customHeight="1" outlineLevel="1" x14ac:dyDescent="0.2">
      <c r="A186" s="130" t="s">
        <v>394</v>
      </c>
      <c r="B186" s="366"/>
      <c r="C186" s="367"/>
      <c r="D186" s="365">
        <v>83070</v>
      </c>
      <c r="E186" s="128"/>
      <c r="F186" s="128"/>
      <c r="G186" s="128"/>
      <c r="H186" s="129"/>
    </row>
    <row r="187" spans="1:8" s="16" customFormat="1" ht="37.5" customHeight="1" outlineLevel="1" x14ac:dyDescent="0.2">
      <c r="A187" s="130" t="s">
        <v>395</v>
      </c>
      <c r="B187" s="366"/>
      <c r="C187" s="367"/>
      <c r="D187" s="365">
        <v>85200</v>
      </c>
      <c r="E187" s="128"/>
      <c r="F187" s="128"/>
      <c r="G187" s="128"/>
      <c r="H187" s="129"/>
    </row>
    <row r="188" spans="1:8" s="16" customFormat="1" ht="37.5" customHeight="1" outlineLevel="1" x14ac:dyDescent="0.2">
      <c r="A188" s="130" t="s">
        <v>396</v>
      </c>
      <c r="B188" s="366"/>
      <c r="C188" s="367"/>
      <c r="D188" s="365">
        <v>87330</v>
      </c>
      <c r="E188" s="128"/>
      <c r="F188" s="128"/>
      <c r="G188" s="128"/>
      <c r="H188" s="129"/>
    </row>
    <row r="189" spans="1:8" s="16" customFormat="1" ht="37.5" customHeight="1" outlineLevel="1" x14ac:dyDescent="0.2">
      <c r="A189" s="130" t="s">
        <v>397</v>
      </c>
      <c r="B189" s="366"/>
      <c r="C189" s="367"/>
      <c r="D189" s="365">
        <v>89460</v>
      </c>
      <c r="E189" s="128"/>
      <c r="F189" s="128"/>
      <c r="G189" s="128"/>
      <c r="H189" s="129"/>
    </row>
    <row r="190" spans="1:8" s="16" customFormat="1" ht="37.5" customHeight="1" outlineLevel="1" x14ac:dyDescent="0.2">
      <c r="A190" s="130" t="s">
        <v>398</v>
      </c>
      <c r="B190" s="366"/>
      <c r="C190" s="367"/>
      <c r="D190" s="365">
        <v>91590</v>
      </c>
      <c r="E190" s="128"/>
      <c r="F190" s="128"/>
      <c r="G190" s="128"/>
      <c r="H190" s="129"/>
    </row>
    <row r="191" spans="1:8" s="16" customFormat="1" ht="37.5" customHeight="1" outlineLevel="1" x14ac:dyDescent="0.2">
      <c r="A191" s="130" t="s">
        <v>399</v>
      </c>
      <c r="B191" s="366"/>
      <c r="C191" s="367"/>
      <c r="D191" s="365">
        <v>93720</v>
      </c>
      <c r="E191" s="128"/>
      <c r="F191" s="128"/>
      <c r="G191" s="128"/>
      <c r="H191" s="129"/>
    </row>
    <row r="192" spans="1:8" s="16" customFormat="1" ht="37.5" customHeight="1" outlineLevel="1" x14ac:dyDescent="0.2">
      <c r="A192" s="130" t="s">
        <v>400</v>
      </c>
      <c r="B192" s="366"/>
      <c r="C192" s="367"/>
      <c r="D192" s="365">
        <v>95850</v>
      </c>
      <c r="E192" s="128"/>
      <c r="F192" s="128"/>
      <c r="G192" s="128"/>
      <c r="H192" s="129"/>
    </row>
    <row r="193" spans="1:8" s="16" customFormat="1" ht="37.5" customHeight="1" outlineLevel="1" x14ac:dyDescent="0.2">
      <c r="A193" s="130" t="s">
        <v>401</v>
      </c>
      <c r="B193" s="366"/>
      <c r="C193" s="367"/>
      <c r="D193" s="365">
        <v>97980</v>
      </c>
      <c r="E193" s="128"/>
      <c r="F193" s="128"/>
      <c r="G193" s="128"/>
      <c r="H193" s="129"/>
    </row>
    <row r="194" spans="1:8" s="16" customFormat="1" ht="37.5" customHeight="1" outlineLevel="1" x14ac:dyDescent="0.2">
      <c r="A194" s="130" t="s">
        <v>402</v>
      </c>
      <c r="B194" s="366"/>
      <c r="C194" s="367"/>
      <c r="D194" s="365">
        <v>100110</v>
      </c>
      <c r="E194" s="128"/>
      <c r="F194" s="128"/>
      <c r="G194" s="128"/>
      <c r="H194" s="129"/>
    </row>
    <row r="195" spans="1:8" s="16" customFormat="1" ht="37.5" customHeight="1" outlineLevel="1" x14ac:dyDescent="0.2">
      <c r="A195" s="130" t="s">
        <v>403</v>
      </c>
      <c r="B195" s="366"/>
      <c r="C195" s="367"/>
      <c r="D195" s="365">
        <v>102240</v>
      </c>
      <c r="E195" s="128"/>
      <c r="F195" s="128"/>
      <c r="G195" s="128"/>
      <c r="H195" s="129"/>
    </row>
    <row r="196" spans="1:8" s="16" customFormat="1" ht="37.5" customHeight="1" outlineLevel="1" x14ac:dyDescent="0.2">
      <c r="A196" s="130" t="s">
        <v>404</v>
      </c>
      <c r="B196" s="366"/>
      <c r="C196" s="367"/>
      <c r="D196" s="365">
        <v>104370</v>
      </c>
      <c r="E196" s="128"/>
      <c r="F196" s="128"/>
      <c r="G196" s="128"/>
      <c r="H196" s="129"/>
    </row>
    <row r="197" spans="1:8" s="16" customFormat="1" ht="37.5" customHeight="1" outlineLevel="1" x14ac:dyDescent="0.2">
      <c r="A197" s="130" t="s">
        <v>405</v>
      </c>
      <c r="B197" s="366"/>
      <c r="C197" s="367"/>
      <c r="D197" s="365">
        <v>106500</v>
      </c>
      <c r="E197" s="128"/>
      <c r="F197" s="128"/>
      <c r="G197" s="128"/>
      <c r="H197" s="129"/>
    </row>
    <row r="198" spans="1:8" s="16" customFormat="1" ht="37.5" customHeight="1" outlineLevel="1" x14ac:dyDescent="0.2">
      <c r="A198" s="130" t="s">
        <v>406</v>
      </c>
      <c r="B198" s="366"/>
      <c r="C198" s="367"/>
      <c r="D198" s="365">
        <v>108630</v>
      </c>
      <c r="E198" s="128"/>
      <c r="F198" s="128"/>
      <c r="G198" s="128"/>
      <c r="H198" s="129"/>
    </row>
    <row r="199" spans="1:8" s="16" customFormat="1" ht="37.5" customHeight="1" outlineLevel="1" x14ac:dyDescent="0.2">
      <c r="A199" s="130" t="s">
        <v>407</v>
      </c>
      <c r="B199" s="366"/>
      <c r="C199" s="367"/>
      <c r="D199" s="365">
        <v>110760</v>
      </c>
      <c r="E199" s="128"/>
      <c r="F199" s="128"/>
      <c r="G199" s="128"/>
      <c r="H199" s="129"/>
    </row>
    <row r="200" spans="1:8" s="16" customFormat="1" ht="37.5" customHeight="1" outlineLevel="1" x14ac:dyDescent="0.2">
      <c r="A200" s="130" t="s">
        <v>408</v>
      </c>
      <c r="B200" s="366"/>
      <c r="C200" s="367"/>
      <c r="D200" s="365">
        <v>112890</v>
      </c>
      <c r="E200" s="128"/>
      <c r="F200" s="128"/>
      <c r="G200" s="128"/>
      <c r="H200" s="129"/>
    </row>
    <row r="201" spans="1:8" s="16" customFormat="1" ht="37.5" customHeight="1" outlineLevel="1" x14ac:dyDescent="0.2">
      <c r="A201" s="130" t="s">
        <v>409</v>
      </c>
      <c r="B201" s="366"/>
      <c r="C201" s="367"/>
      <c r="D201" s="365">
        <v>115020</v>
      </c>
      <c r="E201" s="128"/>
      <c r="F201" s="128"/>
      <c r="G201" s="128"/>
      <c r="H201" s="129"/>
    </row>
    <row r="202" spans="1:8" s="16" customFormat="1" ht="37.5" customHeight="1" outlineLevel="1" x14ac:dyDescent="0.2">
      <c r="A202" s="130" t="s">
        <v>410</v>
      </c>
      <c r="B202" s="366"/>
      <c r="C202" s="367"/>
      <c r="D202" s="365">
        <v>117150</v>
      </c>
      <c r="E202" s="128"/>
      <c r="F202" s="128"/>
      <c r="G202" s="128"/>
      <c r="H202" s="129"/>
    </row>
    <row r="203" spans="1:8" s="16" customFormat="1" ht="37.5" customHeight="1" outlineLevel="1" x14ac:dyDescent="0.2">
      <c r="A203" s="130" t="s">
        <v>411</v>
      </c>
      <c r="B203" s="366"/>
      <c r="C203" s="367"/>
      <c r="D203" s="365">
        <v>119280</v>
      </c>
      <c r="E203" s="128"/>
      <c r="F203" s="128"/>
      <c r="G203" s="128"/>
      <c r="H203" s="129"/>
    </row>
    <row r="204" spans="1:8" s="16" customFormat="1" ht="37.5" customHeight="1" outlineLevel="1" x14ac:dyDescent="0.2">
      <c r="A204" s="130" t="s">
        <v>412</v>
      </c>
      <c r="B204" s="366"/>
      <c r="C204" s="367"/>
      <c r="D204" s="365">
        <v>121410</v>
      </c>
      <c r="E204" s="128"/>
      <c r="F204" s="128"/>
      <c r="G204" s="128"/>
      <c r="H204" s="129"/>
    </row>
    <row r="205" spans="1:8" s="16" customFormat="1" ht="37.5" customHeight="1" outlineLevel="1" x14ac:dyDescent="0.2">
      <c r="A205" s="130" t="s">
        <v>413</v>
      </c>
      <c r="B205" s="366"/>
      <c r="C205" s="367"/>
      <c r="D205" s="365">
        <v>123540</v>
      </c>
      <c r="E205" s="128"/>
      <c r="F205" s="128"/>
      <c r="G205" s="128"/>
      <c r="H205" s="129"/>
    </row>
    <row r="206" spans="1:8" s="16" customFormat="1" ht="37.5" customHeight="1" outlineLevel="1" x14ac:dyDescent="0.2">
      <c r="A206" s="130" t="s">
        <v>414</v>
      </c>
      <c r="B206" s="366"/>
      <c r="C206" s="367"/>
      <c r="D206" s="365">
        <v>125670</v>
      </c>
      <c r="E206" s="128"/>
      <c r="F206" s="128"/>
      <c r="G206" s="128"/>
      <c r="H206" s="129"/>
    </row>
    <row r="207" spans="1:8" s="16" customFormat="1" ht="37.5" customHeight="1" outlineLevel="1" x14ac:dyDescent="0.2">
      <c r="A207" s="130" t="s">
        <v>415</v>
      </c>
      <c r="B207" s="366"/>
      <c r="C207" s="367"/>
      <c r="D207" s="365">
        <v>127800</v>
      </c>
      <c r="E207" s="128"/>
      <c r="F207" s="128"/>
      <c r="G207" s="128"/>
      <c r="H207" s="129"/>
    </row>
    <row r="208" spans="1:8" s="16" customFormat="1" ht="37.5" customHeight="1" outlineLevel="1" x14ac:dyDescent="0.2">
      <c r="A208" s="130" t="s">
        <v>416</v>
      </c>
      <c r="B208" s="366"/>
      <c r="C208" s="367"/>
      <c r="D208" s="365">
        <v>129930</v>
      </c>
      <c r="E208" s="128"/>
      <c r="F208" s="128"/>
      <c r="G208" s="128"/>
      <c r="H208" s="129"/>
    </row>
    <row r="209" spans="1:8" s="16" customFormat="1" ht="37.5" customHeight="1" outlineLevel="1" x14ac:dyDescent="0.2">
      <c r="A209" s="130" t="s">
        <v>417</v>
      </c>
      <c r="B209" s="366"/>
      <c r="C209" s="367"/>
      <c r="D209" s="365">
        <v>132060</v>
      </c>
      <c r="E209" s="128"/>
      <c r="F209" s="128"/>
      <c r="G209" s="128"/>
      <c r="H209" s="129"/>
    </row>
    <row r="210" spans="1:8" s="16" customFormat="1" ht="37.5" customHeight="1" outlineLevel="1" x14ac:dyDescent="0.2">
      <c r="A210" s="130" t="s">
        <v>418</v>
      </c>
      <c r="B210" s="366"/>
      <c r="C210" s="367"/>
      <c r="D210" s="365">
        <v>134190</v>
      </c>
      <c r="E210" s="128"/>
      <c r="F210" s="128"/>
      <c r="G210" s="128"/>
      <c r="H210" s="129"/>
    </row>
    <row r="211" spans="1:8" s="16" customFormat="1" ht="37.5" customHeight="1" outlineLevel="1" x14ac:dyDescent="0.2">
      <c r="A211" s="130" t="s">
        <v>419</v>
      </c>
      <c r="B211" s="366"/>
      <c r="C211" s="367"/>
      <c r="D211" s="365">
        <v>136320</v>
      </c>
      <c r="E211" s="128"/>
      <c r="F211" s="128"/>
      <c r="G211" s="128"/>
      <c r="H211" s="129"/>
    </row>
    <row r="212" spans="1:8" s="16" customFormat="1" ht="37.5" customHeight="1" outlineLevel="1" x14ac:dyDescent="0.2">
      <c r="A212" s="130" t="s">
        <v>420</v>
      </c>
      <c r="B212" s="366"/>
      <c r="C212" s="367"/>
      <c r="D212" s="365">
        <v>138450</v>
      </c>
      <c r="E212" s="128"/>
      <c r="F212" s="128"/>
      <c r="G212" s="128"/>
      <c r="H212" s="129"/>
    </row>
    <row r="213" spans="1:8" s="16" customFormat="1" ht="37.5" customHeight="1" outlineLevel="1" x14ac:dyDescent="0.2">
      <c r="A213" s="130" t="s">
        <v>421</v>
      </c>
      <c r="B213" s="366"/>
      <c r="C213" s="367"/>
      <c r="D213" s="365">
        <v>140580</v>
      </c>
      <c r="E213" s="128"/>
      <c r="F213" s="128"/>
      <c r="G213" s="128"/>
      <c r="H213" s="129"/>
    </row>
    <row r="214" spans="1:8" s="16" customFormat="1" ht="37.5" customHeight="1" outlineLevel="1" x14ac:dyDescent="0.2">
      <c r="A214" s="130" t="s">
        <v>422</v>
      </c>
      <c r="B214" s="366"/>
      <c r="C214" s="367"/>
      <c r="D214" s="365">
        <v>142710</v>
      </c>
      <c r="E214" s="128"/>
      <c r="F214" s="128"/>
      <c r="G214" s="128"/>
      <c r="H214" s="129"/>
    </row>
    <row r="215" spans="1:8" s="16" customFormat="1" ht="37.5" customHeight="1" outlineLevel="1" x14ac:dyDescent="0.2">
      <c r="A215" s="130" t="s">
        <v>423</v>
      </c>
      <c r="B215" s="366"/>
      <c r="C215" s="367"/>
      <c r="D215" s="365">
        <v>144840</v>
      </c>
      <c r="E215" s="128"/>
      <c r="F215" s="128"/>
      <c r="G215" s="128"/>
      <c r="H215" s="129"/>
    </row>
    <row r="216" spans="1:8" s="16" customFormat="1" ht="37.5" customHeight="1" outlineLevel="1" x14ac:dyDescent="0.2">
      <c r="A216" s="130" t="s">
        <v>424</v>
      </c>
      <c r="B216" s="366"/>
      <c r="C216" s="367"/>
      <c r="D216" s="365">
        <v>146970</v>
      </c>
      <c r="E216" s="128"/>
      <c r="F216" s="128"/>
      <c r="G216" s="128"/>
      <c r="H216" s="129"/>
    </row>
    <row r="217" spans="1:8" s="16" customFormat="1" ht="37.5" customHeight="1" outlineLevel="1" thickBot="1" x14ac:dyDescent="0.25">
      <c r="A217" s="130" t="s">
        <v>425</v>
      </c>
      <c r="B217" s="366"/>
      <c r="C217" s="368"/>
      <c r="D217" s="365">
        <v>149100</v>
      </c>
      <c r="E217" s="128"/>
      <c r="F217" s="128"/>
      <c r="G217" s="128"/>
      <c r="H217" s="129"/>
    </row>
    <row r="218" spans="1:8" s="16" customFormat="1" ht="50.1" customHeight="1" thickBot="1" x14ac:dyDescent="0.25">
      <c r="A218" s="343" t="s">
        <v>52</v>
      </c>
      <c r="B218" s="344"/>
      <c r="C218" s="344"/>
      <c r="D218" s="345" t="str">
        <f>"от "&amp;MIN(D219:D228)&amp;" до "&amp;MAX(D219:D228)</f>
        <v>от 390 до 9390</v>
      </c>
      <c r="E218" s="346"/>
      <c r="F218" s="346"/>
      <c r="G218" s="346"/>
      <c r="H218" s="347"/>
    </row>
    <row r="219" spans="1:8" s="16" customFormat="1" ht="159.75" customHeight="1" x14ac:dyDescent="0.2">
      <c r="A219" s="504" t="s">
        <v>272</v>
      </c>
      <c r="B219" s="349" t="s">
        <v>273</v>
      </c>
      <c r="C21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9" s="32">
        <v>1380</v>
      </c>
      <c r="E219" s="32"/>
      <c r="F219" s="32"/>
      <c r="G219" s="32"/>
      <c r="H219" s="33"/>
    </row>
    <row r="220" spans="1:8" s="16" customFormat="1" ht="37.5" customHeight="1" x14ac:dyDescent="0.2">
      <c r="A220" s="351" t="s">
        <v>54</v>
      </c>
      <c r="B220" s="178"/>
      <c r="C220" s="352"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0" s="37">
        <v>810</v>
      </c>
      <c r="E220" s="37"/>
      <c r="F220" s="37"/>
      <c r="G220" s="37"/>
      <c r="H220" s="38"/>
    </row>
    <row r="221" spans="1:8" s="16" customFormat="1" ht="37.5" customHeight="1" x14ac:dyDescent="0.2">
      <c r="A221" s="351" t="s">
        <v>55</v>
      </c>
      <c r="B221" s="178"/>
      <c r="C221" s="352"/>
      <c r="D221" s="37">
        <v>9390</v>
      </c>
      <c r="E221" s="37"/>
      <c r="F221" s="37"/>
      <c r="G221" s="37"/>
      <c r="H221" s="38"/>
    </row>
    <row r="222" spans="1:8" s="16" customFormat="1" ht="37.5" customHeight="1" x14ac:dyDescent="0.2">
      <c r="A222" s="351" t="s">
        <v>56</v>
      </c>
      <c r="B222" s="178"/>
      <c r="C222" s="352"/>
      <c r="D222" s="37">
        <v>2190</v>
      </c>
      <c r="E222" s="37"/>
      <c r="F222" s="37"/>
      <c r="G222" s="37"/>
      <c r="H222" s="38"/>
    </row>
    <row r="223" spans="1:8" s="16" customFormat="1" ht="37.5" customHeight="1" x14ac:dyDescent="0.2">
      <c r="A223" s="351" t="s">
        <v>57</v>
      </c>
      <c r="B223" s="178"/>
      <c r="C223" s="352"/>
      <c r="D223" s="37">
        <v>5790</v>
      </c>
      <c r="E223" s="37"/>
      <c r="F223" s="37"/>
      <c r="G223" s="37"/>
      <c r="H223" s="38"/>
    </row>
    <row r="224" spans="1:8" s="16" customFormat="1" ht="37.5" customHeight="1" x14ac:dyDescent="0.2">
      <c r="A224" s="351" t="s">
        <v>58</v>
      </c>
      <c r="B224" s="178"/>
      <c r="C224" s="352"/>
      <c r="D224" s="37">
        <v>390</v>
      </c>
      <c r="E224" s="37"/>
      <c r="F224" s="37"/>
      <c r="G224" s="37"/>
      <c r="H224" s="38"/>
    </row>
    <row r="225" spans="1:8" s="16" customFormat="1" ht="37.5" customHeight="1" x14ac:dyDescent="0.2">
      <c r="A225" s="351" t="s">
        <v>59</v>
      </c>
      <c r="B225" s="178"/>
      <c r="C225" s="352"/>
      <c r="D225" s="37">
        <v>390</v>
      </c>
      <c r="E225" s="37"/>
      <c r="F225" s="37"/>
      <c r="G225" s="37"/>
      <c r="H225" s="38"/>
    </row>
    <row r="226" spans="1:8" s="16" customFormat="1" ht="37.5" customHeight="1" x14ac:dyDescent="0.2">
      <c r="A226" s="351" t="s">
        <v>60</v>
      </c>
      <c r="B226" s="178"/>
      <c r="C226" s="352"/>
      <c r="D226" s="37">
        <v>780</v>
      </c>
      <c r="E226" s="37"/>
      <c r="F226" s="37"/>
      <c r="G226" s="37"/>
      <c r="H226" s="38"/>
    </row>
    <row r="227" spans="1:8" s="16" customFormat="1" ht="37.5" customHeight="1" x14ac:dyDescent="0.2">
      <c r="A227" s="351" t="s">
        <v>61</v>
      </c>
      <c r="B227" s="178"/>
      <c r="C227" s="352"/>
      <c r="D227" s="37">
        <v>1170</v>
      </c>
      <c r="E227" s="37"/>
      <c r="F227" s="37"/>
      <c r="G227" s="37"/>
      <c r="H227" s="38"/>
    </row>
    <row r="228" spans="1:8" s="16" customFormat="1" ht="37.5" customHeight="1" x14ac:dyDescent="0.2">
      <c r="A228" s="351" t="s">
        <v>62</v>
      </c>
      <c r="B228" s="178"/>
      <c r="C228" s="352"/>
      <c r="D228" s="37">
        <v>6690</v>
      </c>
      <c r="E228" s="37"/>
      <c r="F228" s="37"/>
      <c r="G228" s="37"/>
      <c r="H228" s="38"/>
    </row>
    <row r="229" spans="1:8" s="16" customFormat="1" ht="117.75" customHeight="1" thickBot="1" x14ac:dyDescent="0.25">
      <c r="A229" s="322" t="s">
        <v>64</v>
      </c>
      <c r="B229" s="323"/>
      <c r="C22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29" s="45">
        <v>30</v>
      </c>
      <c r="E229" s="45"/>
      <c r="F229" s="45"/>
      <c r="G229" s="45"/>
      <c r="H229" s="46"/>
    </row>
    <row r="230" spans="1:8" s="28" customFormat="1" ht="50.1" customHeight="1" thickBot="1" x14ac:dyDescent="0.25">
      <c r="A230" s="353" t="s">
        <v>65</v>
      </c>
      <c r="B230" s="354"/>
      <c r="C230" s="199"/>
      <c r="D230" s="355" t="str">
        <f>"от "&amp;MIN(D232,D252:D266)&amp;" до "&amp;MAX(D232,D252:D266)</f>
        <v>от 540 до 29790</v>
      </c>
      <c r="E230" s="355"/>
      <c r="F230" s="355"/>
      <c r="G230" s="355"/>
      <c r="H230" s="356"/>
    </row>
    <row r="231" spans="1:8" s="16" customFormat="1" ht="24.95" customHeight="1" thickBot="1" x14ac:dyDescent="0.25">
      <c r="A231" s="158"/>
      <c r="B231" s="159"/>
      <c r="C231" s="83"/>
      <c r="D231" s="160"/>
      <c r="E231" s="160"/>
      <c r="F231" s="160"/>
      <c r="G231" s="160"/>
      <c r="H231" s="161"/>
    </row>
    <row r="232" spans="1:8" s="16" customFormat="1" ht="60.75" customHeight="1" thickBot="1" x14ac:dyDescent="0.25">
      <c r="A232" s="162" t="s">
        <v>66</v>
      </c>
      <c r="B232" s="163"/>
      <c r="C23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32" s="165">
        <v>12600</v>
      </c>
      <c r="E232" s="165"/>
      <c r="F232" s="165"/>
      <c r="G232" s="165"/>
      <c r="H232" s="166"/>
    </row>
    <row r="233" spans="1:8" s="16" customFormat="1" ht="60.75" customHeight="1" thickBot="1" x14ac:dyDescent="0.25">
      <c r="A233" s="167" t="s">
        <v>67</v>
      </c>
      <c r="B233" s="168"/>
      <c r="C233" s="169"/>
      <c r="D233" s="170" t="s">
        <v>68</v>
      </c>
      <c r="E233" s="171"/>
      <c r="F233" s="171"/>
      <c r="G233" s="171"/>
      <c r="H233" s="172"/>
    </row>
    <row r="234" spans="1:8" s="16" customFormat="1" ht="60.75" customHeight="1" x14ac:dyDescent="0.2">
      <c r="A234" s="173" t="s">
        <v>69</v>
      </c>
      <c r="B234" s="174"/>
      <c r="C234" s="169"/>
      <c r="D234" s="140">
        <f>D232/4</f>
        <v>3150</v>
      </c>
      <c r="E234" s="140"/>
      <c r="F234" s="140"/>
      <c r="G234" s="140"/>
      <c r="H234" s="141"/>
    </row>
    <row r="235" spans="1:8" s="16" customFormat="1" ht="60.75" customHeight="1" x14ac:dyDescent="0.2">
      <c r="A235" s="173" t="s">
        <v>70</v>
      </c>
      <c r="B235" s="174"/>
      <c r="C235" s="169"/>
      <c r="D235" s="140">
        <f>D232/5</f>
        <v>2520</v>
      </c>
      <c r="E235" s="140"/>
      <c r="F235" s="140"/>
      <c r="G235" s="140"/>
      <c r="H235" s="141"/>
    </row>
    <row r="236" spans="1:8" s="16" customFormat="1" ht="60.75" customHeight="1" x14ac:dyDescent="0.2">
      <c r="A236" s="173" t="s">
        <v>71</v>
      </c>
      <c r="B236" s="174"/>
      <c r="C236" s="169"/>
      <c r="D236" s="140">
        <f>D232/6</f>
        <v>2100</v>
      </c>
      <c r="E236" s="140"/>
      <c r="F236" s="140"/>
      <c r="G236" s="140"/>
      <c r="H236" s="141"/>
    </row>
    <row r="237" spans="1:8" s="16" customFormat="1" ht="60.75" customHeight="1" x14ac:dyDescent="0.2">
      <c r="A237" s="173" t="s">
        <v>72</v>
      </c>
      <c r="B237" s="174"/>
      <c r="C237" s="169"/>
      <c r="D237" s="140">
        <f>D232/7</f>
        <v>1800</v>
      </c>
      <c r="E237" s="140"/>
      <c r="F237" s="140"/>
      <c r="G237" s="140"/>
      <c r="H237" s="141"/>
    </row>
    <row r="238" spans="1:8" s="16" customFormat="1" ht="60.75" customHeight="1" x14ac:dyDescent="0.2">
      <c r="A238" s="173" t="s">
        <v>73</v>
      </c>
      <c r="B238" s="174"/>
      <c r="C238" s="169"/>
      <c r="D238" s="140">
        <f>D232/8</f>
        <v>1575</v>
      </c>
      <c r="E238" s="140"/>
      <c r="F238" s="140"/>
      <c r="G238" s="140"/>
      <c r="H238" s="141"/>
    </row>
    <row r="239" spans="1:8" s="16" customFormat="1" ht="60.75" customHeight="1" x14ac:dyDescent="0.2">
      <c r="A239" s="173" t="s">
        <v>74</v>
      </c>
      <c r="B239" s="174"/>
      <c r="C239" s="169"/>
      <c r="D239" s="140">
        <f>D232/9</f>
        <v>1400</v>
      </c>
      <c r="E239" s="140"/>
      <c r="F239" s="140"/>
      <c r="G239" s="140"/>
      <c r="H239" s="141"/>
    </row>
    <row r="240" spans="1:8" s="16" customFormat="1" ht="60.75" customHeight="1" x14ac:dyDescent="0.2">
      <c r="A240" s="173" t="s">
        <v>75</v>
      </c>
      <c r="B240" s="174"/>
      <c r="C240" s="169"/>
      <c r="D240" s="140">
        <f>D232/10</f>
        <v>1260</v>
      </c>
      <c r="E240" s="140"/>
      <c r="F240" s="140"/>
      <c r="G240" s="140"/>
      <c r="H240" s="141"/>
    </row>
    <row r="241" spans="1:8" s="16" customFormat="1" ht="60.75" customHeight="1" thickBot="1" x14ac:dyDescent="0.25">
      <c r="A241" s="162" t="s">
        <v>76</v>
      </c>
      <c r="B241" s="163"/>
      <c r="C241" s="169"/>
      <c r="D241" s="165">
        <v>18888</v>
      </c>
      <c r="E241" s="165"/>
      <c r="F241" s="165"/>
      <c r="G241" s="165"/>
      <c r="H241" s="166"/>
    </row>
    <row r="242" spans="1:8" s="16" customFormat="1" ht="60.75" customHeight="1" thickBot="1" x14ac:dyDescent="0.25">
      <c r="A242" s="167" t="s">
        <v>67</v>
      </c>
      <c r="B242" s="168"/>
      <c r="C242" s="169"/>
      <c r="D242" s="170" t="s">
        <v>68</v>
      </c>
      <c r="E242" s="171"/>
      <c r="F242" s="171"/>
      <c r="G242" s="171"/>
      <c r="H242" s="172"/>
    </row>
    <row r="243" spans="1:8" s="16" customFormat="1" ht="60.75" customHeight="1" x14ac:dyDescent="0.2">
      <c r="A243" s="173" t="s">
        <v>69</v>
      </c>
      <c r="B243" s="174"/>
      <c r="C243" s="169"/>
      <c r="D243" s="140">
        <v>4722</v>
      </c>
      <c r="E243" s="140"/>
      <c r="F243" s="140"/>
      <c r="G243" s="140"/>
      <c r="H243" s="141"/>
    </row>
    <row r="244" spans="1:8" s="16" customFormat="1" ht="60.75" customHeight="1" x14ac:dyDescent="0.2">
      <c r="A244" s="173" t="s">
        <v>70</v>
      </c>
      <c r="B244" s="174"/>
      <c r="C244" s="169"/>
      <c r="D244" s="140">
        <v>3777.6</v>
      </c>
      <c r="E244" s="140"/>
      <c r="F244" s="140"/>
      <c r="G244" s="140"/>
      <c r="H244" s="141"/>
    </row>
    <row r="245" spans="1:8" s="16" customFormat="1" ht="60.75" customHeight="1" x14ac:dyDescent="0.2">
      <c r="A245" s="173" t="s">
        <v>71</v>
      </c>
      <c r="B245" s="174"/>
      <c r="C245" s="169"/>
      <c r="D245" s="140">
        <v>3148</v>
      </c>
      <c r="E245" s="140"/>
      <c r="F245" s="140"/>
      <c r="G245" s="140"/>
      <c r="H245" s="141"/>
    </row>
    <row r="246" spans="1:8" s="16" customFormat="1" ht="60.75" customHeight="1" x14ac:dyDescent="0.2">
      <c r="A246" s="173" t="s">
        <v>72</v>
      </c>
      <c r="B246" s="174"/>
      <c r="C246" s="169"/>
      <c r="D246" s="140">
        <v>2698.2857142857142</v>
      </c>
      <c r="E246" s="140"/>
      <c r="F246" s="140"/>
      <c r="G246" s="140"/>
      <c r="H246" s="141"/>
    </row>
    <row r="247" spans="1:8" s="16" customFormat="1" ht="60.75" customHeight="1" x14ac:dyDescent="0.2">
      <c r="A247" s="173" t="s">
        <v>73</v>
      </c>
      <c r="B247" s="174"/>
      <c r="C247" s="169"/>
      <c r="D247" s="140">
        <v>2361</v>
      </c>
      <c r="E247" s="140"/>
      <c r="F247" s="140"/>
      <c r="G247" s="140"/>
      <c r="H247" s="141"/>
    </row>
    <row r="248" spans="1:8" s="16" customFormat="1" ht="60.75" customHeight="1" x14ac:dyDescent="0.2">
      <c r="A248" s="173" t="s">
        <v>74</v>
      </c>
      <c r="B248" s="174"/>
      <c r="C248" s="169"/>
      <c r="D248" s="140">
        <v>2098.6666666666665</v>
      </c>
      <c r="E248" s="140"/>
      <c r="F248" s="140"/>
      <c r="G248" s="140"/>
      <c r="H248" s="141"/>
    </row>
    <row r="249" spans="1:8" s="16" customFormat="1" ht="60.75" customHeight="1" thickBot="1" x14ac:dyDescent="0.25">
      <c r="A249" s="173" t="s">
        <v>75</v>
      </c>
      <c r="B249" s="174"/>
      <c r="C249" s="177"/>
      <c r="D249" s="140">
        <v>1888.8</v>
      </c>
      <c r="E249" s="140"/>
      <c r="F249" s="140"/>
      <c r="G249" s="140"/>
      <c r="H249" s="141"/>
    </row>
    <row r="250" spans="1:8" s="16" customFormat="1" ht="62.45" customHeight="1" thickBot="1" x14ac:dyDescent="0.25">
      <c r="A250" s="322" t="s">
        <v>77</v>
      </c>
      <c r="B250" s="426"/>
      <c r="C2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0" s="61">
        <v>20004</v>
      </c>
      <c r="E250" s="45"/>
      <c r="F250" s="45"/>
      <c r="G250" s="45"/>
      <c r="H250" s="46"/>
    </row>
    <row r="251" spans="1:8" s="16" customFormat="1" ht="24.75" customHeight="1" thickBot="1" x14ac:dyDescent="0.25">
      <c r="A251" s="180"/>
      <c r="B251" s="181"/>
      <c r="C251" s="182"/>
      <c r="D251" s="183"/>
      <c r="E251" s="183"/>
      <c r="F251" s="183"/>
      <c r="G251" s="183"/>
      <c r="H251" s="184"/>
    </row>
    <row r="252" spans="1:8" s="16" customFormat="1" ht="50.1" customHeight="1" x14ac:dyDescent="0.2">
      <c r="A252" s="143" t="s">
        <v>78</v>
      </c>
      <c r="B252" s="144"/>
      <c r="C252" s="294" t="str">
        <f>"Интернет-площадка 2gis.ru на основе Cправочника организаций "&amp;$C$2&amp;""</f>
        <v>Интернет-площадка 2gis.ru на основе Cправочника организаций "2ГИС.КАЗАНЬ"</v>
      </c>
      <c r="D252" s="56">
        <v>12390</v>
      </c>
      <c r="E252" s="37"/>
      <c r="F252" s="37"/>
      <c r="G252" s="37"/>
      <c r="H252" s="38"/>
    </row>
    <row r="253" spans="1:8" s="16" customFormat="1" ht="50.1" customHeight="1" x14ac:dyDescent="0.2">
      <c r="A253" s="143" t="s">
        <v>79</v>
      </c>
      <c r="B253" s="144"/>
      <c r="C253"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3" s="56">
        <v>9990</v>
      </c>
      <c r="E253" s="37"/>
      <c r="F253" s="37"/>
      <c r="G253" s="37"/>
      <c r="H253" s="38"/>
    </row>
    <row r="254" spans="1:8" s="16" customFormat="1" ht="50.1" customHeight="1" x14ac:dyDescent="0.2">
      <c r="A254" s="143" t="s">
        <v>80</v>
      </c>
      <c r="B254" s="144"/>
      <c r="C254"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4" s="56">
        <v>24990</v>
      </c>
      <c r="E254" s="37"/>
      <c r="F254" s="37"/>
      <c r="G254" s="37"/>
      <c r="H254" s="38"/>
    </row>
    <row r="255" spans="1:8" s="16" customFormat="1" ht="50.1" customHeight="1" x14ac:dyDescent="0.2">
      <c r="A255" s="143" t="s">
        <v>81</v>
      </c>
      <c r="B255" s="144"/>
      <c r="C255" s="190" t="str">
        <f>"Интернет-площадка 2gis.ru на основе Cправочника организаций "&amp;$C$2&amp;""</f>
        <v>Интернет-площадка 2gis.ru на основе Cправочника организаций "2ГИС.КАЗАНЬ"</v>
      </c>
      <c r="D255" s="56">
        <v>12390</v>
      </c>
      <c r="E255" s="37"/>
      <c r="F255" s="37"/>
      <c r="G255" s="37"/>
      <c r="H255" s="38"/>
    </row>
    <row r="256" spans="1:8" s="16" customFormat="1" ht="50.1" customHeight="1" x14ac:dyDescent="0.2">
      <c r="A256" s="143" t="s">
        <v>82</v>
      </c>
      <c r="B256" s="144"/>
      <c r="C256" s="190" t="str">
        <f>"Интернет-площадка 2gis.ru на основе Cправочника организаций "&amp;$C$2&amp;""</f>
        <v>Интернет-площадка 2gis.ru на основе Cправочника организаций "2ГИС.КАЗАНЬ"</v>
      </c>
      <c r="D256" s="56">
        <v>14868</v>
      </c>
      <c r="E256" s="37"/>
      <c r="F256" s="37"/>
      <c r="G256" s="37"/>
      <c r="H256" s="38"/>
    </row>
    <row r="257" spans="1:8" s="16" customFormat="1" ht="50.1" customHeight="1" x14ac:dyDescent="0.2">
      <c r="A257" s="143" t="s">
        <v>83</v>
      </c>
      <c r="B257" s="144"/>
      <c r="C257"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7" s="56">
        <v>11190</v>
      </c>
      <c r="E257" s="37"/>
      <c r="F257" s="37"/>
      <c r="G257" s="37"/>
      <c r="H257" s="38"/>
    </row>
    <row r="258" spans="1:8" s="16" customFormat="1" ht="50.1" customHeight="1" x14ac:dyDescent="0.2">
      <c r="A258" s="143" t="s">
        <v>84</v>
      </c>
      <c r="B258" s="144"/>
      <c r="C258"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8" s="56">
        <v>16590</v>
      </c>
      <c r="E258" s="37"/>
      <c r="F258" s="37"/>
      <c r="G258" s="37"/>
      <c r="H258" s="38"/>
    </row>
    <row r="259" spans="1:8" s="16" customFormat="1" ht="50.1" customHeight="1" x14ac:dyDescent="0.2">
      <c r="A259" s="143" t="s">
        <v>85</v>
      </c>
      <c r="B259" s="144"/>
      <c r="C259"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9" s="56">
        <v>29790</v>
      </c>
      <c r="E259" s="37"/>
      <c r="F259" s="37"/>
      <c r="G259" s="37"/>
      <c r="H259" s="38"/>
    </row>
    <row r="260" spans="1:8" s="16" customFormat="1" ht="50.1" customHeight="1" x14ac:dyDescent="0.2">
      <c r="A260" s="143" t="s">
        <v>86</v>
      </c>
      <c r="B260" s="144"/>
      <c r="C260" s="190" t="str">
        <f>C292</f>
        <v>электронный справочник на основе Справочника организаций "2ГИС.КАЗАНЬ" (мобильная версия 2ГИС 4.0 и выше)</v>
      </c>
      <c r="D260" s="56">
        <v>16020</v>
      </c>
      <c r="E260" s="37"/>
      <c r="F260" s="37"/>
      <c r="G260" s="37"/>
      <c r="H260" s="38"/>
    </row>
    <row r="261" spans="1:8" s="16" customFormat="1" ht="50.1" customHeight="1" x14ac:dyDescent="0.2">
      <c r="A261" s="143" t="s">
        <v>87</v>
      </c>
      <c r="B261" s="144"/>
      <c r="C261" s="190" t="s">
        <v>88</v>
      </c>
      <c r="D261" s="56">
        <v>540</v>
      </c>
      <c r="E261" s="37"/>
      <c r="F261" s="37"/>
      <c r="G261" s="37"/>
      <c r="H261" s="38"/>
    </row>
    <row r="262" spans="1:8" s="16" customFormat="1" ht="64.5" customHeight="1" x14ac:dyDescent="0.2">
      <c r="A262" s="143" t="s">
        <v>89</v>
      </c>
      <c r="B262" s="144"/>
      <c r="C26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2" s="56">
        <v>9000</v>
      </c>
      <c r="E262" s="37"/>
      <c r="F262" s="37"/>
      <c r="G262" s="37"/>
      <c r="H262" s="38"/>
    </row>
    <row r="263" spans="1:8" s="16" customFormat="1" ht="64.5" customHeight="1" x14ac:dyDescent="0.2">
      <c r="A263" s="143" t="s">
        <v>90</v>
      </c>
      <c r="B263" s="144"/>
      <c r="C263" s="190" t="str">
        <f t="shared" ref="C263:C26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3" s="56">
        <v>7200</v>
      </c>
      <c r="E263" s="37"/>
      <c r="F263" s="37"/>
      <c r="G263" s="37"/>
      <c r="H263" s="38"/>
    </row>
    <row r="264" spans="1:8" s="16" customFormat="1" ht="64.5" customHeight="1" x14ac:dyDescent="0.2">
      <c r="A264" s="143" t="s">
        <v>91</v>
      </c>
      <c r="B264" s="144"/>
      <c r="C264"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4" s="56">
        <v>7590</v>
      </c>
      <c r="E264" s="37"/>
      <c r="F264" s="37"/>
      <c r="G264" s="37"/>
      <c r="H264" s="38"/>
    </row>
    <row r="265" spans="1:8" s="16" customFormat="1" ht="64.5" customHeight="1" x14ac:dyDescent="0.2">
      <c r="A265" s="143" t="s">
        <v>92</v>
      </c>
      <c r="B265" s="144"/>
      <c r="C265"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5" s="56">
        <v>3600</v>
      </c>
      <c r="E265" s="37"/>
      <c r="F265" s="37"/>
      <c r="G265" s="37"/>
      <c r="H265" s="38"/>
    </row>
    <row r="266" spans="1:8" s="16" customFormat="1" ht="50.1" customHeight="1" thickBot="1" x14ac:dyDescent="0.25">
      <c r="A266" s="143" t="s">
        <v>95</v>
      </c>
      <c r="B266" s="144"/>
      <c r="C266"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6" s="56">
        <v>12990</v>
      </c>
      <c r="E266" s="37"/>
      <c r="F266" s="37"/>
      <c r="G266" s="37"/>
      <c r="H266" s="38"/>
    </row>
    <row r="267" spans="1:8" s="16" customFormat="1" ht="102" customHeight="1" thickBot="1" x14ac:dyDescent="0.25">
      <c r="A267" s="143" t="s">
        <v>16</v>
      </c>
      <c r="B267" s="144"/>
      <c r="C26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7" s="56">
        <v>1380</v>
      </c>
      <c r="E267" s="37"/>
      <c r="F267" s="37"/>
      <c r="G267" s="37"/>
      <c r="H267" s="38"/>
    </row>
    <row r="268" spans="1:8" s="16" customFormat="1" ht="102" customHeight="1" thickBot="1" x14ac:dyDescent="0.25">
      <c r="A268" s="143" t="s">
        <v>96</v>
      </c>
      <c r="B268" s="144"/>
      <c r="C26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8" s="56">
        <v>100002</v>
      </c>
      <c r="E268" s="37"/>
      <c r="F268" s="37"/>
      <c r="G268" s="37"/>
      <c r="H268" s="38"/>
    </row>
    <row r="269" spans="1:8" s="16" customFormat="1" ht="126" customHeight="1" x14ac:dyDescent="0.2">
      <c r="A269" s="143" t="s">
        <v>97</v>
      </c>
      <c r="B269" s="144"/>
      <c r="C26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69" s="56">
        <v>10005</v>
      </c>
      <c r="E269" s="37"/>
      <c r="F269" s="37"/>
      <c r="G269" s="37"/>
      <c r="H269" s="38"/>
    </row>
    <row r="270" spans="1:8" s="16" customFormat="1" ht="96" customHeight="1" x14ac:dyDescent="0.2">
      <c r="A270" s="143" t="s">
        <v>98</v>
      </c>
      <c r="B270" s="144"/>
      <c r="C2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70" s="56">
        <v>10005</v>
      </c>
      <c r="E270" s="37"/>
      <c r="F270" s="37"/>
      <c r="G270" s="37"/>
      <c r="H270" s="38"/>
    </row>
    <row r="271" spans="1:8" s="16" customFormat="1" ht="96" customHeight="1" x14ac:dyDescent="0.2">
      <c r="A271" s="137" t="s">
        <v>99</v>
      </c>
      <c r="B271" s="191"/>
      <c r="C27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1" s="56">
        <v>15001</v>
      </c>
      <c r="E271" s="37"/>
      <c r="F271" s="37"/>
      <c r="G271" s="37"/>
      <c r="H271" s="38"/>
    </row>
    <row r="272" spans="1:8" s="16" customFormat="1" ht="78" customHeight="1" x14ac:dyDescent="0.2">
      <c r="A272" s="143" t="s">
        <v>93</v>
      </c>
      <c r="B272" s="144" t="s">
        <v>93</v>
      </c>
      <c r="C2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2" s="56">
        <v>15000</v>
      </c>
      <c r="E272" s="37"/>
      <c r="F272" s="37"/>
      <c r="G272" s="37"/>
      <c r="H272" s="38"/>
    </row>
    <row r="273" spans="1:8" s="16" customFormat="1" ht="78" customHeight="1" x14ac:dyDescent="0.2">
      <c r="A273" s="143" t="s">
        <v>94</v>
      </c>
      <c r="B273" s="144" t="s">
        <v>94</v>
      </c>
      <c r="C2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3" s="56">
        <v>10008</v>
      </c>
      <c r="E273" s="37"/>
      <c r="F273" s="37"/>
      <c r="G273" s="37"/>
      <c r="H273" s="38"/>
    </row>
    <row r="274" spans="1:8" s="16" customFormat="1" ht="50.1" customHeight="1" x14ac:dyDescent="0.2">
      <c r="A274" s="143" t="s">
        <v>100</v>
      </c>
      <c r="B274" s="144"/>
      <c r="C274" s="190" t="str">
        <f>"Интернет-площадка 2gis.ru на основе Cправочника организаций "&amp;$C$2&amp;""</f>
        <v>Интернет-площадка 2gis.ru на основе Cправочника организаций "2ГИС.КАЗАНЬ"</v>
      </c>
      <c r="D274" s="56">
        <v>26040</v>
      </c>
      <c r="E274" s="37"/>
      <c r="F274" s="37"/>
      <c r="G274" s="37"/>
      <c r="H274" s="38"/>
    </row>
    <row r="275" spans="1:8" s="16" customFormat="1" ht="50.1" customHeight="1" x14ac:dyDescent="0.2">
      <c r="A275" s="143" t="s">
        <v>101</v>
      </c>
      <c r="B275" s="144"/>
      <c r="C275" s="190" t="str">
        <f t="shared" ref="C275:C283"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5" s="56">
        <v>21000</v>
      </c>
      <c r="E275" s="37"/>
      <c r="F275" s="37"/>
      <c r="G275" s="37"/>
      <c r="H275" s="38"/>
    </row>
    <row r="276" spans="1:8" s="16" customFormat="1" ht="50.1" customHeight="1" x14ac:dyDescent="0.2">
      <c r="A276" s="143" t="s">
        <v>102</v>
      </c>
      <c r="B276" s="144"/>
      <c r="C276" s="190" t="str">
        <f t="shared" si="1"/>
        <v>электронный справочник на основе Справочника организаций "2ГИС.КАЗАНЬ" (версия для ПК)</v>
      </c>
      <c r="D276" s="56">
        <v>52560</v>
      </c>
      <c r="E276" s="37"/>
      <c r="F276" s="37"/>
      <c r="G276" s="37"/>
      <c r="H276" s="38"/>
    </row>
    <row r="277" spans="1:8" s="16" customFormat="1" ht="50.1" customHeight="1" x14ac:dyDescent="0.2">
      <c r="A277" s="143" t="s">
        <v>103</v>
      </c>
      <c r="B277" s="144"/>
      <c r="C277" s="190" t="str">
        <f>"Интернет-площадка 2gis.ru на основе Cправочника организаций "&amp;$C$2&amp;""</f>
        <v>Интернет-площадка 2gis.ru на основе Cправочника организаций "2ГИС.КАЗАНЬ"</v>
      </c>
      <c r="D277" s="56">
        <v>26040</v>
      </c>
      <c r="E277" s="37"/>
      <c r="F277" s="37"/>
      <c r="G277" s="37"/>
      <c r="H277" s="38"/>
    </row>
    <row r="278" spans="1:8" s="16" customFormat="1" ht="50.1" customHeight="1" thickBot="1" x14ac:dyDescent="0.25">
      <c r="A278" s="143" t="s">
        <v>104</v>
      </c>
      <c r="B278" s="144"/>
      <c r="C278" s="60" t="str">
        <f>"Интернет-площадка 2gis.ru на основе Cправочника организаций "&amp;$C$2&amp;""</f>
        <v>Интернет-площадка 2gis.ru на основе Cправочника организаций "2ГИС.КАЗАНЬ"</v>
      </c>
      <c r="D278" s="56">
        <v>31320</v>
      </c>
      <c r="E278" s="37"/>
      <c r="F278" s="37"/>
      <c r="G278" s="37"/>
      <c r="H278" s="38"/>
    </row>
    <row r="279" spans="1:8" s="16" customFormat="1" ht="50.1" customHeight="1" x14ac:dyDescent="0.2">
      <c r="A279" s="143" t="s">
        <v>105</v>
      </c>
      <c r="B279" s="144"/>
      <c r="C279" s="190" t="str">
        <f t="shared" si="1"/>
        <v>электронный справочник на основе Справочника организаций "2ГИС.КАЗАНЬ" (версия для ПК)</v>
      </c>
      <c r="D279" s="56">
        <v>23520</v>
      </c>
      <c r="E279" s="37"/>
      <c r="F279" s="37"/>
      <c r="G279" s="37"/>
      <c r="H279" s="38"/>
    </row>
    <row r="280" spans="1:8" s="16" customFormat="1" ht="50.1" customHeight="1" x14ac:dyDescent="0.2">
      <c r="A280" s="143" t="s">
        <v>106</v>
      </c>
      <c r="B280" s="144"/>
      <c r="C280" s="190" t="str">
        <f t="shared" si="1"/>
        <v>электронный справочник на основе Справочника организаций "2ГИС.КАЗАНЬ" (версия для ПК)</v>
      </c>
      <c r="D280" s="56">
        <v>34920</v>
      </c>
      <c r="E280" s="37"/>
      <c r="F280" s="37"/>
      <c r="G280" s="37"/>
      <c r="H280" s="38"/>
    </row>
    <row r="281" spans="1:8" s="16" customFormat="1" ht="50.1" customHeight="1" x14ac:dyDescent="0.2">
      <c r="A281" s="143" t="s">
        <v>107</v>
      </c>
      <c r="B281" s="144"/>
      <c r="C281" s="190" t="str">
        <f t="shared" si="1"/>
        <v>электронный справочник на основе Справочника организаций "2ГИС.КАЗАНЬ" (версия для ПК)</v>
      </c>
      <c r="D281" s="56">
        <v>62640</v>
      </c>
      <c r="E281" s="37"/>
      <c r="F281" s="37"/>
      <c r="G281" s="37"/>
      <c r="H281" s="38"/>
    </row>
    <row r="282" spans="1:8" s="16" customFormat="1" ht="50.1" customHeight="1" x14ac:dyDescent="0.2">
      <c r="A282" s="143" t="s">
        <v>274</v>
      </c>
      <c r="B282" s="144"/>
      <c r="C282" s="190" t="s">
        <v>88</v>
      </c>
      <c r="D282" s="56">
        <v>1200</v>
      </c>
      <c r="E282" s="37"/>
      <c r="F282" s="37"/>
      <c r="G282" s="37"/>
      <c r="H282" s="38"/>
    </row>
    <row r="283" spans="1:8" s="16" customFormat="1" ht="50.1" customHeight="1" thickBot="1" x14ac:dyDescent="0.25">
      <c r="A283" s="143" t="s">
        <v>110</v>
      </c>
      <c r="B283" s="144"/>
      <c r="C283" s="190" t="str">
        <f t="shared" si="1"/>
        <v>электронный справочник на основе Справочника организаций "2ГИС.КАЗАНЬ" (версия для ПК)</v>
      </c>
      <c r="D283" s="56">
        <v>27360</v>
      </c>
      <c r="E283" s="37"/>
      <c r="F283" s="37"/>
      <c r="G283" s="37"/>
      <c r="H283" s="38"/>
    </row>
    <row r="284" spans="1:8" s="28" customFormat="1" ht="50.1" customHeight="1" thickBot="1" x14ac:dyDescent="0.25">
      <c r="A284" s="24" t="s">
        <v>111</v>
      </c>
      <c r="B284" s="25"/>
      <c r="C284" s="26"/>
      <c r="D284" s="156"/>
      <c r="E284" s="156"/>
      <c r="F284" s="156"/>
      <c r="G284" s="156"/>
      <c r="H284" s="157"/>
    </row>
    <row r="285" spans="1:8" s="16" customFormat="1" ht="50.1" customHeight="1" x14ac:dyDescent="0.2">
      <c r="A285" s="143" t="s">
        <v>113</v>
      </c>
      <c r="B285" s="144"/>
      <c r="C285" s="389"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85" s="31">
        <v>10008</v>
      </c>
      <c r="E285" s="32"/>
      <c r="F285" s="32"/>
      <c r="G285" s="32"/>
      <c r="H285" s="33"/>
    </row>
    <row r="286" spans="1:8" s="16" customFormat="1" ht="50.1" customHeight="1" x14ac:dyDescent="0.2">
      <c r="A286" s="143" t="s">
        <v>490</v>
      </c>
      <c r="B286" s="144"/>
      <c r="C286" s="390"/>
      <c r="D286" s="56">
        <v>31560</v>
      </c>
      <c r="E286" s="37"/>
      <c r="F286" s="37"/>
      <c r="G286" s="37"/>
      <c r="H286" s="38"/>
    </row>
    <row r="287" spans="1:8" s="16" customFormat="1" ht="50.1" customHeight="1" x14ac:dyDescent="0.2">
      <c r="A287" s="137" t="s">
        <v>112</v>
      </c>
      <c r="B287" s="138"/>
      <c r="C287" s="390"/>
      <c r="D287" s="36">
        <v>15000</v>
      </c>
      <c r="E287" s="37"/>
      <c r="F287" s="37"/>
      <c r="G287" s="37"/>
      <c r="H287" s="38"/>
    </row>
    <row r="288" spans="1:8" s="16" customFormat="1" ht="50.1" customHeight="1" x14ac:dyDescent="0.2">
      <c r="A288" s="194" t="s">
        <v>114</v>
      </c>
      <c r="B288" s="195"/>
      <c r="C288" s="390"/>
      <c r="D288" s="329">
        <v>3000</v>
      </c>
      <c r="E288" s="140"/>
      <c r="F288" s="140"/>
      <c r="G288" s="140"/>
      <c r="H288" s="141"/>
    </row>
    <row r="289" spans="1:8" s="16" customFormat="1" ht="50.1" customHeight="1" x14ac:dyDescent="0.2">
      <c r="A289" s="194" t="s">
        <v>115</v>
      </c>
      <c r="B289" s="195"/>
      <c r="C289" s="390"/>
      <c r="D289" s="329">
        <v>300</v>
      </c>
      <c r="E289" s="140"/>
      <c r="F289" s="140"/>
      <c r="G289" s="140"/>
      <c r="H289" s="141"/>
    </row>
    <row r="290" spans="1:8" s="16" customFormat="1" ht="50.1" customHeight="1" thickBot="1" x14ac:dyDescent="0.25">
      <c r="A290" s="194" t="s">
        <v>116</v>
      </c>
      <c r="B290" s="195"/>
      <c r="C290" s="391"/>
      <c r="D290" s="78">
        <v>1050</v>
      </c>
      <c r="E290" s="79"/>
      <c r="F290" s="79"/>
      <c r="G290" s="79"/>
      <c r="H290" s="80"/>
    </row>
    <row r="291" spans="1:8" s="16" customFormat="1" ht="50.1" customHeight="1" thickBot="1" x14ac:dyDescent="0.25">
      <c r="A291" s="24" t="s">
        <v>117</v>
      </c>
      <c r="B291" s="25"/>
      <c r="C291" s="26"/>
      <c r="D291" s="156"/>
      <c r="E291" s="156"/>
      <c r="F291" s="156"/>
      <c r="G291" s="156"/>
      <c r="H291" s="157"/>
    </row>
    <row r="292" spans="1:8" s="16" customFormat="1" ht="50.1" customHeight="1" x14ac:dyDescent="0.2">
      <c r="A292" s="143" t="s">
        <v>164</v>
      </c>
      <c r="B292" s="144"/>
      <c r="C29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2" s="56">
        <v>9390</v>
      </c>
      <c r="E292" s="37"/>
      <c r="F292" s="37"/>
      <c r="G292" s="37"/>
      <c r="H292" s="38"/>
    </row>
    <row r="293" spans="1:8" s="16" customFormat="1" ht="60.75" customHeight="1" x14ac:dyDescent="0.2">
      <c r="A293" s="143" t="s">
        <v>119</v>
      </c>
      <c r="B293" s="144"/>
      <c r="C29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3" s="56">
        <v>9390</v>
      </c>
      <c r="E293" s="37"/>
      <c r="F293" s="37"/>
      <c r="G293" s="37"/>
      <c r="H293" s="38"/>
    </row>
    <row r="294" spans="1:8" s="16" customFormat="1" ht="50.1" customHeight="1" x14ac:dyDescent="0.2">
      <c r="A294" s="143" t="s">
        <v>165</v>
      </c>
      <c r="B294" s="144"/>
      <c r="C294"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4" s="36">
        <v>19800</v>
      </c>
      <c r="E294" s="37"/>
      <c r="F294" s="37"/>
      <c r="G294" s="37"/>
      <c r="H294" s="38"/>
    </row>
    <row r="295" spans="1:8" s="16" customFormat="1" ht="59.25" customHeight="1" x14ac:dyDescent="0.2">
      <c r="A295" s="143" t="s">
        <v>491</v>
      </c>
      <c r="B295" s="144" t="s">
        <v>456</v>
      </c>
      <c r="C295"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5" s="36">
        <v>19800</v>
      </c>
      <c r="E295" s="37"/>
      <c r="F295" s="37"/>
      <c r="G295" s="37"/>
      <c r="H295" s="38"/>
    </row>
    <row r="296" spans="1:8" s="16" customFormat="1" ht="126" customHeight="1" x14ac:dyDescent="0.2">
      <c r="A296" s="143" t="s">
        <v>124</v>
      </c>
      <c r="B296" s="144"/>
      <c r="C296" s="300" t="str">
        <f>C292</f>
        <v>электронный справочник на основе Справочника организаций "2ГИС.КАЗАНЬ" (мобильная версия 2ГИС 4.0 и выше)</v>
      </c>
      <c r="D296" s="56">
        <v>9390</v>
      </c>
      <c r="E296" s="37"/>
      <c r="F296" s="37"/>
      <c r="G296" s="37"/>
      <c r="H296" s="38"/>
    </row>
    <row r="297" spans="1:8" s="16" customFormat="1" ht="126" customHeight="1" thickBot="1" x14ac:dyDescent="0.25">
      <c r="A297" s="143" t="s">
        <v>125</v>
      </c>
      <c r="B297" s="144"/>
      <c r="C29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97" s="56">
        <v>7050</v>
      </c>
      <c r="E297" s="37"/>
      <c r="F297" s="37"/>
      <c r="G297" s="37"/>
      <c r="H297" s="38"/>
    </row>
    <row r="298" spans="1:8" s="28" customFormat="1" ht="49.5" customHeight="1" thickBot="1" x14ac:dyDescent="0.25">
      <c r="A298" s="301"/>
      <c r="B298" s="302"/>
      <c r="C298" s="182"/>
      <c r="D298" s="325"/>
      <c r="E298" s="325"/>
      <c r="F298" s="325"/>
      <c r="G298" s="325"/>
      <c r="H298" s="326"/>
    </row>
    <row r="299" spans="1:8" s="23" customFormat="1" ht="26.25" x14ac:dyDescent="0.2">
      <c r="A299" s="204"/>
      <c r="B299" s="205"/>
      <c r="C299" s="206"/>
      <c r="D299" s="205"/>
      <c r="E299" s="205"/>
      <c r="F299" s="205"/>
      <c r="G299" s="205"/>
      <c r="H299" s="207"/>
    </row>
    <row r="300" spans="1:8" s="16" customFormat="1" ht="21" x14ac:dyDescent="0.2">
      <c r="A300" s="208"/>
      <c r="B300" s="209" t="s">
        <v>126</v>
      </c>
      <c r="C300" s="210" t="s">
        <v>181</v>
      </c>
      <c r="D300" s="210"/>
      <c r="E300" s="211"/>
      <c r="F300" s="211"/>
      <c r="G300" s="211"/>
      <c r="H300" s="211"/>
    </row>
    <row r="301" spans="1:8" s="16" customFormat="1" ht="21" x14ac:dyDescent="0.2">
      <c r="A301" s="208"/>
      <c r="B301" s="211"/>
      <c r="C301" s="212" t="s">
        <v>182</v>
      </c>
      <c r="D301" s="212"/>
      <c r="E301" s="211"/>
      <c r="F301" s="211"/>
      <c r="G301" s="211"/>
      <c r="H301" s="211"/>
    </row>
    <row r="302" spans="1:8" s="16" customFormat="1" ht="21" x14ac:dyDescent="0.2">
      <c r="A302" s="208"/>
      <c r="B302" s="211"/>
      <c r="C302" s="210" t="s">
        <v>183</v>
      </c>
      <c r="D302" s="212"/>
      <c r="E302" s="211"/>
      <c r="F302" s="211"/>
      <c r="G302" s="211"/>
      <c r="H302" s="211"/>
    </row>
    <row r="303" spans="1:8" s="16" customFormat="1" ht="21" x14ac:dyDescent="0.2">
      <c r="A303" s="204"/>
      <c r="B303" s="205"/>
      <c r="C303" s="212"/>
      <c r="D303" s="212"/>
      <c r="E303" s="211"/>
      <c r="F303" s="211"/>
      <c r="G303" s="211"/>
      <c r="H303" s="205"/>
    </row>
    <row r="304" spans="1:8" s="16" customFormat="1" ht="26.25" x14ac:dyDescent="0.2">
      <c r="A304" s="215" t="str">
        <f>Абакан_юр!A158</f>
        <v>По соглашению сторон в качестве валюты платежа могут выступать украинские гривны, в этом случае курс следующий: 1 руб. = 0,4427 гривен</v>
      </c>
      <c r="B304" s="215"/>
      <c r="C304" s="215"/>
      <c r="D304" s="216"/>
      <c r="E304" s="216"/>
      <c r="F304" s="217"/>
      <c r="G304" s="218"/>
      <c r="H304" s="218"/>
    </row>
    <row r="305" spans="1:8" s="16" customFormat="1" ht="26.25" x14ac:dyDescent="0.2">
      <c r="A305" s="215" t="str">
        <f>Абакан_юр!A159</f>
        <v>По соглашению сторон в качестве валюты платежа могут выступать дирхамы ОАЭ, в этом случае курс следующий: 1 руб. = 0,0427 дирхам</v>
      </c>
      <c r="B305" s="215"/>
      <c r="C305" s="215"/>
      <c r="D305" s="216"/>
      <c r="E305" s="216"/>
      <c r="F305" s="217"/>
      <c r="G305" s="220"/>
      <c r="H305" s="220"/>
    </row>
    <row r="306" spans="1:8" ht="12.6" customHeight="1" x14ac:dyDescent="0.2">
      <c r="A306" s="215" t="str">
        <f>Абакан_юр!A160</f>
        <v>По соглашению сторон в качестве валюты платежа могут выступать доллары США, в этом случае курс следующий: 1 руб. = 0,0117 доллара</v>
      </c>
      <c r="B306" s="215"/>
      <c r="C306" s="215"/>
      <c r="D306" s="216"/>
      <c r="E306" s="216"/>
      <c r="F306" s="217"/>
      <c r="G306" s="220"/>
      <c r="H306" s="220"/>
    </row>
    <row r="307" spans="1:8" s="211" customFormat="1" ht="24.95" customHeight="1" x14ac:dyDescent="0.2">
      <c r="A307" s="215" t="str">
        <f>Абакан_юр!A161</f>
        <v>По соглашению сторон в качестве валюты платежа могут выступать евро, в этом случае курс следующий: 1 руб. = 0,0108 евро</v>
      </c>
      <c r="B307" s="215"/>
      <c r="C307" s="215"/>
      <c r="D307" s="216"/>
      <c r="E307" s="217"/>
      <c r="F307" s="217"/>
      <c r="G307" s="220"/>
      <c r="H307" s="220"/>
    </row>
    <row r="308" spans="1:8" s="211" customFormat="1" ht="24.95" customHeight="1" x14ac:dyDescent="0.2">
      <c r="A308" s="215" t="str">
        <f>Абакан_юр!A162</f>
        <v>По соглашению сторон в качестве валюты платежа могут выступать чешские кроны, в этом случае курс следующий: 1 руб. = 0,2672 крона</v>
      </c>
      <c r="B308" s="215"/>
      <c r="C308" s="215"/>
      <c r="D308" s="216"/>
      <c r="E308" s="217"/>
      <c r="F308" s="217"/>
      <c r="G308" s="220"/>
      <c r="H308" s="220"/>
    </row>
    <row r="309" spans="1:8" s="211" customFormat="1" ht="24.95" customHeight="1" x14ac:dyDescent="0.2">
      <c r="A309" s="215" t="str">
        <f>Абакан_юр!A163</f>
        <v>По соглашению сторон в качестве валюты платежа могут выступать киргизские сомы, в этом случае курс следующий: 1 руб. = 1,0485 сом</v>
      </c>
      <c r="B309" s="215"/>
      <c r="C309" s="215"/>
      <c r="D309" s="216"/>
      <c r="E309" s="216"/>
      <c r="F309" s="217"/>
      <c r="G309" s="220"/>
      <c r="H309" s="220"/>
    </row>
    <row r="310" spans="1:8" s="205" customFormat="1" ht="12" customHeight="1" x14ac:dyDescent="0.2">
      <c r="A310" s="215" t="str">
        <f>Абакан_юр!A164</f>
        <v>По соглашению сторон в качестве валюты платежа могут выступать казахстанские тенге, в этом случае курс следующий: 1 руб. = 5,3039 тенге</v>
      </c>
      <c r="B310" s="215"/>
      <c r="C310" s="215"/>
      <c r="D310" s="216"/>
      <c r="E310" s="216"/>
      <c r="F310" s="217"/>
      <c r="G310" s="220"/>
      <c r="H310" s="220"/>
    </row>
    <row r="311" spans="1:8" s="219" customFormat="1" ht="24.95" customHeight="1" x14ac:dyDescent="0.2">
      <c r="A311" s="221"/>
      <c r="B311" s="221"/>
      <c r="C311" s="222"/>
      <c r="D311" s="223"/>
      <c r="E311" s="223"/>
      <c r="F311" s="224"/>
      <c r="G311" s="225"/>
      <c r="H311" s="225"/>
    </row>
    <row r="312" spans="1:8" s="219" customFormat="1" ht="24.95" customHeight="1" x14ac:dyDescent="0.2">
      <c r="A312" s="227" t="s">
        <v>137</v>
      </c>
      <c r="B312" s="227"/>
      <c r="C312" s="227"/>
      <c r="D312" s="227"/>
      <c r="E312" s="227"/>
      <c r="F312" s="227"/>
      <c r="G312" s="227"/>
      <c r="H312" s="227"/>
    </row>
    <row r="313" spans="1:8" s="219" customFormat="1" ht="24.95" customHeight="1" x14ac:dyDescent="0.2">
      <c r="A313" s="227" t="s">
        <v>138</v>
      </c>
      <c r="B313" s="227"/>
      <c r="C313" s="227"/>
      <c r="D313" s="227"/>
      <c r="E313" s="227"/>
      <c r="F313" s="227"/>
      <c r="G313" s="227"/>
      <c r="H313" s="227"/>
    </row>
    <row r="314" spans="1:8" s="219" customFormat="1" ht="24.95" customHeight="1" x14ac:dyDescent="0.2">
      <c r="A314" s="215" t="s">
        <v>459</v>
      </c>
      <c r="B314" s="215"/>
      <c r="C314" s="215"/>
      <c r="D314" s="215"/>
      <c r="E314" s="215"/>
      <c r="F314" s="215"/>
      <c r="G314" s="215"/>
      <c r="H314" s="215"/>
    </row>
    <row r="315" spans="1:8" s="219" customFormat="1" ht="24.95" customHeight="1" thickBot="1" x14ac:dyDescent="0.25">
      <c r="A315" s="228" t="s">
        <v>139</v>
      </c>
      <c r="B315" s="228"/>
      <c r="C315" s="228"/>
      <c r="D315" s="228"/>
      <c r="E315" s="228"/>
      <c r="F315" s="229"/>
      <c r="H315" s="230"/>
    </row>
    <row r="316" spans="1:8" s="219" customFormat="1" ht="24.95" customHeight="1" thickBot="1" x14ac:dyDescent="0.25">
      <c r="A316" s="231" t="s">
        <v>140</v>
      </c>
      <c r="B316" s="232"/>
      <c r="C316" s="232"/>
      <c r="D316" s="232"/>
      <c r="E316" s="233"/>
      <c r="F316" s="234"/>
      <c r="G316" s="205"/>
      <c r="H316" s="235"/>
    </row>
    <row r="317" spans="1:8" s="219" customFormat="1" ht="24.95" customHeight="1" thickBot="1" x14ac:dyDescent="0.25">
      <c r="A317" s="236" t="s">
        <v>141</v>
      </c>
      <c r="B317" s="237"/>
      <c r="C317" s="238" t="s">
        <v>142</v>
      </c>
      <c r="D317" s="237" t="s">
        <v>143</v>
      </c>
      <c r="E317" s="239"/>
      <c r="F317" s="240"/>
      <c r="G317" s="240"/>
      <c r="H317" s="240"/>
    </row>
    <row r="318" spans="1:8" s="226" customFormat="1" ht="12" customHeight="1" x14ac:dyDescent="0.2">
      <c r="A318" s="241" t="s">
        <v>170</v>
      </c>
      <c r="B318" s="242"/>
      <c r="C318" s="244" t="s">
        <v>171</v>
      </c>
      <c r="D318" s="370">
        <v>2190</v>
      </c>
      <c r="E318" s="245"/>
      <c r="F318" s="240"/>
      <c r="G318" s="240"/>
      <c r="H318" s="240"/>
    </row>
    <row r="319" spans="1:8" ht="24.95" customHeight="1" x14ac:dyDescent="0.2">
      <c r="A319" s="246" t="s">
        <v>172</v>
      </c>
      <c r="B319" s="247"/>
      <c r="C319" s="249"/>
      <c r="D319" s="371">
        <v>1590</v>
      </c>
      <c r="E319" s="250"/>
      <c r="F319" s="240"/>
      <c r="G319" s="240"/>
      <c r="H319" s="240"/>
    </row>
    <row r="320" spans="1:8" ht="24.95" customHeight="1" x14ac:dyDescent="0.2">
      <c r="A320" s="246" t="s">
        <v>173</v>
      </c>
      <c r="B320" s="247"/>
      <c r="C320" s="249"/>
      <c r="D320" s="371">
        <v>1440</v>
      </c>
      <c r="E320" s="250"/>
      <c r="F320" s="240"/>
      <c r="G320" s="240"/>
      <c r="H320" s="240"/>
    </row>
    <row r="321" spans="1:8" s="205" customFormat="1" ht="38.25" customHeight="1" x14ac:dyDescent="0.2">
      <c r="A321" s="246" t="s">
        <v>174</v>
      </c>
      <c r="B321" s="247"/>
      <c r="C321" s="249"/>
      <c r="D321" s="371">
        <v>1290</v>
      </c>
      <c r="E321" s="250"/>
      <c r="F321" s="240"/>
      <c r="G321" s="240"/>
      <c r="H321" s="240"/>
    </row>
    <row r="322" spans="1:8" s="230" customFormat="1" ht="50.1" customHeight="1" x14ac:dyDescent="0.2">
      <c r="A322" s="246" t="s">
        <v>144</v>
      </c>
      <c r="B322" s="247"/>
      <c r="C322" s="248" t="s">
        <v>145</v>
      </c>
      <c r="D322" s="249" t="s">
        <v>146</v>
      </c>
      <c r="E322" s="250"/>
      <c r="F322" s="240"/>
      <c r="G322" s="240"/>
      <c r="H322" s="240"/>
    </row>
    <row r="323" spans="1:8" s="235" customFormat="1" ht="50.1" customHeight="1" x14ac:dyDescent="0.2">
      <c r="A323" s="246" t="s">
        <v>147</v>
      </c>
      <c r="B323" s="247"/>
      <c r="C323" s="248" t="s">
        <v>148</v>
      </c>
      <c r="D323" s="249" t="s">
        <v>149</v>
      </c>
      <c r="E323" s="250"/>
      <c r="F323" s="240"/>
      <c r="G323" s="240"/>
      <c r="H323" s="240"/>
    </row>
    <row r="324" spans="1:8" ht="102" customHeight="1" thickBot="1" x14ac:dyDescent="0.25">
      <c r="A324" s="332" t="s">
        <v>150</v>
      </c>
      <c r="B324" s="333"/>
      <c r="C324" s="334" t="s">
        <v>151</v>
      </c>
      <c r="D324" s="335" t="s">
        <v>149</v>
      </c>
      <c r="E324" s="336"/>
      <c r="F324" s="240"/>
      <c r="G324" s="240"/>
      <c r="H324" s="240"/>
    </row>
    <row r="325" spans="1:8" ht="50.1" customHeight="1" x14ac:dyDescent="0.2">
      <c r="A325" s="246" t="s">
        <v>153</v>
      </c>
      <c r="B325" s="247"/>
      <c r="C325" s="337" t="s">
        <v>154</v>
      </c>
      <c r="D325" s="247" t="s">
        <v>149</v>
      </c>
      <c r="E325" s="338"/>
      <c r="F325" s="234"/>
      <c r="G325" s="234"/>
      <c r="H325" s="234"/>
    </row>
    <row r="326" spans="1:8" ht="50.1" customHeight="1" thickBot="1" x14ac:dyDescent="0.25">
      <c r="A326" s="339" t="s">
        <v>155</v>
      </c>
      <c r="B326" s="340"/>
      <c r="C326" s="334" t="s">
        <v>156</v>
      </c>
      <c r="D326" s="341" t="s">
        <v>149</v>
      </c>
      <c r="E326" s="342"/>
      <c r="F326" s="224"/>
      <c r="G326" s="225"/>
      <c r="H326" s="225"/>
    </row>
    <row r="327" spans="1:8" ht="50.1" customHeight="1" x14ac:dyDescent="0.2">
      <c r="A327" s="252" t="s">
        <v>157</v>
      </c>
      <c r="B327" s="252"/>
      <c r="C327" s="252"/>
      <c r="D327" s="252"/>
      <c r="E327" s="252"/>
      <c r="F327" s="252"/>
      <c r="G327" s="252"/>
      <c r="H327" s="252"/>
    </row>
    <row r="328" spans="1:8" ht="50.1" customHeight="1" x14ac:dyDescent="0.2">
      <c r="A328" s="252" t="s">
        <v>158</v>
      </c>
      <c r="B328" s="252"/>
      <c r="C328" s="252"/>
      <c r="D328" s="252"/>
      <c r="E328" s="252"/>
      <c r="F328" s="252"/>
      <c r="G328" s="252"/>
      <c r="H328" s="252"/>
    </row>
    <row r="329" spans="1:8" ht="99.95" customHeight="1" x14ac:dyDescent="0.2">
      <c r="A329"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29" s="311"/>
      <c r="C329" s="311"/>
      <c r="D329" s="311"/>
      <c r="E329" s="311"/>
      <c r="F329" s="311"/>
      <c r="G329" s="311"/>
      <c r="H329" s="311"/>
    </row>
    <row r="330" spans="1:8" ht="75" customHeight="1" x14ac:dyDescent="0.2">
      <c r="A330" s="227" t="s">
        <v>160</v>
      </c>
      <c r="B330" s="227"/>
      <c r="C330" s="227"/>
      <c r="D330" s="227"/>
      <c r="E330" s="227"/>
      <c r="F330" s="227"/>
      <c r="G330" s="227"/>
      <c r="H330" s="227"/>
    </row>
    <row r="331" spans="1:8" ht="137.25" customHeight="1" x14ac:dyDescent="0.2">
      <c r="A331" s="252" t="s">
        <v>161</v>
      </c>
      <c r="B331" s="252"/>
      <c r="C331" s="252"/>
      <c r="D331" s="252"/>
      <c r="E331" s="252"/>
      <c r="F331" s="252"/>
      <c r="G331" s="252"/>
      <c r="H331" s="252"/>
    </row>
    <row r="332" spans="1:8" s="205" customFormat="1" ht="125.25" customHeight="1" x14ac:dyDescent="0.2">
      <c r="A332" s="487" t="s">
        <v>460</v>
      </c>
      <c r="B332" s="487"/>
      <c r="C332" s="487"/>
      <c r="D332" s="487"/>
      <c r="E332" s="487"/>
      <c r="F332" s="487"/>
      <c r="G332" s="487"/>
      <c r="H332" s="487"/>
    </row>
    <row r="333" spans="1:8" ht="25.5" x14ac:dyDescent="0.35">
      <c r="A333" s="488" t="s">
        <v>461</v>
      </c>
      <c r="B333" s="489"/>
      <c r="C333" s="490" t="s">
        <v>462</v>
      </c>
    </row>
    <row r="334" spans="1:8" ht="25.5" x14ac:dyDescent="0.35">
      <c r="A334" s="491" t="s">
        <v>463</v>
      </c>
      <c r="B334" s="492"/>
      <c r="C334" s="493">
        <v>1</v>
      </c>
    </row>
    <row r="335" spans="1:8" ht="25.5" x14ac:dyDescent="0.35">
      <c r="A335" s="491">
        <v>2</v>
      </c>
      <c r="B335" s="492"/>
      <c r="C335" s="493">
        <v>1.1000000000000001</v>
      </c>
    </row>
    <row r="336" spans="1:8" ht="25.5" x14ac:dyDescent="0.35">
      <c r="A336" s="491">
        <v>3</v>
      </c>
      <c r="B336" s="492"/>
      <c r="C336" s="493">
        <v>1.2</v>
      </c>
    </row>
    <row r="337" spans="1:8" ht="25.5" x14ac:dyDescent="0.35">
      <c r="A337" s="491" t="s">
        <v>464</v>
      </c>
      <c r="B337" s="492"/>
      <c r="C337" s="493">
        <v>1.25</v>
      </c>
    </row>
    <row r="338" spans="1:8" ht="25.5" x14ac:dyDescent="0.35">
      <c r="A338" s="491" t="s">
        <v>465</v>
      </c>
      <c r="B338" s="492"/>
      <c r="C338" s="493">
        <v>1.3</v>
      </c>
    </row>
    <row r="339" spans="1:8" ht="25.5" x14ac:dyDescent="0.35">
      <c r="A339" s="491" t="s">
        <v>466</v>
      </c>
      <c r="B339" s="492"/>
      <c r="C339" s="493">
        <v>1.35</v>
      </c>
    </row>
    <row r="340" spans="1:8" ht="25.5" x14ac:dyDescent="0.35">
      <c r="A340" s="491" t="s">
        <v>467</v>
      </c>
      <c r="B340" s="492"/>
      <c r="C340" s="493">
        <v>1.4</v>
      </c>
    </row>
    <row r="341" spans="1:8" ht="25.5" x14ac:dyDescent="0.35">
      <c r="A341" s="491" t="s">
        <v>468</v>
      </c>
      <c r="B341" s="492"/>
      <c r="C341" s="493">
        <v>1.45</v>
      </c>
    </row>
    <row r="342" spans="1:8" ht="25.5" x14ac:dyDescent="0.35">
      <c r="A342" s="491" t="s">
        <v>469</v>
      </c>
      <c r="B342" s="492"/>
      <c r="C342" s="493">
        <v>1.5</v>
      </c>
    </row>
    <row r="343" spans="1:8" ht="25.5" x14ac:dyDescent="0.35">
      <c r="A343" s="491" t="s">
        <v>470</v>
      </c>
      <c r="B343" s="492"/>
      <c r="C343" s="493">
        <v>2</v>
      </c>
    </row>
    <row r="344" spans="1:8" ht="23.25" x14ac:dyDescent="0.2">
      <c r="A344" s="252" t="s">
        <v>471</v>
      </c>
      <c r="B344" s="252"/>
      <c r="C344" s="252"/>
      <c r="D344" s="252"/>
      <c r="E344" s="252"/>
      <c r="F344" s="252"/>
      <c r="G344" s="252"/>
      <c r="H344" s="252"/>
    </row>
    <row r="347" spans="1:8" s="254" customFormat="1" ht="144.75" customHeight="1" x14ac:dyDescent="0.2">
      <c r="A347" s="227" t="s">
        <v>472</v>
      </c>
      <c r="B347" s="227"/>
      <c r="C347" s="227"/>
      <c r="D347" s="227"/>
      <c r="E347" s="227"/>
      <c r="F347" s="227"/>
      <c r="G347" s="227"/>
      <c r="H347" s="227"/>
    </row>
    <row r="354" spans="1:8" s="254" customFormat="1" ht="114.75" customHeight="1" x14ac:dyDescent="0.2">
      <c r="A354" s="204"/>
      <c r="B354" s="205"/>
      <c r="C354" s="206"/>
      <c r="D354" s="205"/>
      <c r="E354" s="205"/>
      <c r="F354" s="205"/>
      <c r="G354" s="205"/>
      <c r="H354" s="207"/>
    </row>
  </sheetData>
  <sheetProtection selectLockedCells="1" selectUnlockedCells="1"/>
  <mergeCells count="609">
    <mergeCell ref="A341:B341"/>
    <mergeCell ref="A342:B342"/>
    <mergeCell ref="A343:B343"/>
    <mergeCell ref="A344:H344"/>
    <mergeCell ref="A347:E347"/>
    <mergeCell ref="F347:H347"/>
    <mergeCell ref="A335:B335"/>
    <mergeCell ref="A336:B336"/>
    <mergeCell ref="A337:B337"/>
    <mergeCell ref="A338:B338"/>
    <mergeCell ref="A339:B339"/>
    <mergeCell ref="A340:B340"/>
    <mergeCell ref="A329:H329"/>
    <mergeCell ref="A330:H330"/>
    <mergeCell ref="A331:H331"/>
    <mergeCell ref="A332:H332"/>
    <mergeCell ref="A333:B333"/>
    <mergeCell ref="A334:B334"/>
    <mergeCell ref="A325:B325"/>
    <mergeCell ref="D325:E325"/>
    <mergeCell ref="A326:B326"/>
    <mergeCell ref="D326:E326"/>
    <mergeCell ref="A327:H327"/>
    <mergeCell ref="A328:H328"/>
    <mergeCell ref="A322:B322"/>
    <mergeCell ref="D322:E322"/>
    <mergeCell ref="A323:B323"/>
    <mergeCell ref="D323:E323"/>
    <mergeCell ref="A324:B324"/>
    <mergeCell ref="D324:E324"/>
    <mergeCell ref="A318:B318"/>
    <mergeCell ref="C318:C321"/>
    <mergeCell ref="D318:E318"/>
    <mergeCell ref="A319:B319"/>
    <mergeCell ref="D319:E319"/>
    <mergeCell ref="A320:B320"/>
    <mergeCell ref="D320:E320"/>
    <mergeCell ref="A321:B321"/>
    <mergeCell ref="D321:E321"/>
    <mergeCell ref="A312:H312"/>
    <mergeCell ref="A313:H313"/>
    <mergeCell ref="A314:H314"/>
    <mergeCell ref="A315:E315"/>
    <mergeCell ref="A316:E316"/>
    <mergeCell ref="A317:B317"/>
    <mergeCell ref="D317:E317"/>
    <mergeCell ref="A305:C305"/>
    <mergeCell ref="A306:C306"/>
    <mergeCell ref="A307:C307"/>
    <mergeCell ref="A308:C308"/>
    <mergeCell ref="A309:C309"/>
    <mergeCell ref="A310:C310"/>
    <mergeCell ref="C300:D300"/>
    <mergeCell ref="C301:D301"/>
    <mergeCell ref="C302:D302"/>
    <mergeCell ref="C303:D303"/>
    <mergeCell ref="A304:C304"/>
    <mergeCell ref="G304:H304"/>
    <mergeCell ref="A296:B296"/>
    <mergeCell ref="D296:H296"/>
    <mergeCell ref="A297:B297"/>
    <mergeCell ref="D297:H297"/>
    <mergeCell ref="A298:B298"/>
    <mergeCell ref="D298:H298"/>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85:B285"/>
    <mergeCell ref="C285:C290"/>
    <mergeCell ref="D285:H285"/>
    <mergeCell ref="A286:B286"/>
    <mergeCell ref="D286:H286"/>
    <mergeCell ref="A287:B287"/>
    <mergeCell ref="D287:H287"/>
    <mergeCell ref="A288:B288"/>
    <mergeCell ref="D288:H288"/>
    <mergeCell ref="A289:B289"/>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D236:H236"/>
    <mergeCell ref="A237:B237"/>
    <mergeCell ref="D237:H237"/>
    <mergeCell ref="A238:B238"/>
    <mergeCell ref="D238:H238"/>
    <mergeCell ref="A239:B239"/>
    <mergeCell ref="D239:H239"/>
    <mergeCell ref="A232:B232"/>
    <mergeCell ref="C232:C249"/>
    <mergeCell ref="D232:H232"/>
    <mergeCell ref="A233:B233"/>
    <mergeCell ref="D233:H233"/>
    <mergeCell ref="A234:B234"/>
    <mergeCell ref="D234:H234"/>
    <mergeCell ref="A235:B235"/>
    <mergeCell ref="D235:H235"/>
    <mergeCell ref="A236:B236"/>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18:C218"/>
    <mergeCell ref="D218:H218"/>
    <mergeCell ref="D219:H219"/>
    <mergeCell ref="A220:B220"/>
    <mergeCell ref="C220:C228"/>
    <mergeCell ref="D220:H220"/>
    <mergeCell ref="A221:B221"/>
    <mergeCell ref="D221:H221"/>
    <mergeCell ref="A222:B222"/>
    <mergeCell ref="D222:H222"/>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51:H151"/>
    <mergeCell ref="A152:B152"/>
    <mergeCell ref="D152:H152"/>
    <mergeCell ref="A153:B153"/>
    <mergeCell ref="D153:H153"/>
    <mergeCell ref="A154:B154"/>
    <mergeCell ref="D154:H154"/>
    <mergeCell ref="A147:C147"/>
    <mergeCell ref="D147:H147"/>
    <mergeCell ref="A148:B148"/>
    <mergeCell ref="C148:C217"/>
    <mergeCell ref="D148:H148"/>
    <mergeCell ref="A149:B149"/>
    <mergeCell ref="D149:H149"/>
    <mergeCell ref="A150:B150"/>
    <mergeCell ref="D150:H150"/>
    <mergeCell ref="A151:B151"/>
    <mergeCell ref="D142:H142"/>
    <mergeCell ref="A143:A145"/>
    <mergeCell ref="B143:B144"/>
    <mergeCell ref="C143:C144"/>
    <mergeCell ref="D143:H145"/>
    <mergeCell ref="D146:H146"/>
    <mergeCell ref="D136:H136"/>
    <mergeCell ref="A137:A141"/>
    <mergeCell ref="B137:B138"/>
    <mergeCell ref="C137:C138"/>
    <mergeCell ref="D137:D141"/>
    <mergeCell ref="E137:E141"/>
    <mergeCell ref="F137:F141"/>
    <mergeCell ref="G137:G141"/>
    <mergeCell ref="H137:H141"/>
    <mergeCell ref="D130:H130"/>
    <mergeCell ref="A132:A135"/>
    <mergeCell ref="B132:B133"/>
    <mergeCell ref="C132:C133"/>
    <mergeCell ref="D132:D135"/>
    <mergeCell ref="E132:E135"/>
    <mergeCell ref="F132:F135"/>
    <mergeCell ref="G132:G135"/>
    <mergeCell ref="H132:H135"/>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2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35"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492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8568</v>
      </c>
      <c r="E7" s="32">
        <f>F7*1.1</f>
        <v>7854.0000000000009</v>
      </c>
      <c r="F7" s="32">
        <v>7140</v>
      </c>
      <c r="G7" s="32">
        <f>F7*0.75</f>
        <v>5355</v>
      </c>
      <c r="H7" s="33">
        <f>F7*0.5</f>
        <v>3570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10296</v>
      </c>
      <c r="E12" s="32">
        <f>F12*1.1</f>
        <v>9438</v>
      </c>
      <c r="F12" s="32">
        <v>8580</v>
      </c>
      <c r="G12" s="32">
        <f>F12*0.75</f>
        <v>6435</v>
      </c>
      <c r="H12" s="33">
        <f>F12*0.5</f>
        <v>4290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11995.199999999999</v>
      </c>
      <c r="E27" s="32">
        <f>F27*1.1</f>
        <v>10995.6</v>
      </c>
      <c r="F27" s="32">
        <v>9996</v>
      </c>
      <c r="G27" s="32">
        <f>F27*0.75</f>
        <v>7497</v>
      </c>
      <c r="H27" s="33">
        <f>F27*0.5</f>
        <v>4998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14414.4</v>
      </c>
      <c r="E32" s="32">
        <f>F32*1.1</f>
        <v>13213.2</v>
      </c>
      <c r="F32" s="32">
        <v>12012</v>
      </c>
      <c r="G32" s="32">
        <f>F32*0.75</f>
        <v>9009</v>
      </c>
      <c r="H32" s="33">
        <f>F32*0.5</f>
        <v>6006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361">
        <f>F48*1.2</f>
        <v>4320</v>
      </c>
      <c r="E48" s="361">
        <f>F48*1.1</f>
        <v>3960.0000000000005</v>
      </c>
      <c r="F48" s="361">
        <v>3600</v>
      </c>
      <c r="G48" s="361">
        <f>F48*0.75</f>
        <v>2700</v>
      </c>
      <c r="H48" s="361">
        <f>F48*0.5</f>
        <v>1800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1020 до 20400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6" s="365">
        <v>1020</v>
      </c>
      <c r="E56" s="128"/>
      <c r="F56" s="128"/>
      <c r="G56" s="128"/>
      <c r="H56" s="129"/>
    </row>
    <row r="57" spans="1:8" ht="37.5" customHeight="1" outlineLevel="1" x14ac:dyDescent="0.2">
      <c r="A57" s="130" t="s">
        <v>33</v>
      </c>
      <c r="B57" s="366"/>
      <c r="C57" s="367"/>
      <c r="D57" s="56">
        <v>2040</v>
      </c>
      <c r="E57" s="37"/>
      <c r="F57" s="37"/>
      <c r="G57" s="37"/>
      <c r="H57" s="38"/>
    </row>
    <row r="58" spans="1:8" ht="37.5" customHeight="1" outlineLevel="1" x14ac:dyDescent="0.2">
      <c r="A58" s="130" t="s">
        <v>34</v>
      </c>
      <c r="B58" s="366"/>
      <c r="C58" s="367"/>
      <c r="D58" s="56">
        <v>3060</v>
      </c>
      <c r="E58" s="37"/>
      <c r="F58" s="37"/>
      <c r="G58" s="37"/>
      <c r="H58" s="38"/>
    </row>
    <row r="59" spans="1:8" ht="37.5" customHeight="1" outlineLevel="1" x14ac:dyDescent="0.2">
      <c r="A59" s="130" t="s">
        <v>35</v>
      </c>
      <c r="B59" s="366"/>
      <c r="C59" s="367"/>
      <c r="D59" s="56">
        <v>4080</v>
      </c>
      <c r="E59" s="37"/>
      <c r="F59" s="37"/>
      <c r="G59" s="37"/>
      <c r="H59" s="38"/>
    </row>
    <row r="60" spans="1:8" ht="37.5" customHeight="1" outlineLevel="1" x14ac:dyDescent="0.2">
      <c r="A60" s="130" t="s">
        <v>36</v>
      </c>
      <c r="B60" s="366"/>
      <c r="C60" s="367"/>
      <c r="D60" s="56">
        <v>5100</v>
      </c>
      <c r="E60" s="37"/>
      <c r="F60" s="37"/>
      <c r="G60" s="37"/>
      <c r="H60" s="38"/>
    </row>
    <row r="61" spans="1:8" ht="37.5" customHeight="1" outlineLevel="1" x14ac:dyDescent="0.2">
      <c r="A61" s="130" t="s">
        <v>37</v>
      </c>
      <c r="B61" s="366"/>
      <c r="C61" s="367"/>
      <c r="D61" s="56">
        <v>6120</v>
      </c>
      <c r="E61" s="37"/>
      <c r="F61" s="37"/>
      <c r="G61" s="37"/>
      <c r="H61" s="38"/>
    </row>
    <row r="62" spans="1:8" ht="37.5" customHeight="1" outlineLevel="1" x14ac:dyDescent="0.2">
      <c r="A62" s="130" t="s">
        <v>38</v>
      </c>
      <c r="B62" s="366"/>
      <c r="C62" s="367"/>
      <c r="D62" s="56">
        <v>7140</v>
      </c>
      <c r="E62" s="37"/>
      <c r="F62" s="37"/>
      <c r="G62" s="37"/>
      <c r="H62" s="38"/>
    </row>
    <row r="63" spans="1:8" ht="37.5" customHeight="1" outlineLevel="1" x14ac:dyDescent="0.2">
      <c r="A63" s="130" t="s">
        <v>39</v>
      </c>
      <c r="B63" s="366"/>
      <c r="C63" s="367"/>
      <c r="D63" s="56">
        <v>8160</v>
      </c>
      <c r="E63" s="37"/>
      <c r="F63" s="37"/>
      <c r="G63" s="37"/>
      <c r="H63" s="38"/>
    </row>
    <row r="64" spans="1:8" ht="37.5" customHeight="1" outlineLevel="1" x14ac:dyDescent="0.2">
      <c r="A64" s="130" t="s">
        <v>40</v>
      </c>
      <c r="B64" s="366"/>
      <c r="C64" s="367"/>
      <c r="D64" s="56">
        <v>9180</v>
      </c>
      <c r="E64" s="37"/>
      <c r="F64" s="37"/>
      <c r="G64" s="37"/>
      <c r="H64" s="38"/>
    </row>
    <row r="65" spans="1:8" ht="37.5" customHeight="1" outlineLevel="1" x14ac:dyDescent="0.2">
      <c r="A65" s="130" t="s">
        <v>41</v>
      </c>
      <c r="B65" s="366"/>
      <c r="C65" s="367"/>
      <c r="D65" s="56">
        <v>10200</v>
      </c>
      <c r="E65" s="37"/>
      <c r="F65" s="37"/>
      <c r="G65" s="37"/>
      <c r="H65" s="38"/>
    </row>
    <row r="66" spans="1:8" ht="37.5" customHeight="1" outlineLevel="1" x14ac:dyDescent="0.2">
      <c r="A66" s="130" t="s">
        <v>42</v>
      </c>
      <c r="B66" s="366"/>
      <c r="C66" s="367"/>
      <c r="D66" s="56">
        <v>11220</v>
      </c>
      <c r="E66" s="37"/>
      <c r="F66" s="37"/>
      <c r="G66" s="37"/>
      <c r="H66" s="38"/>
    </row>
    <row r="67" spans="1:8" ht="37.5" customHeight="1" outlineLevel="1" x14ac:dyDescent="0.2">
      <c r="A67" s="130" t="s">
        <v>43</v>
      </c>
      <c r="B67" s="366"/>
      <c r="C67" s="367"/>
      <c r="D67" s="56">
        <v>12240</v>
      </c>
      <c r="E67" s="37"/>
      <c r="F67" s="37"/>
      <c r="G67" s="37"/>
      <c r="H67" s="38"/>
    </row>
    <row r="68" spans="1:8" ht="37.5" customHeight="1" outlineLevel="1" x14ac:dyDescent="0.2">
      <c r="A68" s="130" t="s">
        <v>44</v>
      </c>
      <c r="B68" s="366"/>
      <c r="C68" s="367"/>
      <c r="D68" s="56">
        <v>13260</v>
      </c>
      <c r="E68" s="37"/>
      <c r="F68" s="37"/>
      <c r="G68" s="37"/>
      <c r="H68" s="38"/>
    </row>
    <row r="69" spans="1:8" ht="37.5" customHeight="1" outlineLevel="1" x14ac:dyDescent="0.2">
      <c r="A69" s="130" t="s">
        <v>45</v>
      </c>
      <c r="B69" s="366"/>
      <c r="C69" s="367"/>
      <c r="D69" s="56">
        <v>14280</v>
      </c>
      <c r="E69" s="37"/>
      <c r="F69" s="37"/>
      <c r="G69" s="37"/>
      <c r="H69" s="38"/>
    </row>
    <row r="70" spans="1:8" ht="37.5" customHeight="1" outlineLevel="1" x14ac:dyDescent="0.2">
      <c r="A70" s="130" t="s">
        <v>46</v>
      </c>
      <c r="B70" s="366"/>
      <c r="C70" s="367"/>
      <c r="D70" s="56">
        <v>15300</v>
      </c>
      <c r="E70" s="37"/>
      <c r="F70" s="37"/>
      <c r="G70" s="37"/>
      <c r="H70" s="38"/>
    </row>
    <row r="71" spans="1:8" ht="37.5" customHeight="1" outlineLevel="1" x14ac:dyDescent="0.2">
      <c r="A71" s="130" t="s">
        <v>47</v>
      </c>
      <c r="B71" s="366"/>
      <c r="C71" s="367"/>
      <c r="D71" s="56">
        <v>16320</v>
      </c>
      <c r="E71" s="37"/>
      <c r="F71" s="37"/>
      <c r="G71" s="37"/>
      <c r="H71" s="38"/>
    </row>
    <row r="72" spans="1:8" ht="37.5" customHeight="1" outlineLevel="1" x14ac:dyDescent="0.2">
      <c r="A72" s="130" t="s">
        <v>48</v>
      </c>
      <c r="B72" s="366"/>
      <c r="C72" s="367"/>
      <c r="D72" s="56">
        <v>17340</v>
      </c>
      <c r="E72" s="37"/>
      <c r="F72" s="37"/>
      <c r="G72" s="37"/>
      <c r="H72" s="38"/>
    </row>
    <row r="73" spans="1:8" ht="37.5" customHeight="1" outlineLevel="1" x14ac:dyDescent="0.2">
      <c r="A73" s="130" t="s">
        <v>49</v>
      </c>
      <c r="B73" s="366"/>
      <c r="C73" s="367"/>
      <c r="D73" s="56">
        <v>18360</v>
      </c>
      <c r="E73" s="37"/>
      <c r="F73" s="37"/>
      <c r="G73" s="37"/>
      <c r="H73" s="38"/>
    </row>
    <row r="74" spans="1:8" ht="37.5" customHeight="1" outlineLevel="1" x14ac:dyDescent="0.2">
      <c r="A74" s="130" t="s">
        <v>50</v>
      </c>
      <c r="B74" s="366"/>
      <c r="C74" s="367"/>
      <c r="D74" s="56">
        <v>19380</v>
      </c>
      <c r="E74" s="37"/>
      <c r="F74" s="37"/>
      <c r="G74" s="37"/>
      <c r="H74" s="38"/>
    </row>
    <row r="75" spans="1:8" ht="37.5" customHeight="1" outlineLevel="1" x14ac:dyDescent="0.2">
      <c r="A75" s="130" t="s">
        <v>51</v>
      </c>
      <c r="B75" s="366"/>
      <c r="C75" s="367"/>
      <c r="D75" s="56">
        <v>20400</v>
      </c>
      <c r="E75" s="37"/>
      <c r="F75" s="37"/>
      <c r="G75" s="37"/>
      <c r="H75" s="38"/>
    </row>
    <row r="76" spans="1:8" ht="37.5" customHeight="1" outlineLevel="1" x14ac:dyDescent="0.2">
      <c r="A76" s="130" t="s">
        <v>197</v>
      </c>
      <c r="B76" s="366"/>
      <c r="C76" s="367"/>
      <c r="D76" s="56">
        <v>21420</v>
      </c>
      <c r="E76" s="37"/>
      <c r="F76" s="37"/>
      <c r="G76" s="37"/>
      <c r="H76" s="38"/>
    </row>
    <row r="77" spans="1:8" ht="37.5" customHeight="1" outlineLevel="1" x14ac:dyDescent="0.2">
      <c r="A77" s="130" t="s">
        <v>198</v>
      </c>
      <c r="B77" s="366"/>
      <c r="C77" s="367"/>
      <c r="D77" s="56">
        <v>22440</v>
      </c>
      <c r="E77" s="37"/>
      <c r="F77" s="37"/>
      <c r="G77" s="37"/>
      <c r="H77" s="38"/>
    </row>
    <row r="78" spans="1:8" ht="37.5" customHeight="1" outlineLevel="1" x14ac:dyDescent="0.2">
      <c r="A78" s="130" t="s">
        <v>199</v>
      </c>
      <c r="B78" s="366"/>
      <c r="C78" s="367"/>
      <c r="D78" s="56">
        <v>23460</v>
      </c>
      <c r="E78" s="37"/>
      <c r="F78" s="37"/>
      <c r="G78" s="37"/>
      <c r="H78" s="38"/>
    </row>
    <row r="79" spans="1:8" ht="37.5" customHeight="1" outlineLevel="1" x14ac:dyDescent="0.2">
      <c r="A79" s="130" t="s">
        <v>200</v>
      </c>
      <c r="B79" s="366"/>
      <c r="C79" s="367"/>
      <c r="D79" s="56">
        <v>24480</v>
      </c>
      <c r="E79" s="37"/>
      <c r="F79" s="37"/>
      <c r="G79" s="37"/>
      <c r="H79" s="38"/>
    </row>
    <row r="80" spans="1:8" ht="37.5" customHeight="1" outlineLevel="1" x14ac:dyDescent="0.2">
      <c r="A80" s="130" t="s">
        <v>201</v>
      </c>
      <c r="B80" s="366"/>
      <c r="C80" s="367"/>
      <c r="D80" s="56">
        <v>25500</v>
      </c>
      <c r="E80" s="37"/>
      <c r="F80" s="37"/>
      <c r="G80" s="37"/>
      <c r="H80" s="38"/>
    </row>
    <row r="81" spans="1:8" ht="37.5" customHeight="1" outlineLevel="1" x14ac:dyDescent="0.2">
      <c r="A81" s="130" t="s">
        <v>202</v>
      </c>
      <c r="B81" s="366"/>
      <c r="C81" s="367"/>
      <c r="D81" s="56">
        <v>26520</v>
      </c>
      <c r="E81" s="37"/>
      <c r="F81" s="37"/>
      <c r="G81" s="37"/>
      <c r="H81" s="38"/>
    </row>
    <row r="82" spans="1:8" ht="37.5" customHeight="1" outlineLevel="1" x14ac:dyDescent="0.2">
      <c r="A82" s="130" t="s">
        <v>203</v>
      </c>
      <c r="B82" s="366"/>
      <c r="C82" s="367"/>
      <c r="D82" s="56">
        <v>27540</v>
      </c>
      <c r="E82" s="37"/>
      <c r="F82" s="37"/>
      <c r="G82" s="37"/>
      <c r="H82" s="38"/>
    </row>
    <row r="83" spans="1:8" ht="37.5" customHeight="1" outlineLevel="1" x14ac:dyDescent="0.2">
      <c r="A83" s="130" t="s">
        <v>204</v>
      </c>
      <c r="B83" s="366"/>
      <c r="C83" s="367"/>
      <c r="D83" s="56">
        <v>28560</v>
      </c>
      <c r="E83" s="37"/>
      <c r="F83" s="37"/>
      <c r="G83" s="37"/>
      <c r="H83" s="38"/>
    </row>
    <row r="84" spans="1:8" ht="37.5" customHeight="1" outlineLevel="1" x14ac:dyDescent="0.2">
      <c r="A84" s="130" t="s">
        <v>205</v>
      </c>
      <c r="B84" s="366"/>
      <c r="C84" s="367"/>
      <c r="D84" s="56">
        <v>29580</v>
      </c>
      <c r="E84" s="37"/>
      <c r="F84" s="37"/>
      <c r="G84" s="37"/>
      <c r="H84" s="38"/>
    </row>
    <row r="85" spans="1:8" ht="37.5" customHeight="1" outlineLevel="1" x14ac:dyDescent="0.2">
      <c r="A85" s="130" t="s">
        <v>206</v>
      </c>
      <c r="B85" s="366"/>
      <c r="C85" s="367"/>
      <c r="D85" s="56">
        <v>30600</v>
      </c>
      <c r="E85" s="37"/>
      <c r="F85" s="37"/>
      <c r="G85" s="37"/>
      <c r="H85" s="38"/>
    </row>
    <row r="86" spans="1:8" ht="37.5" customHeight="1" outlineLevel="1" x14ac:dyDescent="0.2">
      <c r="A86" s="130" t="s">
        <v>216</v>
      </c>
      <c r="B86" s="366"/>
      <c r="C86" s="367"/>
      <c r="D86" s="56">
        <v>31620</v>
      </c>
      <c r="E86" s="37"/>
      <c r="F86" s="37"/>
      <c r="G86" s="37"/>
      <c r="H86" s="38"/>
    </row>
    <row r="87" spans="1:8" ht="37.5" customHeight="1" outlineLevel="1" x14ac:dyDescent="0.2">
      <c r="A87" s="130" t="s">
        <v>217</v>
      </c>
      <c r="B87" s="366"/>
      <c r="C87" s="367"/>
      <c r="D87" s="56">
        <v>32640</v>
      </c>
      <c r="E87" s="37"/>
      <c r="F87" s="37"/>
      <c r="G87" s="37"/>
      <c r="H87" s="38"/>
    </row>
    <row r="88" spans="1:8" ht="37.5" customHeight="1" outlineLevel="1" x14ac:dyDescent="0.2">
      <c r="A88" s="130" t="s">
        <v>218</v>
      </c>
      <c r="B88" s="366"/>
      <c r="C88" s="367"/>
      <c r="D88" s="56">
        <v>33660</v>
      </c>
      <c r="E88" s="37"/>
      <c r="F88" s="37"/>
      <c r="G88" s="37"/>
      <c r="H88" s="38"/>
    </row>
    <row r="89" spans="1:8" ht="37.5" customHeight="1" outlineLevel="1" x14ac:dyDescent="0.2">
      <c r="A89" s="130" t="s">
        <v>219</v>
      </c>
      <c r="B89" s="366"/>
      <c r="C89" s="367"/>
      <c r="D89" s="56">
        <v>34680</v>
      </c>
      <c r="E89" s="37"/>
      <c r="F89" s="37"/>
      <c r="G89" s="37"/>
      <c r="H89" s="38"/>
    </row>
    <row r="90" spans="1:8" ht="37.5" customHeight="1" outlineLevel="1" x14ac:dyDescent="0.2">
      <c r="A90" s="130" t="s">
        <v>220</v>
      </c>
      <c r="B90" s="131"/>
      <c r="C90" s="367"/>
      <c r="D90" s="56">
        <v>35700</v>
      </c>
      <c r="E90" s="37"/>
      <c r="F90" s="37"/>
      <c r="G90" s="37"/>
      <c r="H90" s="38"/>
    </row>
    <row r="91" spans="1:8" ht="37.5" customHeight="1" outlineLevel="1" x14ac:dyDescent="0.2">
      <c r="A91" s="130" t="s">
        <v>221</v>
      </c>
      <c r="B91" s="131"/>
      <c r="C91" s="367"/>
      <c r="D91" s="56">
        <v>36720</v>
      </c>
      <c r="E91" s="37"/>
      <c r="F91" s="37"/>
      <c r="G91" s="37"/>
      <c r="H91" s="38"/>
    </row>
    <row r="92" spans="1:8" ht="37.5" customHeight="1" outlineLevel="1" x14ac:dyDescent="0.2">
      <c r="A92" s="130" t="s">
        <v>222</v>
      </c>
      <c r="B92" s="131"/>
      <c r="C92" s="367"/>
      <c r="D92" s="56">
        <v>37740</v>
      </c>
      <c r="E92" s="37"/>
      <c r="F92" s="37"/>
      <c r="G92" s="37"/>
      <c r="H92" s="38"/>
    </row>
    <row r="93" spans="1:8" ht="37.5" customHeight="1" outlineLevel="1" x14ac:dyDescent="0.2">
      <c r="A93" s="130" t="s">
        <v>223</v>
      </c>
      <c r="B93" s="131"/>
      <c r="C93" s="367"/>
      <c r="D93" s="56">
        <v>38760</v>
      </c>
      <c r="E93" s="37"/>
      <c r="F93" s="37"/>
      <c r="G93" s="37"/>
      <c r="H93" s="38"/>
    </row>
    <row r="94" spans="1:8" ht="37.5" customHeight="1" outlineLevel="1" x14ac:dyDescent="0.2">
      <c r="A94" s="130" t="s">
        <v>224</v>
      </c>
      <c r="B94" s="131"/>
      <c r="C94" s="367"/>
      <c r="D94" s="56">
        <v>39780</v>
      </c>
      <c r="E94" s="37"/>
      <c r="F94" s="37"/>
      <c r="G94" s="37"/>
      <c r="H94" s="38"/>
    </row>
    <row r="95" spans="1:8" ht="37.5" customHeight="1" outlineLevel="1" thickBot="1" x14ac:dyDescent="0.25">
      <c r="A95" s="130" t="s">
        <v>225</v>
      </c>
      <c r="B95" s="131"/>
      <c r="C95" s="367"/>
      <c r="D95" s="56">
        <v>40800</v>
      </c>
      <c r="E95" s="37"/>
      <c r="F95" s="37"/>
      <c r="G95" s="37"/>
      <c r="H95" s="38"/>
    </row>
    <row r="96" spans="1:8" ht="50.1" customHeight="1" thickBot="1" x14ac:dyDescent="0.25">
      <c r="A96" s="119" t="s">
        <v>52</v>
      </c>
      <c r="B96" s="120"/>
      <c r="C96" s="120"/>
      <c r="D96" s="121" t="str">
        <f>"от "&amp;MIN(D97:D106)&amp;" до "&amp;MAX(D97:D106)</f>
        <v>от 150 до 1230</v>
      </c>
      <c r="E96" s="122"/>
      <c r="F96" s="122"/>
      <c r="G96" s="122"/>
      <c r="H96" s="123"/>
    </row>
    <row r="97" spans="1:8" ht="151.5" x14ac:dyDescent="0.2">
      <c r="A97" s="132" t="s">
        <v>53</v>
      </c>
      <c r="B97" s="133" t="s">
        <v>13</v>
      </c>
      <c r="C97" s="51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97" s="135">
        <v>1020</v>
      </c>
      <c r="E97" s="135"/>
      <c r="F97" s="135"/>
      <c r="G97" s="135"/>
      <c r="H97" s="136"/>
    </row>
    <row r="98" spans="1:8" ht="37.5" customHeight="1" x14ac:dyDescent="0.2">
      <c r="A98" s="137" t="s">
        <v>54</v>
      </c>
      <c r="B98" s="138"/>
      <c r="C98" s="142"/>
      <c r="D98" s="140">
        <v>150</v>
      </c>
      <c r="E98" s="140"/>
      <c r="F98" s="140"/>
      <c r="G98" s="140"/>
      <c r="H98" s="141"/>
    </row>
    <row r="99" spans="1:8" ht="37.5" customHeight="1" x14ac:dyDescent="0.2">
      <c r="A99" s="137" t="s">
        <v>55</v>
      </c>
      <c r="B99" s="138"/>
      <c r="C99" s="142"/>
      <c r="D99" s="140">
        <v>1020</v>
      </c>
      <c r="E99" s="140"/>
      <c r="F99" s="140"/>
      <c r="G99" s="140"/>
      <c r="H99" s="141"/>
    </row>
    <row r="100" spans="1:8" ht="37.5" customHeight="1" x14ac:dyDescent="0.2">
      <c r="A100" s="137" t="s">
        <v>56</v>
      </c>
      <c r="B100" s="138"/>
      <c r="C100" s="142"/>
      <c r="D100" s="140">
        <v>810</v>
      </c>
      <c r="E100" s="140"/>
      <c r="F100" s="140"/>
      <c r="G100" s="140"/>
      <c r="H100" s="141"/>
    </row>
    <row r="101" spans="1:8" ht="37.5" customHeight="1" x14ac:dyDescent="0.2">
      <c r="A101" s="143" t="s">
        <v>57</v>
      </c>
      <c r="B101" s="144"/>
      <c r="C101" s="142"/>
      <c r="D101" s="140">
        <v>1020</v>
      </c>
      <c r="E101" s="140"/>
      <c r="F101" s="140"/>
      <c r="G101" s="140"/>
      <c r="H101" s="141"/>
    </row>
    <row r="102" spans="1:8" ht="37.5" customHeight="1" x14ac:dyDescent="0.2">
      <c r="A102" s="137" t="s">
        <v>58</v>
      </c>
      <c r="B102" s="138"/>
      <c r="C102" s="142"/>
      <c r="D102" s="140">
        <v>300</v>
      </c>
      <c r="E102" s="140"/>
      <c r="F102" s="140"/>
      <c r="G102" s="140"/>
      <c r="H102" s="141"/>
    </row>
    <row r="103" spans="1:8" ht="37.5" customHeight="1" x14ac:dyDescent="0.2">
      <c r="A103" s="137" t="s">
        <v>59</v>
      </c>
      <c r="B103" s="138"/>
      <c r="C103" s="142"/>
      <c r="D103" s="140">
        <v>300</v>
      </c>
      <c r="E103" s="140"/>
      <c r="F103" s="140"/>
      <c r="G103" s="140"/>
      <c r="H103" s="141"/>
    </row>
    <row r="104" spans="1:8" ht="37.5" customHeight="1" x14ac:dyDescent="0.2">
      <c r="A104" s="137" t="s">
        <v>60</v>
      </c>
      <c r="B104" s="138"/>
      <c r="C104" s="142"/>
      <c r="D104" s="140">
        <v>600</v>
      </c>
      <c r="E104" s="140"/>
      <c r="F104" s="140"/>
      <c r="G104" s="140"/>
      <c r="H104" s="141"/>
    </row>
    <row r="105" spans="1:8" ht="37.5" customHeight="1" x14ac:dyDescent="0.2">
      <c r="A105" s="137" t="s">
        <v>61</v>
      </c>
      <c r="B105" s="138"/>
      <c r="C105" s="142"/>
      <c r="D105" s="140">
        <v>870</v>
      </c>
      <c r="E105" s="140"/>
      <c r="F105" s="140"/>
      <c r="G105" s="140"/>
      <c r="H105" s="141"/>
    </row>
    <row r="106" spans="1:8" ht="37.5" customHeight="1" thickBot="1" x14ac:dyDescent="0.25">
      <c r="A106" s="145" t="s">
        <v>62</v>
      </c>
      <c r="B106" s="146"/>
      <c r="C106" s="147"/>
      <c r="D106" s="148">
        <v>1230</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07" s="45">
        <v>39</v>
      </c>
      <c r="E107" s="45"/>
      <c r="F107" s="45"/>
      <c r="G107" s="45"/>
      <c r="H107" s="46"/>
    </row>
    <row r="108" spans="1:8" ht="50.1" customHeight="1" thickBot="1" x14ac:dyDescent="0.25">
      <c r="A108" s="24" t="s">
        <v>65</v>
      </c>
      <c r="B108" s="25"/>
      <c r="C108" s="26"/>
      <c r="D108" s="156" t="str">
        <f>"от "&amp;MIN(D110,D130:H131,F170,D132:H146)&amp;" до "&amp;MAX(D110,D130:H131,F170,D132:H146)</f>
        <v>от 630 до 21780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10" s="165">
        <v>4500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1125</v>
      </c>
      <c r="E112" s="140"/>
      <c r="F112" s="140"/>
      <c r="G112" s="140"/>
      <c r="H112" s="141"/>
    </row>
    <row r="113" spans="1:8" ht="59.25" customHeight="1" x14ac:dyDescent="0.2">
      <c r="A113" s="173" t="s">
        <v>70</v>
      </c>
      <c r="B113" s="174"/>
      <c r="C113" s="169"/>
      <c r="D113" s="140">
        <f>D110/5</f>
        <v>900</v>
      </c>
      <c r="E113" s="140"/>
      <c r="F113" s="140"/>
      <c r="G113" s="140"/>
      <c r="H113" s="141"/>
    </row>
    <row r="114" spans="1:8" ht="59.25" customHeight="1" x14ac:dyDescent="0.2">
      <c r="A114" s="173" t="s">
        <v>71</v>
      </c>
      <c r="B114" s="174"/>
      <c r="C114" s="169"/>
      <c r="D114" s="140">
        <f>D110/6</f>
        <v>750</v>
      </c>
      <c r="E114" s="140"/>
      <c r="F114" s="140"/>
      <c r="G114" s="140"/>
      <c r="H114" s="141"/>
    </row>
    <row r="115" spans="1:8" ht="59.25" customHeight="1" x14ac:dyDescent="0.2">
      <c r="A115" s="173" t="s">
        <v>72</v>
      </c>
      <c r="B115" s="174"/>
      <c r="C115" s="169"/>
      <c r="D115" s="140">
        <f>D110/7</f>
        <v>642.85714285714289</v>
      </c>
      <c r="E115" s="140"/>
      <c r="F115" s="140"/>
      <c r="G115" s="140"/>
      <c r="H115" s="141"/>
    </row>
    <row r="116" spans="1:8" ht="59.25" customHeight="1" x14ac:dyDescent="0.2">
      <c r="A116" s="173" t="s">
        <v>73</v>
      </c>
      <c r="B116" s="174"/>
      <c r="C116" s="169"/>
      <c r="D116" s="140">
        <f>D110/8</f>
        <v>562.5</v>
      </c>
      <c r="E116" s="140"/>
      <c r="F116" s="140"/>
      <c r="G116" s="140"/>
      <c r="H116" s="141"/>
    </row>
    <row r="117" spans="1:8" ht="59.25" customHeight="1" x14ac:dyDescent="0.2">
      <c r="A117" s="173" t="s">
        <v>74</v>
      </c>
      <c r="B117" s="174"/>
      <c r="C117" s="169"/>
      <c r="D117" s="140">
        <f>D110/9</f>
        <v>500</v>
      </c>
      <c r="E117" s="140"/>
      <c r="F117" s="140"/>
      <c r="G117" s="140"/>
      <c r="H117" s="141"/>
    </row>
    <row r="118" spans="1:8" ht="59.25" customHeight="1" x14ac:dyDescent="0.2">
      <c r="A118" s="173" t="s">
        <v>75</v>
      </c>
      <c r="B118" s="174"/>
      <c r="C118" s="169"/>
      <c r="D118" s="140">
        <f>D110/10</f>
        <v>450</v>
      </c>
      <c r="E118" s="140"/>
      <c r="F118" s="140"/>
      <c r="G118" s="140"/>
      <c r="H118" s="141"/>
    </row>
    <row r="119" spans="1:8" ht="59.25" customHeight="1" thickBot="1" x14ac:dyDescent="0.25">
      <c r="A119" s="162" t="s">
        <v>76</v>
      </c>
      <c r="B119" s="163"/>
      <c r="C119" s="169"/>
      <c r="D119" s="165">
        <v>6840</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1710</v>
      </c>
      <c r="E121" s="140"/>
      <c r="F121" s="140"/>
      <c r="G121" s="140"/>
      <c r="H121" s="141"/>
    </row>
    <row r="122" spans="1:8" ht="59.25" customHeight="1" x14ac:dyDescent="0.2">
      <c r="A122" s="173" t="s">
        <v>70</v>
      </c>
      <c r="B122" s="174"/>
      <c r="C122" s="169"/>
      <c r="D122" s="140">
        <v>1368</v>
      </c>
      <c r="E122" s="140"/>
      <c r="F122" s="140"/>
      <c r="G122" s="140"/>
      <c r="H122" s="141"/>
    </row>
    <row r="123" spans="1:8" ht="59.25" customHeight="1" x14ac:dyDescent="0.2">
      <c r="A123" s="173" t="s">
        <v>71</v>
      </c>
      <c r="B123" s="174"/>
      <c r="C123" s="169"/>
      <c r="D123" s="140">
        <v>1140</v>
      </c>
      <c r="E123" s="140"/>
      <c r="F123" s="140"/>
      <c r="G123" s="140"/>
      <c r="H123" s="141"/>
    </row>
    <row r="124" spans="1:8" ht="59.25" customHeight="1" x14ac:dyDescent="0.2">
      <c r="A124" s="173" t="s">
        <v>72</v>
      </c>
      <c r="B124" s="174"/>
      <c r="C124" s="169"/>
      <c r="D124" s="140">
        <v>977.14285714285711</v>
      </c>
      <c r="E124" s="140"/>
      <c r="F124" s="140"/>
      <c r="G124" s="140"/>
      <c r="H124" s="141"/>
    </row>
    <row r="125" spans="1:8" ht="59.25" customHeight="1" x14ac:dyDescent="0.2">
      <c r="A125" s="173" t="s">
        <v>73</v>
      </c>
      <c r="B125" s="174"/>
      <c r="C125" s="169"/>
      <c r="D125" s="140">
        <v>855</v>
      </c>
      <c r="E125" s="140"/>
      <c r="F125" s="140"/>
      <c r="G125" s="140"/>
      <c r="H125" s="141"/>
    </row>
    <row r="126" spans="1:8" ht="59.25" customHeight="1" x14ac:dyDescent="0.2">
      <c r="A126" s="173" t="s">
        <v>74</v>
      </c>
      <c r="B126" s="174"/>
      <c r="C126" s="169"/>
      <c r="D126" s="140">
        <v>760</v>
      </c>
      <c r="E126" s="140"/>
      <c r="F126" s="140"/>
      <c r="G126" s="140"/>
      <c r="H126" s="141"/>
    </row>
    <row r="127" spans="1:8" ht="59.2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28" s="44">
        <v>13200.000000000002</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"2ГИС.КАЛИНИНГРАД"</v>
      </c>
      <c r="D130" s="31">
        <v>5820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1" s="187">
        <v>3630.0000000000009</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2" s="36">
        <v>5820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"2ГИС.КАЛИНИНГРАД"</v>
      </c>
      <c r="D133" s="36">
        <v>6180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"2ГИС.КАЛИНИНГРАД"</v>
      </c>
      <c r="D134" s="36">
        <v>7410</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5" s="36">
        <v>2490</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6" s="36">
        <v>3630.0000000000009</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7" s="36">
        <v>4080</v>
      </c>
      <c r="E137" s="37"/>
      <c r="F137" s="37"/>
      <c r="G137" s="37"/>
      <c r="H137" s="38"/>
    </row>
    <row r="138" spans="1:8" ht="50.1" customHeight="1" x14ac:dyDescent="0.2">
      <c r="A138" s="143" t="s">
        <v>86</v>
      </c>
      <c r="B138" s="144"/>
      <c r="C138" s="190" t="str">
        <f>C170</f>
        <v>электронный справочник на основе Справочника организаций "2ГИС.КАЛИНИНГРАД" (мобильная версия 2ГИС 4.0 и выше)</v>
      </c>
      <c r="D138" s="36">
        <v>21780</v>
      </c>
      <c r="E138" s="37"/>
      <c r="F138" s="37"/>
      <c r="G138" s="37"/>
      <c r="H138" s="38"/>
    </row>
    <row r="139" spans="1:8" ht="50.1" customHeight="1" x14ac:dyDescent="0.2">
      <c r="A139" s="143" t="s">
        <v>87</v>
      </c>
      <c r="B139" s="144"/>
      <c r="C139" s="186" t="s">
        <v>88</v>
      </c>
      <c r="D139" s="36">
        <v>630</v>
      </c>
      <c r="E139" s="37"/>
      <c r="F139" s="37"/>
      <c r="G139" s="37"/>
      <c r="H139" s="38"/>
    </row>
    <row r="140" spans="1:8" ht="68.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0" s="36">
        <v>2490</v>
      </c>
      <c r="E140" s="37"/>
      <c r="F140" s="37"/>
      <c r="G140" s="37"/>
      <c r="H140" s="38"/>
    </row>
    <row r="141" spans="1:8" ht="68.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1" s="36">
        <v>1794</v>
      </c>
      <c r="E141" s="37"/>
      <c r="F141" s="37"/>
      <c r="G141" s="37"/>
      <c r="H141" s="38"/>
    </row>
    <row r="142" spans="1:8" ht="68.25" customHeight="1" x14ac:dyDescent="0.2">
      <c r="A142" s="143" t="s">
        <v>91</v>
      </c>
      <c r="B142" s="144"/>
      <c r="C142"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2" s="36">
        <v>2040</v>
      </c>
      <c r="E142" s="37"/>
      <c r="F142" s="37"/>
      <c r="G142" s="37"/>
      <c r="H142" s="38"/>
    </row>
    <row r="143" spans="1:8" ht="68.25" customHeight="1" x14ac:dyDescent="0.2">
      <c r="A143" s="143" t="s">
        <v>92</v>
      </c>
      <c r="B143" s="144"/>
      <c r="C143"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3" s="36">
        <v>894</v>
      </c>
      <c r="E143" s="37"/>
      <c r="F143" s="37"/>
      <c r="G143" s="37"/>
      <c r="H143" s="38"/>
    </row>
    <row r="144" spans="1:8" ht="68.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4" s="36">
        <v>14820</v>
      </c>
      <c r="E144" s="37"/>
      <c r="F144" s="37"/>
      <c r="G144" s="37"/>
      <c r="H144" s="38"/>
    </row>
    <row r="145" spans="1:8" ht="68.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5" s="36">
        <v>8790</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6" s="36">
        <v>3150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7" s="36">
        <v>1470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8" s="3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9" s="36">
        <v>14700</v>
      </c>
      <c r="E149" s="37"/>
      <c r="F149" s="37"/>
      <c r="G149" s="37"/>
      <c r="H149" s="38"/>
    </row>
    <row r="150" spans="1:8" s="16" customFormat="1" ht="96" customHeight="1" x14ac:dyDescent="0.2">
      <c r="A150" s="143" t="s">
        <v>98</v>
      </c>
      <c r="B150" s="144"/>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50" s="36">
        <v>6060</v>
      </c>
      <c r="E150" s="37"/>
      <c r="F150" s="37"/>
      <c r="G150" s="37"/>
      <c r="H150" s="38"/>
    </row>
    <row r="151" spans="1:8" s="16" customFormat="1" ht="96" customHeight="1" x14ac:dyDescent="0.2">
      <c r="A151" s="137" t="s">
        <v>99</v>
      </c>
      <c r="B151" s="191"/>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51" s="36">
        <v>11010</v>
      </c>
      <c r="E151" s="37"/>
      <c r="F151" s="37"/>
      <c r="G151" s="37"/>
      <c r="H151" s="38"/>
    </row>
    <row r="152" spans="1:8" ht="50.1" customHeight="1" x14ac:dyDescent="0.2">
      <c r="A152" s="143" t="s">
        <v>100</v>
      </c>
      <c r="B152" s="144"/>
      <c r="C152" s="186" t="str">
        <f>"Интернет-площадка 2gis.ru на основе Cправочника организаций "&amp;$C$2&amp;""</f>
        <v>Интернет-площадка 2gis.ru на основе Cправочника организаций "2ГИС.КАЛИНИНГРАД"</v>
      </c>
      <c r="D152" s="36">
        <v>8160</v>
      </c>
      <c r="E152" s="37"/>
      <c r="F152" s="37"/>
      <c r="G152" s="37"/>
      <c r="H152" s="38"/>
    </row>
    <row r="153" spans="1:8" ht="50.1" customHeight="1" x14ac:dyDescent="0.2">
      <c r="A153" s="143" t="s">
        <v>101</v>
      </c>
      <c r="B153" s="144"/>
      <c r="C153" s="186" t="str">
        <f t="shared" ref="C153:C162"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6">
        <v>5160</v>
      </c>
      <c r="E153" s="37"/>
      <c r="F153" s="37"/>
      <c r="G153" s="37"/>
      <c r="H153" s="38"/>
    </row>
    <row r="154" spans="1:8" ht="50.1" customHeight="1" x14ac:dyDescent="0.2">
      <c r="A154" s="143" t="s">
        <v>102</v>
      </c>
      <c r="B154" s="144"/>
      <c r="C154" s="186" t="str">
        <f t="shared" si="1"/>
        <v>Электронный справочник на основе Справочника организаций "2ГИС.КАЛИНИНГРАД" (версия для ПК)</v>
      </c>
      <c r="D154" s="36">
        <v>8160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"2ГИС.КАЛИНИНГРАД"</v>
      </c>
      <c r="D155" s="36">
        <v>8760</v>
      </c>
      <c r="E155" s="37"/>
      <c r="F155" s="37"/>
      <c r="G155" s="37"/>
      <c r="H155" s="38"/>
    </row>
    <row r="156" spans="1:8" ht="50.1" customHeight="1" x14ac:dyDescent="0.2">
      <c r="A156" s="143" t="s">
        <v>104</v>
      </c>
      <c r="B156" s="144"/>
      <c r="C156" s="186" t="str">
        <f>"Интернет-площадка 2gis.ru на основе Cправочника организаций "&amp;$C$2&amp;""</f>
        <v>Интернет-площадка 2gis.ru на основе Cправочника организаций "2ГИС.КАЛИНИНГРАД"</v>
      </c>
      <c r="D156" s="36">
        <v>10512</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"2ГИС.КАЛИНИНГРАД" (версия для ПК)</v>
      </c>
      <c r="D157" s="36">
        <v>3600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"2ГИС.КАЛИНИНГРАД" (версия для ПК)</v>
      </c>
      <c r="D158" s="36">
        <v>5160</v>
      </c>
      <c r="E158" s="37"/>
      <c r="F158" s="37"/>
      <c r="G158" s="37"/>
      <c r="H158" s="38"/>
    </row>
    <row r="159" spans="1:8" ht="50.1" customHeight="1" x14ac:dyDescent="0.2">
      <c r="A159" s="143" t="s">
        <v>107</v>
      </c>
      <c r="B159" s="144"/>
      <c r="C159" s="186" t="str">
        <f t="shared" si="1"/>
        <v>Электронный справочник на основе Справочника организаций "2ГИС.КАЛИНИНГРАД" (версия для ПК)</v>
      </c>
      <c r="D159" s="36">
        <v>5760</v>
      </c>
      <c r="E159" s="37"/>
      <c r="F159" s="37"/>
      <c r="G159" s="37"/>
      <c r="H159" s="38"/>
    </row>
    <row r="160" spans="1:8" ht="50.1" customHeight="1" x14ac:dyDescent="0.2">
      <c r="A160" s="143" t="s">
        <v>108</v>
      </c>
      <c r="B160" s="144"/>
      <c r="C160" s="186" t="s">
        <v>88</v>
      </c>
      <c r="D160" s="36">
        <v>960</v>
      </c>
      <c r="E160" s="37"/>
      <c r="F160" s="37"/>
      <c r="G160" s="37"/>
      <c r="H160" s="38"/>
    </row>
    <row r="161" spans="1:8" ht="66" customHeight="1" x14ac:dyDescent="0.2">
      <c r="A161" s="143" t="s">
        <v>109</v>
      </c>
      <c r="B161" s="144"/>
      <c r="C16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6">
        <v>20760</v>
      </c>
      <c r="E161" s="37"/>
      <c r="F161" s="37"/>
      <c r="G161" s="37"/>
      <c r="H161" s="38"/>
    </row>
    <row r="162" spans="1:8" ht="50.1" customHeight="1" thickBot="1" x14ac:dyDescent="0.25">
      <c r="A162" s="143" t="s">
        <v>110</v>
      </c>
      <c r="B162" s="144"/>
      <c r="C162" s="186" t="str">
        <f t="shared" si="1"/>
        <v>Электронный справочник на основе Справочника организаций "2ГИС.КАЛИНИНГРАД" (версия для ПК)</v>
      </c>
      <c r="D162" s="44">
        <v>4440</v>
      </c>
      <c r="E162" s="45"/>
      <c r="F162" s="45"/>
      <c r="G162" s="45"/>
      <c r="H162" s="46"/>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64" s="31">
        <v>5520</v>
      </c>
      <c r="E164" s="32"/>
      <c r="F164" s="32"/>
      <c r="G164" s="32"/>
      <c r="H164" s="33"/>
    </row>
    <row r="165" spans="1:8" s="16" customFormat="1" ht="50.1" customHeight="1" x14ac:dyDescent="0.2">
      <c r="A165" s="143" t="s">
        <v>113</v>
      </c>
      <c r="B165" s="144"/>
      <c r="C165" s="196"/>
      <c r="D165" s="36">
        <v>8250</v>
      </c>
      <c r="E165" s="37"/>
      <c r="F165" s="37"/>
      <c r="G165" s="37"/>
      <c r="H165" s="38"/>
    </row>
    <row r="166" spans="1:8" s="16" customFormat="1" ht="50.1" customHeight="1" x14ac:dyDescent="0.2">
      <c r="A166" s="194" t="s">
        <v>114</v>
      </c>
      <c r="B166" s="195"/>
      <c r="C166" s="196"/>
      <c r="D166" s="329">
        <v>3300.0000000000005</v>
      </c>
      <c r="E166" s="140"/>
      <c r="F166" s="140"/>
      <c r="G166" s="140"/>
      <c r="H166" s="141"/>
    </row>
    <row r="167" spans="1:8" s="16" customFormat="1" ht="50.1" customHeight="1" x14ac:dyDescent="0.2">
      <c r="A167" s="194" t="s">
        <v>115</v>
      </c>
      <c r="B167" s="195"/>
      <c r="C167" s="196"/>
      <c r="D167" s="329">
        <v>330</v>
      </c>
      <c r="E167" s="140"/>
      <c r="F167" s="140"/>
      <c r="G167" s="140"/>
      <c r="H167" s="141"/>
    </row>
    <row r="168" spans="1:8" s="16" customFormat="1" ht="50.1" customHeight="1" thickBot="1" x14ac:dyDescent="0.25">
      <c r="A168" s="194" t="s">
        <v>116</v>
      </c>
      <c r="B168" s="195"/>
      <c r="C168" s="198"/>
      <c r="D168" s="78">
        <v>1170</v>
      </c>
      <c r="E168" s="79"/>
      <c r="F168" s="79"/>
      <c r="G168" s="79"/>
      <c r="H168" s="80"/>
    </row>
    <row r="169" spans="1:8" s="16" customFormat="1" ht="50.1" customHeight="1" thickBot="1" x14ac:dyDescent="0.25">
      <c r="A169" s="24" t="s">
        <v>117</v>
      </c>
      <c r="B169" s="25"/>
      <c r="C169" s="26"/>
      <c r="D169" s="156"/>
      <c r="E169" s="156"/>
      <c r="F169" s="156"/>
      <c r="G169" s="156"/>
      <c r="H169" s="157"/>
    </row>
    <row r="170" spans="1:8" ht="50.1" customHeight="1" x14ac:dyDescent="0.2">
      <c r="A170" s="143" t="s">
        <v>118</v>
      </c>
      <c r="B170" s="144"/>
      <c r="C17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70" s="200">
        <f>F170*1.2</f>
        <v>2988</v>
      </c>
      <c r="E170" s="201">
        <f>F170*1.1</f>
        <v>2739</v>
      </c>
      <c r="F170" s="201">
        <v>2490</v>
      </c>
      <c r="G170" s="201">
        <f>F170*0.75</f>
        <v>1867.5</v>
      </c>
      <c r="H170" s="202">
        <f>F170*0.5</f>
        <v>1245</v>
      </c>
    </row>
    <row r="171" spans="1:8" ht="50.1" customHeight="1" x14ac:dyDescent="0.2">
      <c r="A171" s="143" t="s">
        <v>119</v>
      </c>
      <c r="B171" s="144"/>
      <c r="C171" s="186" t="str">
        <f>"Интернет-площадка 2gis.ru на основе Cправочника организаций "&amp;$C$2&amp;""</f>
        <v>Интернет-площадка 2gis.ru на основе Cправочника организаций "2ГИС.КАЛИНИНГРАД"</v>
      </c>
      <c r="D171" s="36">
        <v>1320</v>
      </c>
      <c r="E171" s="37"/>
      <c r="F171" s="37"/>
      <c r="G171" s="37"/>
      <c r="H171" s="38"/>
    </row>
    <row r="172" spans="1:8" ht="50.1" customHeight="1" x14ac:dyDescent="0.2">
      <c r="A172" s="143" t="s">
        <v>166</v>
      </c>
      <c r="B172" s="144"/>
      <c r="C172" s="186" t="str">
        <f>"Интернет-площадка 2gis.ru на основе Cправочника организаций "&amp;$C$2&amp;""</f>
        <v>Интернет-площадка 2gis.ru на основе Cправочника организаций "2ГИС.КАЛИНИНГРАД"</v>
      </c>
      <c r="D172" s="36">
        <v>1920</v>
      </c>
      <c r="E172" s="37"/>
      <c r="F172" s="37"/>
      <c r="G172" s="37"/>
      <c r="H172" s="38"/>
    </row>
    <row r="173" spans="1:8" s="16" customFormat="1" ht="126" customHeight="1" thickBot="1" x14ac:dyDescent="0.25">
      <c r="A173" s="143" t="s">
        <v>124</v>
      </c>
      <c r="B173" s="144"/>
      <c r="C173" s="203" t="str">
        <f>C171</f>
        <v>Интернет-площадка 2gis.ru на основе Cправочника организаций "2ГИС.КАЛИНИНГРАД"</v>
      </c>
      <c r="D173" s="200">
        <f>F173*1.2</f>
        <v>2988</v>
      </c>
      <c r="E173" s="201">
        <f>F173*1.1</f>
        <v>2739</v>
      </c>
      <c r="F173" s="201">
        <v>2490</v>
      </c>
      <c r="G173" s="201">
        <f>F173*0.75</f>
        <v>1867.5</v>
      </c>
      <c r="H173" s="202">
        <f>F173*0.5</f>
        <v>1245</v>
      </c>
    </row>
    <row r="174" spans="1:8" s="23" customFormat="1" ht="30" customHeight="1" thickBot="1" x14ac:dyDescent="0.25">
      <c r="A174" s="357"/>
      <c r="B174" s="357"/>
      <c r="C174" s="358"/>
      <c r="D174" s="357"/>
      <c r="E174" s="357"/>
      <c r="F174" s="357"/>
      <c r="G174" s="357"/>
      <c r="H174" s="359"/>
    </row>
    <row r="175" spans="1:8" s="16" customFormat="1" ht="185.25" customHeight="1" x14ac:dyDescent="0.2">
      <c r="A175" s="143" t="s">
        <v>186</v>
      </c>
      <c r="B175" s="144"/>
      <c r="C175"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75" s="31">
        <v>7788</v>
      </c>
      <c r="E175" s="32"/>
      <c r="F175" s="32"/>
      <c r="G175" s="32"/>
      <c r="H175" s="33"/>
    </row>
    <row r="176" spans="1:8" s="16" customFormat="1" ht="83.25" customHeight="1" thickBot="1" x14ac:dyDescent="0.25">
      <c r="A176" s="143" t="s">
        <v>187</v>
      </c>
      <c r="B176" s="144"/>
      <c r="C176" s="196"/>
      <c r="D176" s="36">
        <v>7788</v>
      </c>
      <c r="E176" s="37"/>
      <c r="F176" s="37"/>
      <c r="G176" s="37"/>
      <c r="H176" s="38"/>
    </row>
    <row r="177" spans="1:8" ht="21.75" thickBot="1" x14ac:dyDescent="0.25">
      <c r="A177" s="301"/>
      <c r="B177" s="302"/>
      <c r="C177" s="182"/>
      <c r="D177" s="325"/>
      <c r="E177" s="325"/>
      <c r="F177" s="325"/>
      <c r="G177" s="325"/>
      <c r="H177" s="326"/>
    </row>
    <row r="179" spans="1:8" ht="21" x14ac:dyDescent="0.2">
      <c r="A179" s="208"/>
      <c r="B179" s="209" t="s">
        <v>126</v>
      </c>
      <c r="C179" s="210" t="s">
        <v>493</v>
      </c>
      <c r="D179" s="210"/>
      <c r="E179" s="211"/>
      <c r="F179" s="211"/>
      <c r="G179" s="211"/>
      <c r="H179" s="211"/>
    </row>
    <row r="180" spans="1:8" ht="21" x14ac:dyDescent="0.2">
      <c r="A180" s="208"/>
      <c r="B180" s="211"/>
      <c r="C180" s="212" t="s">
        <v>494</v>
      </c>
      <c r="D180" s="212"/>
      <c r="E180" s="211"/>
      <c r="F180" s="211"/>
      <c r="G180" s="211"/>
      <c r="H180" s="211"/>
    </row>
    <row r="181" spans="1:8" ht="21" x14ac:dyDescent="0.2">
      <c r="A181" s="208"/>
      <c r="B181" s="211"/>
      <c r="C181" s="212" t="s">
        <v>495</v>
      </c>
      <c r="D181" s="212"/>
      <c r="E181" s="211"/>
      <c r="F181" s="211"/>
      <c r="G181" s="211"/>
      <c r="H181" s="211"/>
    </row>
    <row r="182" spans="1:8" ht="21" x14ac:dyDescent="0.2">
      <c r="C182" s="212"/>
      <c r="D182" s="212"/>
      <c r="E182" s="211"/>
      <c r="F182" s="211"/>
      <c r="G182" s="211"/>
      <c r="H182" s="205"/>
    </row>
    <row r="183" spans="1:8" ht="26.25" customHeight="1" x14ac:dyDescent="0.2">
      <c r="A183" s="215" t="str">
        <f>Абакан_юр!A158</f>
        <v>По соглашению сторон в качестве валюты платежа могут выступать украинские гривны, в этом случае курс следующий: 1 руб. = 0,4427 гривен</v>
      </c>
      <c r="B183" s="215"/>
      <c r="C183" s="215"/>
      <c r="D183" s="216"/>
      <c r="E183" s="216"/>
      <c r="F183" s="217"/>
      <c r="G183" s="218"/>
      <c r="H183" s="218"/>
    </row>
    <row r="184" spans="1:8" ht="26.25" customHeight="1" x14ac:dyDescent="0.2">
      <c r="A184" s="215" t="str">
        <f>Абакан_юр!A159</f>
        <v>По соглашению сторон в качестве валюты платежа могут выступать дирхамы ОАЭ, в этом случае курс следующий: 1 руб. = 0,0427 дирхам</v>
      </c>
      <c r="B184" s="215"/>
      <c r="C184" s="215"/>
      <c r="D184" s="216"/>
      <c r="E184" s="216"/>
      <c r="F184" s="217"/>
      <c r="G184" s="220"/>
      <c r="H184" s="220"/>
    </row>
    <row r="185" spans="1:8" ht="26.25" customHeight="1" x14ac:dyDescent="0.2">
      <c r="A185" s="215" t="str">
        <f>Абакан_юр!A160</f>
        <v>По соглашению сторон в качестве валюты платежа могут выступать доллары США, в этом случае курс следующий: 1 руб. = 0,0117 доллара</v>
      </c>
      <c r="B185" s="215"/>
      <c r="C185" s="215"/>
      <c r="D185" s="216"/>
      <c r="E185" s="216"/>
      <c r="F185" s="217"/>
      <c r="G185" s="220"/>
      <c r="H185" s="220"/>
    </row>
    <row r="186" spans="1:8" ht="26.25" customHeight="1" x14ac:dyDescent="0.2">
      <c r="A186" s="215" t="str">
        <f>Абакан_юр!A161</f>
        <v>По соглашению сторон в качестве валюты платежа могут выступать евро, в этом случае курс следующий: 1 руб. = 0,0108 евро</v>
      </c>
      <c r="B186" s="215"/>
      <c r="C186" s="215"/>
      <c r="D186" s="216"/>
      <c r="E186" s="217"/>
      <c r="F186" s="217"/>
      <c r="G186" s="220"/>
      <c r="H186" s="220"/>
    </row>
    <row r="187" spans="1:8" ht="26.25" customHeight="1" x14ac:dyDescent="0.2">
      <c r="A187" s="215" t="str">
        <f>Абакан_юр!A162</f>
        <v>По соглашению сторон в качестве валюты платежа могут выступать чешские кроны, в этом случае курс следующий: 1 руб. = 0,2672 крона</v>
      </c>
      <c r="B187" s="215"/>
      <c r="C187" s="215"/>
      <c r="D187" s="216"/>
      <c r="E187" s="217"/>
      <c r="F187" s="217"/>
      <c r="G187" s="220"/>
      <c r="H187" s="220"/>
    </row>
    <row r="188" spans="1:8" ht="26.25" customHeight="1" x14ac:dyDescent="0.2">
      <c r="A188" s="215" t="str">
        <f>Абакан_юр!A163</f>
        <v>По соглашению сторон в качестве валюты платежа могут выступать киргизские сомы, в этом случае курс следующий: 1 руб. = 1,0485 сом</v>
      </c>
      <c r="B188" s="215"/>
      <c r="C188" s="215"/>
      <c r="D188" s="216"/>
      <c r="E188" s="216"/>
      <c r="F188" s="217"/>
      <c r="G188" s="220"/>
      <c r="H188" s="220"/>
    </row>
    <row r="189" spans="1:8" ht="26.25" customHeight="1" x14ac:dyDescent="0.2">
      <c r="A18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9" s="215"/>
      <c r="C189" s="215"/>
      <c r="D189" s="216"/>
      <c r="E189" s="216"/>
      <c r="F189" s="217"/>
      <c r="G189" s="220"/>
      <c r="H189" s="220"/>
    </row>
    <row r="190" spans="1:8" ht="26.25" x14ac:dyDescent="0.2">
      <c r="A190" s="221"/>
      <c r="B190" s="221"/>
      <c r="C190" s="222"/>
      <c r="D190" s="223"/>
      <c r="E190" s="223"/>
      <c r="F190" s="224"/>
      <c r="G190" s="225"/>
      <c r="H190" s="225"/>
    </row>
    <row r="191" spans="1:8" ht="21" x14ac:dyDescent="0.2">
      <c r="A191" s="227" t="s">
        <v>137</v>
      </c>
      <c r="B191" s="227"/>
      <c r="C191" s="227"/>
      <c r="D191" s="227"/>
      <c r="E191" s="227"/>
      <c r="F191" s="227"/>
      <c r="G191" s="227"/>
      <c r="H191" s="227"/>
    </row>
    <row r="192" spans="1:8" ht="21" x14ac:dyDescent="0.2">
      <c r="A192" s="227" t="s">
        <v>138</v>
      </c>
      <c r="B192" s="227"/>
      <c r="C192" s="227"/>
      <c r="D192" s="227"/>
      <c r="E192" s="227"/>
      <c r="F192" s="227"/>
      <c r="G192" s="227"/>
      <c r="H192" s="227"/>
    </row>
    <row r="193" spans="1:8" ht="26.25" x14ac:dyDescent="0.2">
      <c r="A193" s="221"/>
      <c r="B193" s="221"/>
      <c r="C193" s="222"/>
      <c r="D193" s="223"/>
      <c r="E193" s="223"/>
      <c r="F193" s="224"/>
      <c r="G193" s="225"/>
      <c r="H193" s="225"/>
    </row>
    <row r="194" spans="1:8" ht="50.1" customHeight="1" thickBot="1" x14ac:dyDescent="0.25">
      <c r="A194" s="228" t="s">
        <v>139</v>
      </c>
      <c r="B194" s="228"/>
      <c r="C194" s="228"/>
      <c r="D194" s="228"/>
      <c r="E194" s="228"/>
      <c r="F194" s="229"/>
      <c r="G194" s="219"/>
      <c r="H194" s="230"/>
    </row>
    <row r="195" spans="1:8" ht="50.1" customHeight="1" thickBot="1" x14ac:dyDescent="0.25">
      <c r="A195" s="231" t="s">
        <v>140</v>
      </c>
      <c r="B195" s="232"/>
      <c r="C195" s="232"/>
      <c r="D195" s="232"/>
      <c r="E195" s="233"/>
      <c r="F195" s="234"/>
      <c r="H195" s="235"/>
    </row>
    <row r="196" spans="1:8" ht="88.5" customHeight="1" thickBot="1" x14ac:dyDescent="0.25">
      <c r="A196" s="236" t="s">
        <v>141</v>
      </c>
      <c r="B196" s="237"/>
      <c r="C196" s="238" t="s">
        <v>142</v>
      </c>
      <c r="D196" s="237" t="s">
        <v>143</v>
      </c>
      <c r="E196" s="239"/>
      <c r="F196" s="240"/>
      <c r="G196" s="240"/>
      <c r="H196" s="240"/>
    </row>
    <row r="197" spans="1:8" ht="106.5" customHeight="1" x14ac:dyDescent="0.2">
      <c r="A197" s="241" t="s">
        <v>144</v>
      </c>
      <c r="B197" s="242"/>
      <c r="C197" s="243" t="s">
        <v>145</v>
      </c>
      <c r="D197" s="244" t="s">
        <v>146</v>
      </c>
      <c r="E197" s="245"/>
      <c r="F197" s="240"/>
      <c r="G197" s="240"/>
      <c r="H197" s="240"/>
    </row>
    <row r="198" spans="1:8" ht="76.5" customHeight="1" x14ac:dyDescent="0.2">
      <c r="A198" s="246" t="s">
        <v>147</v>
      </c>
      <c r="B198" s="247"/>
      <c r="C198" s="248" t="s">
        <v>148</v>
      </c>
      <c r="D198" s="249" t="s">
        <v>149</v>
      </c>
      <c r="E198" s="250"/>
      <c r="F198" s="240"/>
      <c r="G198" s="240"/>
      <c r="H198" s="240"/>
    </row>
    <row r="199" spans="1:8" ht="172.5" customHeight="1" thickBot="1" x14ac:dyDescent="0.25">
      <c r="A199" s="332" t="s">
        <v>150</v>
      </c>
      <c r="B199" s="333"/>
      <c r="C199" s="334" t="s">
        <v>151</v>
      </c>
      <c r="D199" s="335" t="s">
        <v>149</v>
      </c>
      <c r="E199" s="336"/>
      <c r="F199" s="240"/>
      <c r="G199" s="240"/>
      <c r="H199" s="240"/>
    </row>
    <row r="200" spans="1:8" s="205" customFormat="1" ht="125.25" customHeight="1" x14ac:dyDescent="0.2">
      <c r="A200" s="246" t="s">
        <v>153</v>
      </c>
      <c r="B200" s="247"/>
      <c r="C200" s="337" t="s">
        <v>154</v>
      </c>
      <c r="D200" s="247" t="s">
        <v>149</v>
      </c>
      <c r="E200" s="338"/>
      <c r="F200" s="234"/>
      <c r="G200" s="234"/>
      <c r="H200" s="234"/>
    </row>
    <row r="201" spans="1:8" s="226" customFormat="1" ht="222.75" customHeight="1" thickBot="1" x14ac:dyDescent="0.25">
      <c r="A201" s="339" t="s">
        <v>155</v>
      </c>
      <c r="B201" s="340"/>
      <c r="C201" s="334" t="s">
        <v>156</v>
      </c>
      <c r="D201" s="341" t="s">
        <v>149</v>
      </c>
      <c r="E201" s="342"/>
      <c r="F201" s="224"/>
      <c r="G201" s="225"/>
      <c r="H201" s="225"/>
    </row>
    <row r="202" spans="1:8" ht="24.95" customHeight="1" x14ac:dyDescent="0.2">
      <c r="A202" s="252" t="s">
        <v>157</v>
      </c>
      <c r="B202" s="252"/>
      <c r="C202" s="252"/>
      <c r="D202" s="252"/>
      <c r="E202" s="252"/>
      <c r="F202" s="252"/>
      <c r="G202" s="252"/>
      <c r="H202" s="252"/>
    </row>
    <row r="203" spans="1:8" ht="24.95" customHeight="1" x14ac:dyDescent="0.2">
      <c r="A203" s="252" t="s">
        <v>158</v>
      </c>
      <c r="B203" s="252"/>
      <c r="C203" s="252"/>
      <c r="D203" s="252"/>
      <c r="E203" s="252"/>
      <c r="F203" s="252"/>
      <c r="G203" s="252"/>
      <c r="H203" s="252"/>
    </row>
    <row r="204" spans="1:8" ht="188.25" customHeight="1" x14ac:dyDescent="0.2">
      <c r="A204"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27"/>
      <c r="C204" s="227"/>
      <c r="D204" s="227"/>
      <c r="E204" s="227"/>
      <c r="F204" s="227"/>
      <c r="G204" s="227"/>
      <c r="H204" s="227"/>
    </row>
    <row r="205" spans="1:8" ht="72.75" customHeight="1" x14ac:dyDescent="0.2">
      <c r="A205" s="227" t="s">
        <v>160</v>
      </c>
      <c r="B205" s="227"/>
      <c r="C205" s="227"/>
      <c r="D205" s="227"/>
      <c r="E205" s="227"/>
      <c r="F205" s="227"/>
      <c r="G205" s="227"/>
      <c r="H205" s="227"/>
    </row>
    <row r="206" spans="1:8" ht="23.25" x14ac:dyDescent="0.2">
      <c r="A206" s="252" t="s">
        <v>161</v>
      </c>
      <c r="B206" s="252"/>
      <c r="C206" s="252"/>
      <c r="D206" s="252"/>
      <c r="E206" s="252"/>
      <c r="F206" s="252"/>
      <c r="G206" s="252"/>
      <c r="H206" s="252"/>
    </row>
    <row r="207" spans="1:8" s="254" customFormat="1" ht="124.5" customHeight="1" x14ac:dyDescent="0.2">
      <c r="A207" s="227" t="s">
        <v>162</v>
      </c>
      <c r="B207" s="227"/>
      <c r="C207" s="227"/>
      <c r="D207" s="227"/>
      <c r="E207" s="227"/>
      <c r="F207" s="227"/>
      <c r="G207" s="227"/>
      <c r="H207" s="227"/>
    </row>
  </sheetData>
  <sheetProtection selectLockedCells="1" selectUnlockedCells="1"/>
  <mergeCells count="34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D172:H172"/>
    <mergeCell ref="A173:B173"/>
    <mergeCell ref="A174:C174"/>
    <mergeCell ref="D174:H174"/>
    <mergeCell ref="A175:B175"/>
    <mergeCell ref="C175:C176"/>
    <mergeCell ref="D175:H175"/>
    <mergeCell ref="A176:B176"/>
    <mergeCell ref="D176:H176"/>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C97:C106"/>
    <mergeCell ref="D97:H97"/>
    <mergeCell ref="A98:B98"/>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83"/>
  <sheetViews>
    <sheetView view="pageBreakPreview" zoomScale="40" zoomScaleNormal="60" zoomScaleSheetLayoutView="40" workbookViewId="0">
      <pane ySplit="4" topLeftCell="A110" activePane="bottomLeft" state="frozen"/>
      <selection activeCell="O122" sqref="O122"/>
      <selection pane="bottomLeft" activeCell="O122" sqref="O122"/>
    </sheetView>
  </sheetViews>
  <sheetFormatPr defaultColWidth="9.140625" defaultRowHeight="12.75" outlineLevelRow="2"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февраля 2024 г.</v>
      </c>
      <c r="B2" s="6" t="s">
        <v>2</v>
      </c>
      <c r="C2" s="7" t="s">
        <v>496</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4">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81"/>
      <c r="B47" s="117"/>
      <c r="C47" s="118"/>
      <c r="D47" s="268"/>
    </row>
    <row r="48" spans="1:4" ht="50.1" customHeight="1" thickBot="1" x14ac:dyDescent="0.25">
      <c r="A48" s="119" t="s">
        <v>31</v>
      </c>
      <c r="B48" s="120"/>
      <c r="C48" s="120"/>
      <c r="D48" s="269" t="str">
        <f>"от "&amp;MIN(D49:D68)&amp;" до "&amp;MAX(D49:D68)</f>
        <v>от 510 до 10200</v>
      </c>
    </row>
    <row r="49" spans="1:4" ht="37.5" customHeight="1" outlineLevel="2"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49" s="270">
        <v>510</v>
      </c>
    </row>
    <row r="50" spans="1:4" ht="37.5" customHeight="1" outlineLevel="2" x14ac:dyDescent="0.2">
      <c r="A50" s="130" t="s">
        <v>33</v>
      </c>
      <c r="B50" s="131"/>
      <c r="C50" s="126"/>
      <c r="D50" s="271">
        <v>1020</v>
      </c>
    </row>
    <row r="51" spans="1:4" ht="37.5" customHeight="1" outlineLevel="2" x14ac:dyDescent="0.2">
      <c r="A51" s="130" t="s">
        <v>34</v>
      </c>
      <c r="B51" s="131"/>
      <c r="C51" s="126"/>
      <c r="D51" s="271">
        <v>1530</v>
      </c>
    </row>
    <row r="52" spans="1:4" ht="37.5" customHeight="1" outlineLevel="2" x14ac:dyDescent="0.2">
      <c r="A52" s="130" t="s">
        <v>35</v>
      </c>
      <c r="B52" s="131"/>
      <c r="C52" s="126"/>
      <c r="D52" s="271">
        <v>2040</v>
      </c>
    </row>
    <row r="53" spans="1:4" ht="37.5" customHeight="1" outlineLevel="2" x14ac:dyDescent="0.2">
      <c r="A53" s="130" t="s">
        <v>36</v>
      </c>
      <c r="B53" s="131"/>
      <c r="C53" s="126"/>
      <c r="D53" s="271">
        <v>2550</v>
      </c>
    </row>
    <row r="54" spans="1:4" ht="37.5" customHeight="1" outlineLevel="2" x14ac:dyDescent="0.2">
      <c r="A54" s="130" t="s">
        <v>37</v>
      </c>
      <c r="B54" s="131"/>
      <c r="C54" s="126"/>
      <c r="D54" s="271">
        <v>3060</v>
      </c>
    </row>
    <row r="55" spans="1:4" ht="37.5" customHeight="1" outlineLevel="2" x14ac:dyDescent="0.2">
      <c r="A55" s="130" t="s">
        <v>38</v>
      </c>
      <c r="B55" s="131"/>
      <c r="C55" s="126"/>
      <c r="D55" s="271">
        <v>3570</v>
      </c>
    </row>
    <row r="56" spans="1:4" ht="37.5" customHeight="1" outlineLevel="2" x14ac:dyDescent="0.2">
      <c r="A56" s="130" t="s">
        <v>39</v>
      </c>
      <c r="B56" s="131"/>
      <c r="C56" s="126"/>
      <c r="D56" s="271">
        <v>4080</v>
      </c>
    </row>
    <row r="57" spans="1:4" ht="37.5" customHeight="1" outlineLevel="2" x14ac:dyDescent="0.2">
      <c r="A57" s="130" t="s">
        <v>40</v>
      </c>
      <c r="B57" s="131"/>
      <c r="C57" s="126"/>
      <c r="D57" s="271">
        <v>4590</v>
      </c>
    </row>
    <row r="58" spans="1:4" ht="37.5" customHeight="1" outlineLevel="2" x14ac:dyDescent="0.2">
      <c r="A58" s="130" t="s">
        <v>41</v>
      </c>
      <c r="B58" s="131"/>
      <c r="C58" s="126"/>
      <c r="D58" s="271">
        <v>5100</v>
      </c>
    </row>
    <row r="59" spans="1:4" ht="37.5" customHeight="1" outlineLevel="2" x14ac:dyDescent="0.2">
      <c r="A59" s="130" t="s">
        <v>42</v>
      </c>
      <c r="B59" s="131"/>
      <c r="C59" s="126"/>
      <c r="D59" s="271">
        <v>5610</v>
      </c>
    </row>
    <row r="60" spans="1:4" ht="37.5" customHeight="1" outlineLevel="2" x14ac:dyDescent="0.2">
      <c r="A60" s="130" t="s">
        <v>43</v>
      </c>
      <c r="B60" s="131"/>
      <c r="C60" s="126"/>
      <c r="D60" s="271">
        <v>6120</v>
      </c>
    </row>
    <row r="61" spans="1:4" ht="37.5" customHeight="1" outlineLevel="2" x14ac:dyDescent="0.2">
      <c r="A61" s="130" t="s">
        <v>44</v>
      </c>
      <c r="B61" s="131"/>
      <c r="C61" s="126"/>
      <c r="D61" s="271">
        <v>6630</v>
      </c>
    </row>
    <row r="62" spans="1:4" ht="37.5" customHeight="1" outlineLevel="2" x14ac:dyDescent="0.2">
      <c r="A62" s="130" t="s">
        <v>45</v>
      </c>
      <c r="B62" s="131"/>
      <c r="C62" s="126"/>
      <c r="D62" s="271">
        <v>7140</v>
      </c>
    </row>
    <row r="63" spans="1:4" ht="37.5" customHeight="1" outlineLevel="2" x14ac:dyDescent="0.2">
      <c r="A63" s="130" t="s">
        <v>46</v>
      </c>
      <c r="B63" s="131"/>
      <c r="C63" s="126"/>
      <c r="D63" s="271">
        <v>7650</v>
      </c>
    </row>
    <row r="64" spans="1:4" ht="37.5" customHeight="1" outlineLevel="2" x14ac:dyDescent="0.2">
      <c r="A64" s="130" t="s">
        <v>47</v>
      </c>
      <c r="B64" s="131"/>
      <c r="C64" s="126"/>
      <c r="D64" s="271">
        <v>8160</v>
      </c>
    </row>
    <row r="65" spans="1:4" ht="37.5" customHeight="1" outlineLevel="2" x14ac:dyDescent="0.2">
      <c r="A65" s="130" t="s">
        <v>48</v>
      </c>
      <c r="B65" s="131"/>
      <c r="C65" s="126"/>
      <c r="D65" s="271">
        <v>8670</v>
      </c>
    </row>
    <row r="66" spans="1:4" ht="37.5" customHeight="1" outlineLevel="2" x14ac:dyDescent="0.2">
      <c r="A66" s="130" t="s">
        <v>49</v>
      </c>
      <c r="B66" s="131"/>
      <c r="C66" s="126"/>
      <c r="D66" s="271">
        <v>9180</v>
      </c>
    </row>
    <row r="67" spans="1:4" ht="37.5" customHeight="1" outlineLevel="2" x14ac:dyDescent="0.2">
      <c r="A67" s="130" t="s">
        <v>50</v>
      </c>
      <c r="B67" s="131"/>
      <c r="C67" s="126"/>
      <c r="D67" s="271">
        <v>9690</v>
      </c>
    </row>
    <row r="68" spans="1:4" ht="37.5" customHeight="1" outlineLevel="2" thickBot="1" x14ac:dyDescent="0.25">
      <c r="A68" s="130" t="s">
        <v>51</v>
      </c>
      <c r="B68" s="131"/>
      <c r="C68" s="126"/>
      <c r="D68" s="271">
        <v>10200</v>
      </c>
    </row>
    <row r="69" spans="1:4" ht="50.1" customHeight="1" thickBot="1" x14ac:dyDescent="0.25">
      <c r="A69" s="343" t="s">
        <v>52</v>
      </c>
      <c r="B69" s="344"/>
      <c r="C69" s="344"/>
      <c r="D69" s="513" t="str">
        <f>"от "&amp;MIN(D70:D79)&amp;" до "&amp;MAX(D70:D79)</f>
        <v>от 270 до 6660</v>
      </c>
    </row>
    <row r="70" spans="1:4" ht="151.5" x14ac:dyDescent="0.2">
      <c r="A70" s="348" t="s">
        <v>53</v>
      </c>
      <c r="B70" s="349" t="s">
        <v>13</v>
      </c>
      <c r="C70" s="51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70" s="436">
        <v>810</v>
      </c>
    </row>
    <row r="71" spans="1:4" ht="37.5" customHeight="1" x14ac:dyDescent="0.2">
      <c r="A71" s="351" t="s">
        <v>54</v>
      </c>
      <c r="B71" s="178"/>
      <c r="C71" s="352"/>
      <c r="D71" s="202">
        <v>510</v>
      </c>
    </row>
    <row r="72" spans="1:4" ht="37.5" customHeight="1" x14ac:dyDescent="0.2">
      <c r="A72" s="351" t="s">
        <v>55</v>
      </c>
      <c r="B72" s="178"/>
      <c r="C72" s="352"/>
      <c r="D72" s="202">
        <v>6660</v>
      </c>
    </row>
    <row r="73" spans="1:4" ht="37.5" customHeight="1" x14ac:dyDescent="0.2">
      <c r="A73" s="351" t="s">
        <v>56</v>
      </c>
      <c r="B73" s="178"/>
      <c r="C73" s="352"/>
      <c r="D73" s="202">
        <v>1800</v>
      </c>
    </row>
    <row r="74" spans="1:4" ht="37.5" customHeight="1" x14ac:dyDescent="0.2">
      <c r="A74" s="351" t="s">
        <v>57</v>
      </c>
      <c r="B74" s="178"/>
      <c r="C74" s="352"/>
      <c r="D74" s="202">
        <v>3960</v>
      </c>
    </row>
    <row r="75" spans="1:4" ht="37.5" customHeight="1" x14ac:dyDescent="0.2">
      <c r="A75" s="351" t="s">
        <v>58</v>
      </c>
      <c r="B75" s="178"/>
      <c r="C75" s="352"/>
      <c r="D75" s="202">
        <v>270</v>
      </c>
    </row>
    <row r="76" spans="1:4" ht="37.5" customHeight="1" x14ac:dyDescent="0.2">
      <c r="A76" s="351" t="s">
        <v>59</v>
      </c>
      <c r="B76" s="178"/>
      <c r="C76" s="352"/>
      <c r="D76" s="202">
        <v>270</v>
      </c>
    </row>
    <row r="77" spans="1:4" ht="37.5" customHeight="1" x14ac:dyDescent="0.2">
      <c r="A77" s="351" t="s">
        <v>60</v>
      </c>
      <c r="B77" s="178"/>
      <c r="C77" s="352"/>
      <c r="D77" s="202">
        <v>540</v>
      </c>
    </row>
    <row r="78" spans="1:4" ht="37.5" customHeight="1" x14ac:dyDescent="0.2">
      <c r="A78" s="351" t="s">
        <v>61</v>
      </c>
      <c r="B78" s="178"/>
      <c r="C78" s="352"/>
      <c r="D78" s="202">
        <v>810</v>
      </c>
    </row>
    <row r="79" spans="1:4" ht="37.5" customHeight="1" x14ac:dyDescent="0.2">
      <c r="A79" s="351" t="s">
        <v>62</v>
      </c>
      <c r="B79" s="178"/>
      <c r="C79" s="352"/>
      <c r="D79" s="202">
        <v>1104</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80" s="515">
        <v>45</v>
      </c>
    </row>
    <row r="81" spans="1:4" ht="50.1" customHeight="1" thickBot="1" x14ac:dyDescent="0.25">
      <c r="A81" s="353" t="s">
        <v>65</v>
      </c>
      <c r="B81" s="354"/>
      <c r="C81" s="199"/>
      <c r="D81" s="516" t="str">
        <f>"от "&amp;MIN(D83,D103:D119)&amp;" до "&amp;MAX(D83,D103:D119)</f>
        <v>от 720 до 7812</v>
      </c>
    </row>
    <row r="82" spans="1:4" ht="21.75" thickBot="1" x14ac:dyDescent="0.25">
      <c r="A82" s="301"/>
      <c r="B82" s="302"/>
      <c r="C82" s="118"/>
      <c r="D82" s="303"/>
    </row>
    <row r="83" spans="1:4" ht="65.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83" s="517">
        <v>1500</v>
      </c>
    </row>
    <row r="84" spans="1:4" ht="65.25" customHeight="1" thickBot="1" x14ac:dyDescent="0.25">
      <c r="A84" s="167" t="s">
        <v>67</v>
      </c>
      <c r="B84" s="168"/>
      <c r="C84" s="169"/>
      <c r="D84" s="518" t="s">
        <v>68</v>
      </c>
    </row>
    <row r="85" spans="1:4" ht="65.25" customHeight="1" x14ac:dyDescent="0.2">
      <c r="A85" s="173" t="s">
        <v>69</v>
      </c>
      <c r="B85" s="174"/>
      <c r="C85" s="519"/>
      <c r="D85" s="296">
        <f>D83/4</f>
        <v>375</v>
      </c>
    </row>
    <row r="86" spans="1:4" ht="65.25" customHeight="1" x14ac:dyDescent="0.2">
      <c r="A86" s="173" t="s">
        <v>70</v>
      </c>
      <c r="B86" s="174"/>
      <c r="C86" s="519"/>
      <c r="D86" s="271">
        <f>D83/5</f>
        <v>300</v>
      </c>
    </row>
    <row r="87" spans="1:4" ht="65.25" customHeight="1" x14ac:dyDescent="0.2">
      <c r="A87" s="173" t="s">
        <v>71</v>
      </c>
      <c r="B87" s="174"/>
      <c r="C87" s="519"/>
      <c r="D87" s="271">
        <f>D83/6</f>
        <v>250</v>
      </c>
    </row>
    <row r="88" spans="1:4" ht="65.25" customHeight="1" x14ac:dyDescent="0.2">
      <c r="A88" s="173" t="s">
        <v>72</v>
      </c>
      <c r="B88" s="174"/>
      <c r="C88" s="519"/>
      <c r="D88" s="271">
        <f>D83/7</f>
        <v>214.28571428571428</v>
      </c>
    </row>
    <row r="89" spans="1:4" ht="65.25" customHeight="1" x14ac:dyDescent="0.2">
      <c r="A89" s="173" t="s">
        <v>73</v>
      </c>
      <c r="B89" s="174"/>
      <c r="C89" s="519"/>
      <c r="D89" s="271">
        <f>D83/8</f>
        <v>187.5</v>
      </c>
    </row>
    <row r="90" spans="1:4" ht="65.25" customHeight="1" x14ac:dyDescent="0.2">
      <c r="A90" s="173" t="s">
        <v>74</v>
      </c>
      <c r="B90" s="174"/>
      <c r="C90" s="519"/>
      <c r="D90" s="271">
        <f>D83/9</f>
        <v>166.66666666666666</v>
      </c>
    </row>
    <row r="91" spans="1:4" ht="65.25" customHeight="1" x14ac:dyDescent="0.2">
      <c r="A91" s="173" t="s">
        <v>75</v>
      </c>
      <c r="B91" s="174"/>
      <c r="C91" s="519"/>
      <c r="D91" s="271">
        <f>D83/10</f>
        <v>150</v>
      </c>
    </row>
    <row r="92" spans="1:4" ht="65.25" customHeight="1" thickBot="1" x14ac:dyDescent="0.25">
      <c r="A92" s="162" t="s">
        <v>76</v>
      </c>
      <c r="B92" s="163"/>
      <c r="C92" s="519"/>
      <c r="D92" s="520">
        <v>6000</v>
      </c>
    </row>
    <row r="93" spans="1:4" ht="65.25" customHeight="1" thickBot="1" x14ac:dyDescent="0.25">
      <c r="A93" s="167" t="s">
        <v>67</v>
      </c>
      <c r="B93" s="168"/>
      <c r="C93" s="169"/>
      <c r="D93" s="521" t="s">
        <v>68</v>
      </c>
    </row>
    <row r="94" spans="1:4" ht="65.25" customHeight="1" x14ac:dyDescent="0.2">
      <c r="A94" s="173" t="s">
        <v>69</v>
      </c>
      <c r="B94" s="174"/>
      <c r="C94" s="169"/>
      <c r="D94" s="271">
        <v>1500</v>
      </c>
    </row>
    <row r="95" spans="1:4" ht="65.25" customHeight="1" x14ac:dyDescent="0.2">
      <c r="A95" s="173" t="s">
        <v>70</v>
      </c>
      <c r="B95" s="174"/>
      <c r="C95" s="169"/>
      <c r="D95" s="271">
        <v>1200</v>
      </c>
    </row>
    <row r="96" spans="1:4" ht="65.25" customHeight="1" x14ac:dyDescent="0.2">
      <c r="A96" s="173" t="s">
        <v>71</v>
      </c>
      <c r="B96" s="174"/>
      <c r="C96" s="169"/>
      <c r="D96" s="271">
        <v>1000</v>
      </c>
    </row>
    <row r="97" spans="1:4" ht="65.25" customHeight="1" x14ac:dyDescent="0.2">
      <c r="A97" s="173" t="s">
        <v>72</v>
      </c>
      <c r="B97" s="174"/>
      <c r="C97" s="169"/>
      <c r="D97" s="271">
        <v>857.14285714285722</v>
      </c>
    </row>
    <row r="98" spans="1:4" ht="65.25" customHeight="1" x14ac:dyDescent="0.2">
      <c r="A98" s="173" t="s">
        <v>73</v>
      </c>
      <c r="B98" s="174"/>
      <c r="C98" s="169"/>
      <c r="D98" s="271">
        <v>750</v>
      </c>
    </row>
    <row r="99" spans="1:4" ht="65.25" customHeight="1" x14ac:dyDescent="0.2">
      <c r="A99" s="173" t="s">
        <v>74</v>
      </c>
      <c r="B99" s="174"/>
      <c r="C99" s="169"/>
      <c r="D99" s="271">
        <v>666.66666666666663</v>
      </c>
    </row>
    <row r="100" spans="1:4" ht="65.25" customHeight="1" thickBot="1" x14ac:dyDescent="0.25">
      <c r="A100" s="173" t="s">
        <v>75</v>
      </c>
      <c r="B100" s="174"/>
      <c r="C100" s="177"/>
      <c r="D100" s="271">
        <v>600</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1" s="297">
        <v>8520</v>
      </c>
    </row>
    <row r="102" spans="1:4" ht="21.75" thickBot="1" x14ac:dyDescent="0.25">
      <c r="A102" s="180"/>
      <c r="B102" s="181"/>
      <c r="C102" s="182"/>
      <c r="D102" s="293"/>
    </row>
    <row r="103" spans="1:4"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"2ГИС.КАЛУГА"</v>
      </c>
      <c r="D103" s="279">
        <v>4020</v>
      </c>
    </row>
    <row r="104" spans="1:4"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4" s="279">
        <v>4500</v>
      </c>
    </row>
    <row r="105" spans="1:4"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5" s="279">
        <v>4500</v>
      </c>
    </row>
    <row r="106" spans="1:4"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"2ГИС.КАЛУГА"</v>
      </c>
      <c r="D106" s="279">
        <v>6510</v>
      </c>
    </row>
    <row r="107" spans="1:4"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"2ГИС.КАЛУГА"</v>
      </c>
      <c r="D107" s="279">
        <v>7812</v>
      </c>
    </row>
    <row r="108" spans="1:4"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8" s="279">
        <v>2520</v>
      </c>
    </row>
    <row r="109" spans="1:4"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9" s="279">
        <v>2520</v>
      </c>
    </row>
    <row r="110" spans="1:4"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0" s="279">
        <v>7020</v>
      </c>
    </row>
    <row r="111" spans="1:4" ht="50.1" customHeight="1" x14ac:dyDescent="0.2">
      <c r="A111" s="143" t="s">
        <v>86</v>
      </c>
      <c r="B111" s="144"/>
      <c r="C111" s="190" t="str">
        <f>C143</f>
        <v>электронный справочник на основе Справочника организаций "2ГИС.КАЛУГА" (мобильная версия 2ГИС 4.0 и выше)</v>
      </c>
      <c r="D111" s="279">
        <v>2010</v>
      </c>
    </row>
    <row r="112" spans="1:4" ht="50.1" customHeight="1" x14ac:dyDescent="0.2">
      <c r="A112" s="143" t="s">
        <v>87</v>
      </c>
      <c r="B112" s="144"/>
      <c r="C112" s="190" t="s">
        <v>88</v>
      </c>
      <c r="D112" s="279">
        <v>720</v>
      </c>
    </row>
    <row r="113" spans="1:4" ht="69.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3" s="279">
        <v>2310</v>
      </c>
    </row>
    <row r="114" spans="1:4" ht="69.75" customHeight="1" x14ac:dyDescent="0.2">
      <c r="A114" s="143" t="s">
        <v>90</v>
      </c>
      <c r="B114" s="144"/>
      <c r="C114" s="190"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4" s="279">
        <v>1800</v>
      </c>
    </row>
    <row r="115" spans="1:4" ht="69.75" customHeight="1" x14ac:dyDescent="0.2">
      <c r="A115" s="143" t="s">
        <v>91</v>
      </c>
      <c r="B115" s="144"/>
      <c r="C115"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5" s="279">
        <v>2010</v>
      </c>
    </row>
    <row r="116" spans="1:4" ht="69.75" customHeight="1" x14ac:dyDescent="0.2">
      <c r="A116" s="143" t="s">
        <v>92</v>
      </c>
      <c r="B116" s="144"/>
      <c r="C116"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6" s="279">
        <v>1020</v>
      </c>
    </row>
    <row r="117" spans="1:4" ht="69.7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7" s="279">
        <v>7020</v>
      </c>
    </row>
    <row r="118" spans="1:4" ht="69.7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8" s="279">
        <v>2520</v>
      </c>
    </row>
    <row r="119" spans="1:4"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9" s="279">
        <v>5010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20" s="279">
        <v>420</v>
      </c>
    </row>
    <row r="121" spans="1:4"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21" s="279">
        <v>100002</v>
      </c>
    </row>
    <row r="122" spans="1:4"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2" s="279">
        <v>3510</v>
      </c>
    </row>
    <row r="123" spans="1:4"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3" s="279">
        <v>3510</v>
      </c>
    </row>
    <row r="124" spans="1:4"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24" s="279">
        <v>5220</v>
      </c>
    </row>
    <row r="125" spans="1:4" ht="50.1" customHeight="1" x14ac:dyDescent="0.2">
      <c r="A125" s="143" t="s">
        <v>100</v>
      </c>
      <c r="B125" s="144"/>
      <c r="C125" s="190" t="str">
        <f>"Интернет-площадка 2gis.ru на основе Cправочника организаций "&amp;$C$2&amp;""</f>
        <v>Интернет-площадка 2gis.ru на основе Cправочника организаций "2ГИС.КАЛУГА"</v>
      </c>
      <c r="D125" s="279">
        <v>5640</v>
      </c>
    </row>
    <row r="126" spans="1:4" ht="50.1" customHeight="1" x14ac:dyDescent="0.2">
      <c r="A126" s="143" t="s">
        <v>101</v>
      </c>
      <c r="B126" s="144"/>
      <c r="C126" s="190"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79">
        <v>6360</v>
      </c>
    </row>
    <row r="127" spans="1:4" ht="50.1" customHeight="1" x14ac:dyDescent="0.2">
      <c r="A127" s="143" t="s">
        <v>102</v>
      </c>
      <c r="B127" s="144"/>
      <c r="C127" s="190" t="str">
        <f t="shared" si="1"/>
        <v>Электронный справочник на основе Справочника организаций "2ГИС.КАЛУГА" (версия для ПК)</v>
      </c>
      <c r="D127" s="279">
        <v>6360</v>
      </c>
    </row>
    <row r="128" spans="1:4"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"2ГИС.КАЛУГА"</v>
      </c>
      <c r="D128" s="279">
        <v>9120</v>
      </c>
    </row>
    <row r="129" spans="1:5" ht="50.1" customHeight="1" x14ac:dyDescent="0.2">
      <c r="A129" s="143" t="s">
        <v>104</v>
      </c>
      <c r="B129" s="144"/>
      <c r="C129" s="190" t="str">
        <f>"Интернет-площадка 2gis.ru на основе Cправочника организаций "&amp;$C$2&amp;""</f>
        <v>Интернет-площадка 2gis.ru на основе Cправочника организаций "2ГИС.КАЛУГА"</v>
      </c>
      <c r="D129" s="279">
        <v>10944</v>
      </c>
    </row>
    <row r="130" spans="1:5" ht="50.1" customHeight="1" x14ac:dyDescent="0.2">
      <c r="A130" s="143" t="s">
        <v>105</v>
      </c>
      <c r="B130" s="144"/>
      <c r="C130" s="190" t="str">
        <f t="shared" si="1"/>
        <v>Электронный справочник на основе Справочника организаций "2ГИС.КАЛУГА" (версия для ПК)</v>
      </c>
      <c r="D130" s="279">
        <v>3600</v>
      </c>
    </row>
    <row r="131" spans="1:5" ht="50.1" customHeight="1" x14ac:dyDescent="0.2">
      <c r="A131" s="143" t="s">
        <v>106</v>
      </c>
      <c r="B131" s="144"/>
      <c r="C131" s="190" t="str">
        <f t="shared" si="1"/>
        <v>Электронный справочник на основе Справочника организаций "2ГИС.КАЛУГА" (версия для ПК)</v>
      </c>
      <c r="D131" s="279">
        <v>3600</v>
      </c>
    </row>
    <row r="132" spans="1:5" ht="50.1" customHeight="1" x14ac:dyDescent="0.2">
      <c r="A132" s="143" t="s">
        <v>107</v>
      </c>
      <c r="B132" s="144"/>
      <c r="C132" s="190" t="str">
        <f t="shared" si="1"/>
        <v>Электронный справочник на основе Справочника организаций "2ГИС.КАЛУГА" (версия для ПК)</v>
      </c>
      <c r="D132" s="279">
        <v>9840</v>
      </c>
    </row>
    <row r="133" spans="1:5" ht="50.1" customHeight="1" x14ac:dyDescent="0.2">
      <c r="A133" s="143" t="s">
        <v>108</v>
      </c>
      <c r="B133" s="144"/>
      <c r="C133" s="190" t="s">
        <v>88</v>
      </c>
      <c r="D133" s="279">
        <v>1080</v>
      </c>
    </row>
    <row r="134" spans="1:5" ht="72" customHeight="1" x14ac:dyDescent="0.2">
      <c r="A134" s="143" t="s">
        <v>109</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279">
        <v>9840</v>
      </c>
    </row>
    <row r="135" spans="1:5" ht="50.1" customHeight="1" thickBot="1" x14ac:dyDescent="0.25">
      <c r="A135" s="143" t="s">
        <v>110</v>
      </c>
      <c r="B135" s="144"/>
      <c r="C135" s="190" t="str">
        <f t="shared" si="1"/>
        <v>Электронный справочник на основе Справочника организаций "2ГИС.КАЛУГА" (версия для ПК)</v>
      </c>
      <c r="D135" s="279">
        <v>7080</v>
      </c>
    </row>
    <row r="136" spans="1:5" s="16" customFormat="1" ht="50.1" customHeight="1" thickBot="1" x14ac:dyDescent="0.25">
      <c r="A136" s="24" t="s">
        <v>111</v>
      </c>
      <c r="B136" s="25"/>
      <c r="C136" s="24"/>
      <c r="D136" s="295"/>
    </row>
    <row r="137" spans="1:5"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37" s="279">
        <v>8010</v>
      </c>
    </row>
    <row r="138" spans="1:5" s="16" customFormat="1" ht="50.1" customHeight="1" x14ac:dyDescent="0.2">
      <c r="A138" s="143" t="s">
        <v>113</v>
      </c>
      <c r="B138" s="144"/>
      <c r="C138" s="196"/>
      <c r="D138" s="279">
        <v>8010</v>
      </c>
      <c r="E138" s="207"/>
    </row>
    <row r="139" spans="1:5" s="16" customFormat="1" ht="50.1" customHeight="1" x14ac:dyDescent="0.2">
      <c r="A139" s="194" t="s">
        <v>114</v>
      </c>
      <c r="B139" s="195"/>
      <c r="C139" s="196"/>
      <c r="D139" s="279">
        <v>2010</v>
      </c>
      <c r="E139" s="207"/>
    </row>
    <row r="140" spans="1:5" s="16" customFormat="1" ht="50.1" customHeight="1" x14ac:dyDescent="0.2">
      <c r="A140" s="194" t="s">
        <v>115</v>
      </c>
      <c r="B140" s="195"/>
      <c r="C140" s="196"/>
      <c r="D140" s="279">
        <v>210</v>
      </c>
      <c r="E140" s="207"/>
    </row>
    <row r="141" spans="1:5" s="16" customFormat="1" ht="50.1" customHeight="1" thickBot="1" x14ac:dyDescent="0.25">
      <c r="A141" s="194" t="s">
        <v>116</v>
      </c>
      <c r="B141" s="195"/>
      <c r="C141" s="198"/>
      <c r="D141" s="279">
        <v>600</v>
      </c>
      <c r="E141" s="207"/>
    </row>
    <row r="142" spans="1:5" s="16" customFormat="1" ht="50.1" customHeight="1" thickBot="1" x14ac:dyDescent="0.25">
      <c r="A142" s="24" t="s">
        <v>117</v>
      </c>
      <c r="B142" s="25"/>
      <c r="C142" s="26"/>
      <c r="D142" s="26"/>
    </row>
    <row r="143" spans="1:5" ht="50.1" customHeight="1" x14ac:dyDescent="0.2">
      <c r="A143" s="143" t="s">
        <v>164</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3" s="279">
        <v>2010</v>
      </c>
    </row>
    <row r="144" spans="1:5" ht="50.1" customHeight="1" x14ac:dyDescent="0.2">
      <c r="A144" s="143" t="s">
        <v>119</v>
      </c>
      <c r="B144" s="144"/>
      <c r="C144" s="190" t="str">
        <f>"Интернет-площадка 2gis.ru на основе Cправочника организаций "&amp;$C$2&amp;""</f>
        <v>Интернет-площадка 2gis.ru на основе Cправочника организаций "2ГИС.КАЛУГА"</v>
      </c>
      <c r="D144" s="271">
        <v>2010</v>
      </c>
      <c r="E144" s="23"/>
    </row>
    <row r="145" spans="1:5" ht="50.1" customHeight="1" x14ac:dyDescent="0.2">
      <c r="A145" s="143" t="s">
        <v>120</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5" s="279">
        <v>4500</v>
      </c>
      <c r="E145" s="16"/>
    </row>
    <row r="146" spans="1:5" ht="50.1" customHeight="1" x14ac:dyDescent="0.2">
      <c r="A146" s="143" t="s">
        <v>165</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6" s="271">
        <v>2880</v>
      </c>
      <c r="E146" s="16"/>
    </row>
    <row r="147" spans="1:5" ht="50.1" customHeight="1" x14ac:dyDescent="0.2">
      <c r="A147" s="143" t="s">
        <v>166</v>
      </c>
      <c r="B147" s="144"/>
      <c r="C147" s="298" t="str">
        <f>"Интернет-площадка 2gis.ru на основе Cправочника организаций "&amp;$C$2&amp;""</f>
        <v>Интернет-площадка 2gis.ru на основе Cправочника организаций "2ГИС.КАЛУГА"</v>
      </c>
      <c r="D147" s="299">
        <v>2880</v>
      </c>
      <c r="E147" s="16"/>
    </row>
    <row r="148" spans="1:5" ht="50.1" customHeight="1" x14ac:dyDescent="0.2">
      <c r="A148" s="143" t="s">
        <v>123</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8" s="271">
        <v>6360</v>
      </c>
      <c r="E148" s="16"/>
    </row>
    <row r="149" spans="1:5" s="16" customFormat="1" ht="126" customHeight="1" thickBot="1" x14ac:dyDescent="0.25">
      <c r="A149" s="143" t="s">
        <v>124</v>
      </c>
      <c r="B149" s="144"/>
      <c r="C149" s="300" t="str">
        <f>C144</f>
        <v>Интернет-площадка 2gis.ru на основе Cправочника организаций "2ГИС.КАЛУГА"</v>
      </c>
      <c r="D149" s="279">
        <v>2010</v>
      </c>
    </row>
    <row r="150" spans="1:5" ht="50.1" customHeight="1" thickBot="1" x14ac:dyDescent="0.25">
      <c r="A150" s="24" t="s">
        <v>185</v>
      </c>
      <c r="B150" s="25"/>
      <c r="C150" s="26"/>
      <c r="D150" s="27"/>
    </row>
    <row r="151" spans="1:5" s="23" customFormat="1" ht="30" customHeight="1" thickBot="1" x14ac:dyDescent="0.25">
      <c r="A151" s="357"/>
      <c r="B151" s="357"/>
      <c r="C151" s="358"/>
      <c r="D151" s="522"/>
      <c r="E151" s="207"/>
    </row>
    <row r="152" spans="1:5"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2" s="434">
        <v>15600</v>
      </c>
      <c r="E152" s="207"/>
    </row>
    <row r="153" spans="1:5" s="16" customFormat="1" ht="83.25" customHeight="1" thickBot="1" x14ac:dyDescent="0.25">
      <c r="A153" s="143" t="s">
        <v>187</v>
      </c>
      <c r="B153" s="144"/>
      <c r="C153" s="196"/>
      <c r="D153" s="200">
        <v>15600</v>
      </c>
      <c r="E153" s="207"/>
    </row>
    <row r="154" spans="1:5" ht="21" x14ac:dyDescent="0.2">
      <c r="A154" s="158"/>
      <c r="B154" s="159"/>
      <c r="C154" s="83"/>
      <c r="D154" s="523"/>
    </row>
    <row r="156" spans="1:5" ht="21" x14ac:dyDescent="0.2">
      <c r="A156" s="208"/>
      <c r="B156" s="209" t="s">
        <v>126</v>
      </c>
      <c r="C156" s="210" t="s">
        <v>497</v>
      </c>
      <c r="D156" s="210"/>
    </row>
    <row r="157" spans="1:5" ht="21" x14ac:dyDescent="0.2">
      <c r="A157" s="208"/>
      <c r="B157" s="211"/>
      <c r="C157" s="212" t="s">
        <v>498</v>
      </c>
      <c r="D157" s="212"/>
    </row>
    <row r="158" spans="1:5" ht="21" x14ac:dyDescent="0.2">
      <c r="A158" s="208"/>
      <c r="B158" s="211"/>
      <c r="C158" s="210" t="s">
        <v>499</v>
      </c>
      <c r="D158" s="212"/>
    </row>
    <row r="159" spans="1:5" ht="21" x14ac:dyDescent="0.2">
      <c r="C159" s="212"/>
      <c r="D159" s="212"/>
    </row>
    <row r="160" spans="1:5" ht="23.25"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row>
    <row r="161" spans="1:5" ht="23.25"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row>
    <row r="162" spans="1:5" ht="23.25"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row>
    <row r="163" spans="1:5" ht="23.25"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row>
    <row r="164" spans="1:5" ht="23.25"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row>
    <row r="165" spans="1:5" ht="23.25"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row>
    <row r="166" spans="1:5" ht="23.25"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row>
    <row r="167" spans="1:5" ht="23.25" x14ac:dyDescent="0.2">
      <c r="A167" s="221"/>
      <c r="B167" s="221"/>
      <c r="C167" s="222"/>
      <c r="D167" s="223"/>
    </row>
    <row r="168" spans="1:5" ht="21" x14ac:dyDescent="0.2">
      <c r="A168" s="227" t="s">
        <v>138</v>
      </c>
      <c r="B168" s="227"/>
      <c r="C168" s="227"/>
      <c r="D168" s="227"/>
    </row>
    <row r="169" spans="1:5" ht="23.25" x14ac:dyDescent="0.2">
      <c r="A169" s="221"/>
      <c r="B169" s="221"/>
      <c r="C169" s="222"/>
      <c r="D169" s="223"/>
      <c r="E169" s="205"/>
    </row>
    <row r="170" spans="1:5" ht="50.1" customHeight="1" thickBot="1" x14ac:dyDescent="0.25">
      <c r="A170" s="228" t="s">
        <v>139</v>
      </c>
      <c r="B170" s="228"/>
      <c r="C170" s="228"/>
      <c r="D170" s="228"/>
      <c r="E170" s="226"/>
    </row>
    <row r="171" spans="1:5" ht="50.1" customHeight="1" thickBot="1" x14ac:dyDescent="0.25">
      <c r="A171" s="231" t="s">
        <v>140</v>
      </c>
      <c r="B171" s="232"/>
      <c r="C171" s="232"/>
      <c r="D171" s="233"/>
    </row>
    <row r="172" spans="1:5" ht="50.1" customHeight="1" thickBot="1" x14ac:dyDescent="0.25">
      <c r="A172" s="236" t="s">
        <v>141</v>
      </c>
      <c r="B172" s="237"/>
      <c r="C172" s="238" t="s">
        <v>142</v>
      </c>
      <c r="D172" s="307" t="s">
        <v>143</v>
      </c>
    </row>
    <row r="173" spans="1:5" ht="93" customHeight="1" x14ac:dyDescent="0.2">
      <c r="A173" s="241" t="s">
        <v>144</v>
      </c>
      <c r="B173" s="242"/>
      <c r="C173" s="243" t="s">
        <v>145</v>
      </c>
      <c r="D173" s="309" t="s">
        <v>146</v>
      </c>
    </row>
    <row r="174" spans="1:5" ht="99.75" customHeight="1" x14ac:dyDescent="0.2">
      <c r="A174" s="246" t="s">
        <v>147</v>
      </c>
      <c r="B174" s="247"/>
      <c r="C174" s="248" t="s">
        <v>148</v>
      </c>
      <c r="D174" s="310" t="s">
        <v>149</v>
      </c>
    </row>
    <row r="175" spans="1:5" ht="150" customHeight="1" thickBot="1" x14ac:dyDescent="0.25">
      <c r="A175" s="332" t="s">
        <v>150</v>
      </c>
      <c r="B175" s="333"/>
      <c r="C175" s="334" t="s">
        <v>151</v>
      </c>
      <c r="D175" s="440" t="s">
        <v>149</v>
      </c>
    </row>
    <row r="176" spans="1:5" s="205" customFormat="1" ht="125.25" customHeight="1" x14ac:dyDescent="0.2">
      <c r="A176" s="246" t="s">
        <v>153</v>
      </c>
      <c r="B176" s="247"/>
      <c r="C176" s="337" t="s">
        <v>154</v>
      </c>
      <c r="D176" s="337" t="s">
        <v>149</v>
      </c>
      <c r="E176" s="254"/>
    </row>
    <row r="177" spans="1:5" s="226" customFormat="1" ht="222.75" customHeight="1" thickBot="1" x14ac:dyDescent="0.25">
      <c r="A177" s="339" t="s">
        <v>155</v>
      </c>
      <c r="B177" s="340"/>
      <c r="C177" s="334" t="s">
        <v>156</v>
      </c>
      <c r="D177" s="524" t="s">
        <v>149</v>
      </c>
      <c r="E177" s="207"/>
    </row>
    <row r="178" spans="1:5" ht="27" customHeight="1" x14ac:dyDescent="0.2">
      <c r="A178" s="252" t="s">
        <v>157</v>
      </c>
      <c r="B178" s="252"/>
      <c r="C178" s="252"/>
      <c r="D178" s="252"/>
    </row>
    <row r="179" spans="1:5" ht="27" customHeight="1" x14ac:dyDescent="0.2">
      <c r="A179" s="252" t="s">
        <v>158</v>
      </c>
      <c r="B179" s="252"/>
      <c r="C179" s="252"/>
      <c r="D179" s="252"/>
    </row>
    <row r="180" spans="1:5" ht="215.25" customHeight="1" x14ac:dyDescent="0.2">
      <c r="A18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11"/>
      <c r="C180" s="311"/>
      <c r="D180" s="311"/>
    </row>
    <row r="181" spans="1:5" ht="75" customHeight="1" x14ac:dyDescent="0.2">
      <c r="A181" s="227" t="s">
        <v>160</v>
      </c>
      <c r="B181" s="227"/>
      <c r="C181" s="227"/>
      <c r="D181" s="227"/>
    </row>
    <row r="182" spans="1:5" ht="23.25" x14ac:dyDescent="0.2">
      <c r="A182" s="252" t="s">
        <v>161</v>
      </c>
      <c r="B182" s="252"/>
      <c r="C182" s="252"/>
      <c r="D182" s="252"/>
    </row>
    <row r="183" spans="1:5" s="254" customFormat="1" ht="114.75" customHeight="1" x14ac:dyDescent="0.2">
      <c r="A183" s="227" t="s">
        <v>162</v>
      </c>
      <c r="B183" s="227"/>
      <c r="C183" s="227"/>
      <c r="D183" s="227"/>
      <c r="E183" s="207"/>
    </row>
  </sheetData>
  <sheetProtection selectLockedCells="1" selectUnlockedCells="1"/>
  <mergeCells count="169">
    <mergeCell ref="A181:D181"/>
    <mergeCell ref="A182:D182"/>
    <mergeCell ref="A183:D183"/>
    <mergeCell ref="A175:B175"/>
    <mergeCell ref="A176:B176"/>
    <mergeCell ref="A177:B177"/>
    <mergeCell ref="A178:D178"/>
    <mergeCell ref="A179:D179"/>
    <mergeCell ref="A180:D180"/>
    <mergeCell ref="A168:D168"/>
    <mergeCell ref="A170:D170"/>
    <mergeCell ref="A171:D171"/>
    <mergeCell ref="A172:B172"/>
    <mergeCell ref="A173:B173"/>
    <mergeCell ref="A174:B174"/>
    <mergeCell ref="A161:C161"/>
    <mergeCell ref="A162:C162"/>
    <mergeCell ref="A163:C163"/>
    <mergeCell ref="A164:C164"/>
    <mergeCell ref="A165:C165"/>
    <mergeCell ref="A166:C166"/>
    <mergeCell ref="A154:B154"/>
    <mergeCell ref="C156:D156"/>
    <mergeCell ref="C157:D157"/>
    <mergeCell ref="C158:D158"/>
    <mergeCell ref="C159:D159"/>
    <mergeCell ref="A160:C160"/>
    <mergeCell ref="A148:B148"/>
    <mergeCell ref="A149:B149"/>
    <mergeCell ref="A150:B150"/>
    <mergeCell ref="A151:C151"/>
    <mergeCell ref="A152:B152"/>
    <mergeCell ref="C152:C153"/>
    <mergeCell ref="A153:B153"/>
    <mergeCell ref="A142:B142"/>
    <mergeCell ref="A143:B143"/>
    <mergeCell ref="A144:B144"/>
    <mergeCell ref="A145:B145"/>
    <mergeCell ref="A146:B146"/>
    <mergeCell ref="A147:B147"/>
    <mergeCell ref="A136:B136"/>
    <mergeCell ref="C136:D136"/>
    <mergeCell ref="A137:B137"/>
    <mergeCell ref="C137:C141"/>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C70:C79"/>
    <mergeCell ref="A71:B71"/>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zoomScale="40" zoomScaleNormal="40" zoomScaleSheetLayoutView="40" workbookViewId="0">
      <pane ySplit="4" topLeftCell="A10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4">
        <v>210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708 до 14160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49" s="127">
        <v>708</v>
      </c>
      <c r="E49" s="128"/>
      <c r="F49" s="128"/>
      <c r="G49" s="128"/>
      <c r="H49" s="129"/>
    </row>
    <row r="50" spans="1:8" ht="37.5" customHeight="1" outlineLevel="1" x14ac:dyDescent="0.2">
      <c r="A50" s="130" t="s">
        <v>33</v>
      </c>
      <c r="B50" s="131"/>
      <c r="C50" s="126"/>
      <c r="D50" s="36">
        <v>1416</v>
      </c>
      <c r="E50" s="37"/>
      <c r="F50" s="37"/>
      <c r="G50" s="37"/>
      <c r="H50" s="38"/>
    </row>
    <row r="51" spans="1:8" ht="37.5" customHeight="1" outlineLevel="1" x14ac:dyDescent="0.2">
      <c r="A51" s="130" t="s">
        <v>34</v>
      </c>
      <c r="B51" s="131"/>
      <c r="C51" s="126"/>
      <c r="D51" s="36">
        <v>2124</v>
      </c>
      <c r="E51" s="37"/>
      <c r="F51" s="37"/>
      <c r="G51" s="37"/>
      <c r="H51" s="38"/>
    </row>
    <row r="52" spans="1:8" ht="37.5" customHeight="1" outlineLevel="1" x14ac:dyDescent="0.2">
      <c r="A52" s="130" t="s">
        <v>35</v>
      </c>
      <c r="B52" s="131"/>
      <c r="C52" s="126"/>
      <c r="D52" s="36">
        <v>2832</v>
      </c>
      <c r="E52" s="37"/>
      <c r="F52" s="37"/>
      <c r="G52" s="37"/>
      <c r="H52" s="38"/>
    </row>
    <row r="53" spans="1:8" ht="37.5" customHeight="1" outlineLevel="1" x14ac:dyDescent="0.2">
      <c r="A53" s="130" t="s">
        <v>36</v>
      </c>
      <c r="B53" s="131"/>
      <c r="C53" s="126"/>
      <c r="D53" s="36">
        <v>3540</v>
      </c>
      <c r="E53" s="37"/>
      <c r="F53" s="37"/>
      <c r="G53" s="37"/>
      <c r="H53" s="38"/>
    </row>
    <row r="54" spans="1:8" ht="37.5" customHeight="1" outlineLevel="1" x14ac:dyDescent="0.2">
      <c r="A54" s="130" t="s">
        <v>37</v>
      </c>
      <c r="B54" s="131"/>
      <c r="C54" s="126"/>
      <c r="D54" s="36">
        <v>4248</v>
      </c>
      <c r="E54" s="37"/>
      <c r="F54" s="37"/>
      <c r="G54" s="37"/>
      <c r="H54" s="38"/>
    </row>
    <row r="55" spans="1:8" ht="37.5" customHeight="1" outlineLevel="1" x14ac:dyDescent="0.2">
      <c r="A55" s="130" t="s">
        <v>38</v>
      </c>
      <c r="B55" s="131"/>
      <c r="C55" s="126"/>
      <c r="D55" s="36">
        <v>4956</v>
      </c>
      <c r="E55" s="37"/>
      <c r="F55" s="37"/>
      <c r="G55" s="37"/>
      <c r="H55" s="38"/>
    </row>
    <row r="56" spans="1:8" ht="37.5" customHeight="1" outlineLevel="1" x14ac:dyDescent="0.2">
      <c r="A56" s="130" t="s">
        <v>39</v>
      </c>
      <c r="B56" s="131"/>
      <c r="C56" s="126"/>
      <c r="D56" s="36">
        <v>5664</v>
      </c>
      <c r="E56" s="37"/>
      <c r="F56" s="37"/>
      <c r="G56" s="37"/>
      <c r="H56" s="38"/>
    </row>
    <row r="57" spans="1:8" ht="37.5" customHeight="1" outlineLevel="1" x14ac:dyDescent="0.2">
      <c r="A57" s="130" t="s">
        <v>40</v>
      </c>
      <c r="B57" s="131"/>
      <c r="C57" s="126"/>
      <c r="D57" s="36">
        <v>6372</v>
      </c>
      <c r="E57" s="37"/>
      <c r="F57" s="37"/>
      <c r="G57" s="37"/>
      <c r="H57" s="38"/>
    </row>
    <row r="58" spans="1:8" ht="37.5" customHeight="1" outlineLevel="1" x14ac:dyDescent="0.2">
      <c r="A58" s="130" t="s">
        <v>41</v>
      </c>
      <c r="B58" s="131"/>
      <c r="C58" s="126"/>
      <c r="D58" s="36">
        <v>7080</v>
      </c>
      <c r="E58" s="37"/>
      <c r="F58" s="37"/>
      <c r="G58" s="37"/>
      <c r="H58" s="38"/>
    </row>
    <row r="59" spans="1:8" ht="37.5" customHeight="1" outlineLevel="1" x14ac:dyDescent="0.2">
      <c r="A59" s="130" t="s">
        <v>42</v>
      </c>
      <c r="B59" s="131"/>
      <c r="C59" s="126"/>
      <c r="D59" s="36">
        <v>7788</v>
      </c>
      <c r="E59" s="37"/>
      <c r="F59" s="37"/>
      <c r="G59" s="37"/>
      <c r="H59" s="38"/>
    </row>
    <row r="60" spans="1:8" ht="37.5" customHeight="1" outlineLevel="1" x14ac:dyDescent="0.2">
      <c r="A60" s="130" t="s">
        <v>43</v>
      </c>
      <c r="B60" s="131"/>
      <c r="C60" s="126"/>
      <c r="D60" s="36">
        <v>8496</v>
      </c>
      <c r="E60" s="37"/>
      <c r="F60" s="37"/>
      <c r="G60" s="37"/>
      <c r="H60" s="38"/>
    </row>
    <row r="61" spans="1:8" ht="37.5" customHeight="1" outlineLevel="1" x14ac:dyDescent="0.2">
      <c r="A61" s="130" t="s">
        <v>44</v>
      </c>
      <c r="B61" s="131"/>
      <c r="C61" s="126"/>
      <c r="D61" s="36">
        <v>9204</v>
      </c>
      <c r="E61" s="37"/>
      <c r="F61" s="37"/>
      <c r="G61" s="37"/>
      <c r="H61" s="38"/>
    </row>
    <row r="62" spans="1:8" ht="37.5" customHeight="1" outlineLevel="1" x14ac:dyDescent="0.2">
      <c r="A62" s="130" t="s">
        <v>45</v>
      </c>
      <c r="B62" s="131"/>
      <c r="C62" s="126"/>
      <c r="D62" s="36">
        <v>9912</v>
      </c>
      <c r="E62" s="37"/>
      <c r="F62" s="37"/>
      <c r="G62" s="37"/>
      <c r="H62" s="38"/>
    </row>
    <row r="63" spans="1:8" ht="37.5" customHeight="1" outlineLevel="1" x14ac:dyDescent="0.2">
      <c r="A63" s="130" t="s">
        <v>46</v>
      </c>
      <c r="B63" s="131"/>
      <c r="C63" s="126"/>
      <c r="D63" s="36">
        <v>10620</v>
      </c>
      <c r="E63" s="37"/>
      <c r="F63" s="37"/>
      <c r="G63" s="37"/>
      <c r="H63" s="38"/>
    </row>
    <row r="64" spans="1:8" ht="37.5" customHeight="1" outlineLevel="1" x14ac:dyDescent="0.2">
      <c r="A64" s="130" t="s">
        <v>47</v>
      </c>
      <c r="B64" s="131"/>
      <c r="C64" s="126"/>
      <c r="D64" s="36">
        <v>11328</v>
      </c>
      <c r="E64" s="37"/>
      <c r="F64" s="37"/>
      <c r="G64" s="37"/>
      <c r="H64" s="38"/>
    </row>
    <row r="65" spans="1:8" ht="37.5" customHeight="1" outlineLevel="1" x14ac:dyDescent="0.2">
      <c r="A65" s="130" t="s">
        <v>48</v>
      </c>
      <c r="B65" s="131"/>
      <c r="C65" s="126"/>
      <c r="D65" s="36">
        <v>12036</v>
      </c>
      <c r="E65" s="37"/>
      <c r="F65" s="37"/>
      <c r="G65" s="37"/>
      <c r="H65" s="38"/>
    </row>
    <row r="66" spans="1:8" ht="37.5" customHeight="1" outlineLevel="1" x14ac:dyDescent="0.2">
      <c r="A66" s="130" t="s">
        <v>49</v>
      </c>
      <c r="B66" s="131"/>
      <c r="C66" s="126"/>
      <c r="D66" s="36">
        <v>12744</v>
      </c>
      <c r="E66" s="37"/>
      <c r="F66" s="37"/>
      <c r="G66" s="37"/>
      <c r="H66" s="38"/>
    </row>
    <row r="67" spans="1:8" ht="37.5" customHeight="1" outlineLevel="1" x14ac:dyDescent="0.2">
      <c r="A67" s="130" t="s">
        <v>50</v>
      </c>
      <c r="B67" s="131"/>
      <c r="C67" s="126"/>
      <c r="D67" s="36">
        <v>13452</v>
      </c>
      <c r="E67" s="37"/>
      <c r="F67" s="37"/>
      <c r="G67" s="37"/>
      <c r="H67" s="38"/>
    </row>
    <row r="68" spans="1:8" ht="37.5" customHeight="1" outlineLevel="1" thickBot="1" x14ac:dyDescent="0.25">
      <c r="A68" s="130" t="s">
        <v>51</v>
      </c>
      <c r="B68" s="131"/>
      <c r="C68" s="126"/>
      <c r="D68" s="36">
        <v>14160</v>
      </c>
      <c r="E68" s="37"/>
      <c r="F68" s="37"/>
      <c r="G68" s="37"/>
      <c r="H68" s="38"/>
    </row>
    <row r="69" spans="1:8" ht="50.1" customHeight="1" thickBot="1" x14ac:dyDescent="0.25">
      <c r="A69" s="119" t="s">
        <v>52</v>
      </c>
      <c r="B69" s="120"/>
      <c r="C69" s="120"/>
      <c r="D69" s="121" t="str">
        <f>"от "&amp;MIN(D70:D79)&amp;" до "&amp;MAX(D70:D79)</f>
        <v>от 240 до 3954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71" s="140">
        <v>354</v>
      </c>
      <c r="E71" s="140"/>
      <c r="F71" s="140"/>
      <c r="G71" s="140"/>
      <c r="H71" s="141"/>
    </row>
    <row r="72" spans="1:8" ht="37.5" customHeight="1" x14ac:dyDescent="0.2">
      <c r="A72" s="137" t="s">
        <v>55</v>
      </c>
      <c r="B72" s="138"/>
      <c r="C72" s="142"/>
      <c r="D72" s="140">
        <v>1242</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768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504 до 6492</v>
      </c>
      <c r="E81" s="156"/>
      <c r="F81" s="156"/>
      <c r="G81" s="156"/>
      <c r="H81" s="157"/>
    </row>
    <row r="82" spans="1:8" ht="21.75" thickBot="1" x14ac:dyDescent="0.25">
      <c r="A82" s="301"/>
      <c r="B82" s="302"/>
      <c r="C82" s="118"/>
      <c r="D82" s="325"/>
      <c r="E82" s="325"/>
      <c r="F82" s="325"/>
      <c r="G82" s="325"/>
      <c r="H82" s="326"/>
    </row>
    <row r="83" spans="1:8" ht="72"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83" s="165">
        <v>1500</v>
      </c>
      <c r="E83" s="165"/>
      <c r="F83" s="165"/>
      <c r="G83" s="165"/>
      <c r="H83" s="166"/>
    </row>
    <row r="84" spans="1:8" ht="72" customHeight="1" thickBot="1" x14ac:dyDescent="0.25">
      <c r="A84" s="167" t="s">
        <v>67</v>
      </c>
      <c r="B84" s="168"/>
      <c r="C84" s="169"/>
      <c r="D84" s="170" t="s">
        <v>68</v>
      </c>
      <c r="E84" s="171"/>
      <c r="F84" s="171"/>
      <c r="G84" s="171"/>
      <c r="H84" s="172"/>
    </row>
    <row r="85" spans="1:8" ht="72" customHeight="1" x14ac:dyDescent="0.2">
      <c r="A85" s="173" t="s">
        <v>69</v>
      </c>
      <c r="B85" s="174"/>
      <c r="C85" s="169"/>
      <c r="D85" s="140">
        <f>D83/4</f>
        <v>375</v>
      </c>
      <c r="E85" s="140"/>
      <c r="F85" s="140"/>
      <c r="G85" s="140"/>
      <c r="H85" s="141"/>
    </row>
    <row r="86" spans="1:8" ht="72" customHeight="1" x14ac:dyDescent="0.2">
      <c r="A86" s="173" t="s">
        <v>70</v>
      </c>
      <c r="B86" s="174"/>
      <c r="C86" s="169"/>
      <c r="D86" s="140">
        <f>D83/5</f>
        <v>300</v>
      </c>
      <c r="E86" s="140"/>
      <c r="F86" s="140"/>
      <c r="G86" s="140"/>
      <c r="H86" s="141"/>
    </row>
    <row r="87" spans="1:8" ht="72" customHeight="1" x14ac:dyDescent="0.2">
      <c r="A87" s="173" t="s">
        <v>71</v>
      </c>
      <c r="B87" s="174"/>
      <c r="C87" s="169"/>
      <c r="D87" s="140">
        <f>D83/6</f>
        <v>250</v>
      </c>
      <c r="E87" s="140"/>
      <c r="F87" s="140"/>
      <c r="G87" s="140"/>
      <c r="H87" s="141"/>
    </row>
    <row r="88" spans="1:8" ht="72" customHeight="1" x14ac:dyDescent="0.2">
      <c r="A88" s="173" t="s">
        <v>72</v>
      </c>
      <c r="B88" s="174"/>
      <c r="C88" s="169"/>
      <c r="D88" s="140">
        <f>D83/7</f>
        <v>214.28571428571428</v>
      </c>
      <c r="E88" s="140"/>
      <c r="F88" s="140"/>
      <c r="G88" s="140"/>
      <c r="H88" s="141"/>
    </row>
    <row r="89" spans="1:8" ht="72" customHeight="1" x14ac:dyDescent="0.2">
      <c r="A89" s="173" t="s">
        <v>73</v>
      </c>
      <c r="B89" s="174"/>
      <c r="C89" s="169"/>
      <c r="D89" s="140">
        <f>D83/8</f>
        <v>187.5</v>
      </c>
      <c r="E89" s="140"/>
      <c r="F89" s="140"/>
      <c r="G89" s="140"/>
      <c r="H89" s="141"/>
    </row>
    <row r="90" spans="1:8" ht="72" customHeight="1" x14ac:dyDescent="0.2">
      <c r="A90" s="173" t="s">
        <v>74</v>
      </c>
      <c r="B90" s="174"/>
      <c r="C90" s="169"/>
      <c r="D90" s="140">
        <f>D83/9</f>
        <v>166.66666666666666</v>
      </c>
      <c r="E90" s="140"/>
      <c r="F90" s="140"/>
      <c r="G90" s="140"/>
      <c r="H90" s="141"/>
    </row>
    <row r="91" spans="1:8" ht="72" customHeight="1" x14ac:dyDescent="0.2">
      <c r="A91" s="173" t="s">
        <v>75</v>
      </c>
      <c r="B91" s="174"/>
      <c r="C91" s="169"/>
      <c r="D91" s="140">
        <f>D83/10</f>
        <v>150</v>
      </c>
      <c r="E91" s="140"/>
      <c r="F91" s="140"/>
      <c r="G91" s="140"/>
      <c r="H91" s="141"/>
    </row>
    <row r="92" spans="1:8" ht="72" customHeight="1" thickBot="1" x14ac:dyDescent="0.25">
      <c r="A92" s="162" t="s">
        <v>76</v>
      </c>
      <c r="B92" s="163"/>
      <c r="C92" s="169"/>
      <c r="D92" s="165">
        <v>2520</v>
      </c>
      <c r="E92" s="165"/>
      <c r="F92" s="165"/>
      <c r="G92" s="165"/>
      <c r="H92" s="166"/>
    </row>
    <row r="93" spans="1:8" ht="72" customHeight="1" thickBot="1" x14ac:dyDescent="0.25">
      <c r="A93" s="167" t="s">
        <v>67</v>
      </c>
      <c r="B93" s="168"/>
      <c r="C93" s="169"/>
      <c r="D93" s="170" t="s">
        <v>68</v>
      </c>
      <c r="E93" s="171"/>
      <c r="F93" s="171"/>
      <c r="G93" s="171"/>
      <c r="H93" s="172"/>
    </row>
    <row r="94" spans="1:8" ht="72" customHeight="1" x14ac:dyDescent="0.2">
      <c r="A94" s="173" t="s">
        <v>69</v>
      </c>
      <c r="B94" s="174"/>
      <c r="C94" s="169"/>
      <c r="D94" s="140">
        <v>630</v>
      </c>
      <c r="E94" s="140"/>
      <c r="F94" s="140"/>
      <c r="G94" s="140"/>
      <c r="H94" s="141"/>
    </row>
    <row r="95" spans="1:8" ht="72" customHeight="1" x14ac:dyDescent="0.2">
      <c r="A95" s="173" t="s">
        <v>70</v>
      </c>
      <c r="B95" s="174"/>
      <c r="C95" s="169"/>
      <c r="D95" s="140">
        <v>504</v>
      </c>
      <c r="E95" s="140"/>
      <c r="F95" s="140"/>
      <c r="G95" s="140"/>
      <c r="H95" s="141"/>
    </row>
    <row r="96" spans="1:8" ht="72" customHeight="1" x14ac:dyDescent="0.2">
      <c r="A96" s="173" t="s">
        <v>71</v>
      </c>
      <c r="B96" s="174"/>
      <c r="C96" s="169"/>
      <c r="D96" s="140">
        <v>420</v>
      </c>
      <c r="E96" s="140"/>
      <c r="F96" s="140"/>
      <c r="G96" s="140"/>
      <c r="H96" s="141"/>
    </row>
    <row r="97" spans="1:8" ht="72" customHeight="1" x14ac:dyDescent="0.2">
      <c r="A97" s="173" t="s">
        <v>72</v>
      </c>
      <c r="B97" s="174"/>
      <c r="C97" s="169"/>
      <c r="D97" s="140">
        <v>360</v>
      </c>
      <c r="E97" s="140"/>
      <c r="F97" s="140"/>
      <c r="G97" s="140"/>
      <c r="H97" s="141"/>
    </row>
    <row r="98" spans="1:8" ht="72" customHeight="1" x14ac:dyDescent="0.2">
      <c r="A98" s="173" t="s">
        <v>73</v>
      </c>
      <c r="B98" s="174"/>
      <c r="C98" s="169"/>
      <c r="D98" s="140">
        <v>315</v>
      </c>
      <c r="E98" s="140"/>
      <c r="F98" s="140"/>
      <c r="G98" s="140"/>
      <c r="H98" s="141"/>
    </row>
    <row r="99" spans="1:8" ht="72" customHeight="1" x14ac:dyDescent="0.2">
      <c r="A99" s="173" t="s">
        <v>74</v>
      </c>
      <c r="B99" s="174"/>
      <c r="C99" s="169"/>
      <c r="D99" s="140">
        <v>280</v>
      </c>
      <c r="E99" s="140"/>
      <c r="F99" s="140"/>
      <c r="G99" s="140"/>
      <c r="H99" s="141"/>
    </row>
    <row r="100" spans="1:8" ht="72"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"2ГИС.КАМЕНСК-УРАЛЬСКИЙ"</v>
      </c>
      <c r="D103" s="31">
        <v>2478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4" s="187">
        <v>1476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5" s="36">
        <v>5016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"2ГИС.КАМЕНСК-УРАЛЬСКИЙ"</v>
      </c>
      <c r="D106" s="36">
        <v>4896</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"2ГИС.КАМЕНСК-УРАЛЬСКИЙ"</v>
      </c>
      <c r="D107" s="36">
        <v>5875.2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8" s="36">
        <v>1476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9" s="36">
        <v>2010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0" s="36">
        <v>6018</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"2ГИС.КАМЕНСК-УРАЛЬСКИЙ" (мобильная версия 2ГИС 4.0 и выше)</v>
      </c>
      <c r="D111" s="36">
        <v>5010</v>
      </c>
      <c r="E111" s="37"/>
      <c r="F111" s="37"/>
      <c r="G111" s="37"/>
      <c r="H111" s="38"/>
    </row>
    <row r="112" spans="1:8" ht="50.1" customHeight="1" x14ac:dyDescent="0.2">
      <c r="A112" s="143" t="s">
        <v>87</v>
      </c>
      <c r="B112" s="144"/>
      <c r="C112" s="186" t="s">
        <v>88</v>
      </c>
      <c r="D112" s="36">
        <v>504</v>
      </c>
      <c r="E112" s="37"/>
      <c r="F112" s="37"/>
      <c r="G112" s="37"/>
      <c r="H112" s="38"/>
    </row>
    <row r="113" spans="1:8" ht="75.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3" s="36">
        <v>1770</v>
      </c>
      <c r="E113" s="37"/>
      <c r="F113" s="37"/>
      <c r="G113" s="37"/>
      <c r="H113" s="38"/>
    </row>
    <row r="114" spans="1:8" ht="75.75" customHeight="1" x14ac:dyDescent="0.2">
      <c r="A114" s="143" t="s">
        <v>90</v>
      </c>
      <c r="B114" s="144"/>
      <c r="C114" s="186"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4" s="36">
        <v>1416</v>
      </c>
      <c r="E114" s="37"/>
      <c r="F114" s="37"/>
      <c r="G114" s="37"/>
      <c r="H114" s="38"/>
    </row>
    <row r="115" spans="1:8" ht="75.75" customHeight="1" x14ac:dyDescent="0.2">
      <c r="A115" s="143" t="s">
        <v>91</v>
      </c>
      <c r="B115" s="144"/>
      <c r="C115"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5" s="36">
        <v>1182</v>
      </c>
      <c r="E115" s="37"/>
      <c r="F115" s="37"/>
      <c r="G115" s="37"/>
      <c r="H115" s="38"/>
    </row>
    <row r="116" spans="1:8" ht="75.75" customHeight="1" x14ac:dyDescent="0.2">
      <c r="A116" s="143" t="s">
        <v>92</v>
      </c>
      <c r="B116" s="144"/>
      <c r="C116"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6" s="36">
        <v>708</v>
      </c>
      <c r="E116" s="37"/>
      <c r="F116" s="37"/>
      <c r="G116" s="37"/>
      <c r="H116" s="38"/>
    </row>
    <row r="117" spans="1:8" ht="75.75" customHeight="1" x14ac:dyDescent="0.2">
      <c r="A117" s="143" t="s">
        <v>93</v>
      </c>
      <c r="B117" s="144" t="s">
        <v>93</v>
      </c>
      <c r="C117"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7" s="36">
        <v>6000</v>
      </c>
      <c r="E117" s="37"/>
      <c r="F117" s="37"/>
      <c r="G117" s="37"/>
      <c r="H117" s="38"/>
    </row>
    <row r="118" spans="1:8" ht="75.75" customHeight="1" x14ac:dyDescent="0.2">
      <c r="A118" s="143" t="s">
        <v>94</v>
      </c>
      <c r="B118" s="144" t="s">
        <v>94</v>
      </c>
      <c r="C118"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9" s="36">
        <v>6492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20" s="36">
        <v>600</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2" s="36">
        <v>1515</v>
      </c>
      <c r="E122" s="37"/>
      <c r="F122" s="37"/>
      <c r="G122" s="37"/>
      <c r="H122" s="38"/>
    </row>
    <row r="123" spans="1:8" s="16" customFormat="1" ht="9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24" s="36">
        <v>3000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"2ГИС.КАМЕНСК-УРАЛЬСКИЙ"</v>
      </c>
      <c r="D125" s="36">
        <v>3480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6">
        <v>2160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"2ГИС.КАМЕНСК-УРАЛЬСКИЙ" (версия для ПК)</v>
      </c>
      <c r="D127" s="36">
        <v>7080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"2ГИС.КАМЕНСК-УРАЛЬСКИЙ"</v>
      </c>
      <c r="D128" s="36">
        <v>6960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"2ГИС.КАМЕНСК-УРАЛЬСКИЙ"</v>
      </c>
      <c r="D129" s="36">
        <v>8352</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"2ГИС.КАМЕНСК-УРАЛЬСКИЙ" (версия для ПК)</v>
      </c>
      <c r="D130" s="36">
        <v>2160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"2ГИС.КАМЕНСК-УРАЛЬСКИЙ" (версия для ПК)</v>
      </c>
      <c r="D131" s="36">
        <v>2880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"2ГИС.КАМЕНСК-УРАЛЬСКИЙ" (версия для ПК)</v>
      </c>
      <c r="D132" s="36">
        <v>8520</v>
      </c>
      <c r="E132" s="37"/>
      <c r="F132" s="37"/>
      <c r="G132" s="37"/>
      <c r="H132" s="38"/>
    </row>
    <row r="133" spans="1:8" ht="50.1" customHeight="1" x14ac:dyDescent="0.2">
      <c r="A133" s="143" t="s">
        <v>108</v>
      </c>
      <c r="B133" s="144"/>
      <c r="C133" s="186" t="s">
        <v>88</v>
      </c>
      <c r="D133" s="36">
        <v>720</v>
      </c>
      <c r="E133" s="37"/>
      <c r="F133" s="37"/>
      <c r="G133" s="37"/>
      <c r="H133" s="38"/>
    </row>
    <row r="134" spans="1:8" ht="74.2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6">
        <v>8400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"2ГИС.КАМЕНСК-УРАЛЬСКИЙ" (версия для ПК)</v>
      </c>
      <c r="D135" s="44">
        <v>9120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37" s="31">
        <v>2004</v>
      </c>
      <c r="E137" s="32"/>
      <c r="F137" s="32"/>
      <c r="G137" s="32"/>
      <c r="H137" s="33"/>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1"/>
    </row>
    <row r="140" spans="1:8" s="16" customFormat="1" ht="50.1" customHeight="1" x14ac:dyDescent="0.2">
      <c r="A140" s="194" t="s">
        <v>115</v>
      </c>
      <c r="B140" s="195"/>
      <c r="C140" s="196"/>
      <c r="D140" s="329">
        <v>150</v>
      </c>
      <c r="E140" s="140"/>
      <c r="F140" s="140"/>
      <c r="G140" s="140"/>
      <c r="H140" s="141"/>
    </row>
    <row r="141" spans="1:8" s="16" customFormat="1" ht="50.1" customHeight="1" thickBot="1" x14ac:dyDescent="0.25">
      <c r="A141" s="194" t="s">
        <v>116</v>
      </c>
      <c r="B141" s="195"/>
      <c r="C141" s="198"/>
      <c r="D141" s="78">
        <v>510</v>
      </c>
      <c r="E141" s="79"/>
      <c r="F141" s="79"/>
      <c r="G141" s="79"/>
      <c r="H141" s="80"/>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3" s="200">
        <f>F143*1.2</f>
        <v>4320</v>
      </c>
      <c r="E143" s="201">
        <f>F143*1.1</f>
        <v>3960.0000000000005</v>
      </c>
      <c r="F143" s="201">
        <v>3600</v>
      </c>
      <c r="G143" s="201">
        <f>F143*0.75</f>
        <v>2700</v>
      </c>
      <c r="H143" s="202">
        <f>F143*0.5</f>
        <v>1800</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"2ГИС.КАМЕНСК-УРАЛЬСКИЙ"</v>
      </c>
      <c r="D144" s="36">
        <v>1770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5" s="36">
        <v>3780</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6" s="200">
        <f>F146*1.2</f>
        <v>6048</v>
      </c>
      <c r="E146" s="201">
        <f>F146*1.1</f>
        <v>5544</v>
      </c>
      <c r="F146" s="201">
        <v>5040</v>
      </c>
      <c r="G146" s="201">
        <f>F146*0.75</f>
        <v>3780</v>
      </c>
      <c r="H146" s="202">
        <f>F146*0.5</f>
        <v>2520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"2ГИС.КАМЕНСК-УРАЛЬСКИЙ"</v>
      </c>
      <c r="D147" s="36">
        <v>2520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8" s="36">
        <v>5400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"2ГИС.КАМЕНСК-УРАЛЬСКИЙ"</v>
      </c>
      <c r="D149" s="36">
        <v>1770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357"/>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2" s="31">
        <v>5460</v>
      </c>
      <c r="E152" s="32"/>
      <c r="F152" s="32"/>
      <c r="G152" s="32"/>
      <c r="H152" s="33"/>
    </row>
    <row r="153" spans="1:8" s="16" customFormat="1" ht="83.25" customHeight="1" thickBot="1" x14ac:dyDescent="0.25">
      <c r="A153" s="143" t="s">
        <v>187</v>
      </c>
      <c r="B153" s="144"/>
      <c r="C153" s="196"/>
      <c r="D153" s="36">
        <v>5460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501</v>
      </c>
      <c r="D156" s="210"/>
      <c r="E156" s="211"/>
      <c r="F156" s="211"/>
      <c r="G156" s="211"/>
      <c r="H156" s="211"/>
    </row>
    <row r="157" spans="1:8" ht="21" x14ac:dyDescent="0.2">
      <c r="A157" s="208"/>
      <c r="B157" s="211"/>
      <c r="C157" s="212" t="s">
        <v>502</v>
      </c>
      <c r="D157" s="212"/>
      <c r="E157" s="211"/>
      <c r="F157" s="211"/>
      <c r="G157" s="211"/>
      <c r="H157" s="211"/>
    </row>
    <row r="158" spans="1:8" ht="21" x14ac:dyDescent="0.2">
      <c r="A158" s="208"/>
      <c r="B158" s="211"/>
      <c r="C158" s="212" t="s">
        <v>503</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6" customHeight="1" thickBot="1" x14ac:dyDescent="0.25">
      <c r="A173" s="236" t="s">
        <v>141</v>
      </c>
      <c r="B173" s="237"/>
      <c r="C173" s="238" t="s">
        <v>142</v>
      </c>
      <c r="D173" s="237" t="s">
        <v>143</v>
      </c>
      <c r="E173" s="239"/>
      <c r="F173" s="240"/>
      <c r="G173" s="240"/>
      <c r="H173" s="240"/>
    </row>
    <row r="174" spans="1:8" ht="126.75" customHeight="1" x14ac:dyDescent="0.2">
      <c r="A174" s="241" t="s">
        <v>144</v>
      </c>
      <c r="B174" s="242"/>
      <c r="C174" s="243" t="s">
        <v>145</v>
      </c>
      <c r="D174" s="244" t="s">
        <v>146</v>
      </c>
      <c r="E174" s="245"/>
      <c r="F174" s="240"/>
      <c r="G174" s="240"/>
      <c r="H174" s="240"/>
    </row>
    <row r="175" spans="1:8" ht="108" customHeight="1" x14ac:dyDescent="0.2">
      <c r="A175" s="246" t="s">
        <v>147</v>
      </c>
      <c r="B175" s="247"/>
      <c r="C175" s="248" t="s">
        <v>148</v>
      </c>
      <c r="D175" s="249" t="s">
        <v>149</v>
      </c>
      <c r="E175" s="250"/>
      <c r="F175" s="240"/>
      <c r="G175" s="240"/>
      <c r="H175" s="240"/>
    </row>
    <row r="176" spans="1:8" ht="134.25" customHeight="1" x14ac:dyDescent="0.2">
      <c r="A176" s="247" t="s">
        <v>150</v>
      </c>
      <c r="B176" s="247"/>
      <c r="C176" s="248" t="s">
        <v>151</v>
      </c>
      <c r="D176" s="249" t="s">
        <v>149</v>
      </c>
      <c r="E176" s="249"/>
      <c r="F176" s="240"/>
      <c r="G176" s="240"/>
      <c r="H176" s="240"/>
    </row>
    <row r="177" spans="1:8" s="205" customFormat="1" ht="125.25" customHeight="1" x14ac:dyDescent="0.2">
      <c r="A177" s="246" t="s">
        <v>153</v>
      </c>
      <c r="B177" s="247"/>
      <c r="C177" s="337" t="s">
        <v>154</v>
      </c>
      <c r="D177" s="247" t="s">
        <v>149</v>
      </c>
      <c r="E177" s="338"/>
      <c r="F177" s="234"/>
      <c r="G177" s="234"/>
      <c r="H177" s="234"/>
    </row>
    <row r="178" spans="1:8" s="226" customFormat="1" ht="222.75" customHeight="1" thickBot="1" x14ac:dyDescent="0.25">
      <c r="A178" s="339" t="s">
        <v>155</v>
      </c>
      <c r="B178" s="340"/>
      <c r="C178" s="334" t="s">
        <v>156</v>
      </c>
      <c r="D178" s="341" t="s">
        <v>149</v>
      </c>
      <c r="E178" s="342"/>
      <c r="F178" s="224"/>
      <c r="G178" s="225"/>
      <c r="H178" s="225"/>
    </row>
    <row r="179" spans="1:8" ht="24.95" customHeight="1" x14ac:dyDescent="0.2">
      <c r="A179" s="252" t="s">
        <v>157</v>
      </c>
      <c r="B179" s="252"/>
      <c r="C179" s="252"/>
      <c r="D179" s="252"/>
      <c r="E179" s="252"/>
      <c r="F179" s="252"/>
      <c r="G179" s="252"/>
      <c r="H179" s="252"/>
    </row>
    <row r="180" spans="1:8" ht="24.95" customHeight="1" x14ac:dyDescent="0.2">
      <c r="A180" s="252" t="s">
        <v>158</v>
      </c>
      <c r="B180" s="252"/>
      <c r="C180" s="252"/>
      <c r="D180" s="252"/>
      <c r="E180" s="252"/>
      <c r="F180" s="252"/>
      <c r="G180" s="252"/>
      <c r="H180" s="252"/>
    </row>
    <row r="181" spans="1:8" ht="183.75"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81"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4" spans="1:8" s="254" customFormat="1" ht="114.75" customHeight="1" x14ac:dyDescent="0.2">
      <c r="A184" s="227" t="s">
        <v>162</v>
      </c>
      <c r="B184" s="227"/>
      <c r="C184" s="227"/>
      <c r="D184" s="227"/>
      <c r="E184" s="227"/>
      <c r="F184" s="227"/>
      <c r="G184" s="227"/>
      <c r="H184" s="227"/>
    </row>
  </sheetData>
  <sheetProtection selectLockedCells="1" selectUnlockedCells="1"/>
  <mergeCells count="305">
    <mergeCell ref="A181:H181"/>
    <mergeCell ref="A182:H182"/>
    <mergeCell ref="A183:H183"/>
    <mergeCell ref="A184:E184"/>
    <mergeCell ref="F184:H184"/>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3"/>
  <sheetViews>
    <sheetView view="pageBreakPreview" zoomScale="40" zoomScaleNormal="60" zoomScaleSheetLayoutView="40" workbookViewId="0">
      <pane ySplit="4" topLeftCell="A113"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февраля 2024 г.</v>
      </c>
      <c r="B2" s="6" t="s">
        <v>2</v>
      </c>
      <c r="C2" s="7" t="s">
        <v>175</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176</v>
      </c>
      <c r="E6" s="314" t="s">
        <v>177</v>
      </c>
      <c r="F6" s="313" t="s">
        <v>178</v>
      </c>
      <c r="G6" s="314" t="s">
        <v>179</v>
      </c>
      <c r="H6" s="315" t="s">
        <v>180</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80" s="45">
        <v>30</v>
      </c>
      <c r="E80" s="45"/>
      <c r="F80" s="45"/>
      <c r="G80" s="45"/>
      <c r="H80" s="46"/>
    </row>
    <row r="81" spans="1:8" ht="50.1" customHeight="1" thickBot="1" x14ac:dyDescent="0.25">
      <c r="A81" s="24" t="s">
        <v>65</v>
      </c>
      <c r="B81" s="25"/>
      <c r="C81" s="26"/>
      <c r="D81" s="156" t="str">
        <f>"от "&amp;MIN(D83,D103:H104,F141,D105:H119)&amp;" до "&amp;MAX(D83,D103:H104,F141,D105:H119)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2496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624</v>
      </c>
      <c r="E94" s="140"/>
      <c r="F94" s="140"/>
      <c r="G94" s="140"/>
      <c r="H94" s="141"/>
    </row>
    <row r="95" spans="1:8" ht="57" customHeight="1" x14ac:dyDescent="0.2">
      <c r="A95" s="173" t="s">
        <v>70</v>
      </c>
      <c r="B95" s="174"/>
      <c r="C95" s="169"/>
      <c r="D95" s="140">
        <v>499.2</v>
      </c>
      <c r="E95" s="140"/>
      <c r="F95" s="140"/>
      <c r="G95" s="140"/>
      <c r="H95" s="141"/>
    </row>
    <row r="96" spans="1:8" ht="57" customHeight="1" x14ac:dyDescent="0.2">
      <c r="A96" s="173" t="s">
        <v>71</v>
      </c>
      <c r="B96" s="174"/>
      <c r="C96" s="169"/>
      <c r="D96" s="140">
        <v>416</v>
      </c>
      <c r="E96" s="140"/>
      <c r="F96" s="140"/>
      <c r="G96" s="140"/>
      <c r="H96" s="141"/>
    </row>
    <row r="97" spans="1:8" ht="57" customHeight="1" x14ac:dyDescent="0.2">
      <c r="A97" s="173" t="s">
        <v>72</v>
      </c>
      <c r="B97" s="174"/>
      <c r="C97" s="169"/>
      <c r="D97" s="140">
        <v>356.57142857142861</v>
      </c>
      <c r="E97" s="140"/>
      <c r="F97" s="140"/>
      <c r="G97" s="140"/>
      <c r="H97" s="141"/>
    </row>
    <row r="98" spans="1:8" ht="57" customHeight="1" x14ac:dyDescent="0.2">
      <c r="A98" s="173" t="s">
        <v>73</v>
      </c>
      <c r="B98" s="174"/>
      <c r="C98" s="169"/>
      <c r="D98" s="140">
        <v>312</v>
      </c>
      <c r="E98" s="140"/>
      <c r="F98" s="140"/>
      <c r="G98" s="140"/>
      <c r="H98" s="141"/>
    </row>
    <row r="99" spans="1:8" ht="57" customHeight="1" x14ac:dyDescent="0.2">
      <c r="A99" s="173" t="s">
        <v>74</v>
      </c>
      <c r="B99" s="174"/>
      <c r="C99" s="169"/>
      <c r="D99" s="140">
        <v>277.33333333333331</v>
      </c>
      <c r="E99" s="140"/>
      <c r="F99" s="140"/>
      <c r="G99" s="140"/>
      <c r="H99" s="141"/>
    </row>
    <row r="100" spans="1:8" ht="57" customHeight="1" thickBot="1" x14ac:dyDescent="0.25">
      <c r="A100" s="173" t="s">
        <v>75</v>
      </c>
      <c r="B100" s="174"/>
      <c r="C100" s="177"/>
      <c r="D100" s="140">
        <v>249.6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1" s="327">
        <v>5004</v>
      </c>
      <c r="E101" s="148"/>
      <c r="F101" s="148"/>
      <c r="G101" s="148"/>
      <c r="H101" s="149"/>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"2ГИС.АРМАВИР"</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"2ГИС.АРМАВИР"</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"2ГИС.АРМАВИР"</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4" s="36">
        <v>1488</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6" s="36">
        <v>744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8" s="36">
        <v>4500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20" s="36">
        <v>230.99999999999994</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2" s="36">
        <v>5502</v>
      </c>
      <c r="E122" s="37"/>
      <c r="F122" s="37"/>
      <c r="G122" s="37"/>
      <c r="H122" s="38"/>
    </row>
    <row r="123" spans="1:8" ht="50.1" customHeight="1" x14ac:dyDescent="0.2">
      <c r="A123" s="143" t="s">
        <v>100</v>
      </c>
      <c r="B123" s="144"/>
      <c r="C123" s="186" t="str">
        <f>"Интернет-площадка 2gis.ru на основе Cправочника организаций "&amp;$C$2&amp;""</f>
        <v>Интернет-площадка 2gis.ru на основе Cправочника организаций "2ГИС.АРМАВИР"</v>
      </c>
      <c r="D123" s="36">
        <v>6360</v>
      </c>
      <c r="E123" s="37"/>
      <c r="F123" s="37"/>
      <c r="G123" s="37"/>
      <c r="H123" s="38"/>
    </row>
    <row r="124" spans="1:8" ht="50.1" customHeight="1" x14ac:dyDescent="0.2">
      <c r="A124" s="143" t="s">
        <v>101</v>
      </c>
      <c r="B124" s="144"/>
      <c r="C124" s="186" t="str">
        <f t="shared" ref="C124:C133"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6">
        <v>3000</v>
      </c>
      <c r="E124" s="37"/>
      <c r="F124" s="37"/>
      <c r="G124" s="37"/>
      <c r="H124" s="38"/>
    </row>
    <row r="125" spans="1:8" ht="50.1" customHeight="1" x14ac:dyDescent="0.2">
      <c r="A125" s="143" t="s">
        <v>102</v>
      </c>
      <c r="B125" s="144"/>
      <c r="C125" s="186" t="str">
        <f t="shared" si="1"/>
        <v>Электронный справочник на основе Справочника организаций "2ГИС.АРМАВИР" (версия для ПК)</v>
      </c>
      <c r="D125" s="36">
        <v>2760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"2ГИС.АРМАВИР"</v>
      </c>
      <c r="D126" s="36">
        <v>6240</v>
      </c>
      <c r="E126" s="37"/>
      <c r="F126" s="37"/>
      <c r="G126" s="37"/>
      <c r="H126" s="38"/>
    </row>
    <row r="127" spans="1:8" ht="50.1" customHeight="1" x14ac:dyDescent="0.2">
      <c r="A127" s="143" t="s">
        <v>104</v>
      </c>
      <c r="B127" s="144"/>
      <c r="C127" s="186" t="str">
        <f>"Интернет-площадка 2gis.ru на основе Cправочника организаций "&amp;$C$2&amp;""</f>
        <v>Интернет-площадка 2gis.ru на основе Cправочника организаций "2ГИС.АРМАВИР"</v>
      </c>
      <c r="D127" s="36">
        <v>7488</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"2ГИС.АРМАВИР" (версия для ПК)</v>
      </c>
      <c r="D128" s="36">
        <v>1680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"2ГИС.АРМАВИР" (версия для ПК)</v>
      </c>
      <c r="D129" s="36">
        <v>3240</v>
      </c>
      <c r="E129" s="37"/>
      <c r="F129" s="37"/>
      <c r="G129" s="37"/>
      <c r="H129" s="38"/>
    </row>
    <row r="130" spans="1:8" ht="50.1" customHeight="1" x14ac:dyDescent="0.2">
      <c r="A130" s="143" t="s">
        <v>107</v>
      </c>
      <c r="B130" s="144"/>
      <c r="C130" s="186" t="str">
        <f t="shared" si="1"/>
        <v>Электронный справочник на основе Справочника организаций "2ГИС.АРМАВИР" (версия для ПК)</v>
      </c>
      <c r="D130" s="36">
        <v>3240</v>
      </c>
      <c r="E130" s="37"/>
      <c r="F130" s="37"/>
      <c r="G130" s="37"/>
      <c r="H130" s="38"/>
    </row>
    <row r="131" spans="1:8" ht="50.1" customHeight="1" x14ac:dyDescent="0.2">
      <c r="A131" s="143" t="s">
        <v>108</v>
      </c>
      <c r="B131" s="144"/>
      <c r="C131" s="186" t="s">
        <v>88</v>
      </c>
      <c r="D131" s="36">
        <v>720</v>
      </c>
      <c r="E131" s="37"/>
      <c r="F131" s="37"/>
      <c r="G131" s="37"/>
      <c r="H131" s="38"/>
    </row>
    <row r="132" spans="1:8" ht="72" customHeight="1" x14ac:dyDescent="0.2">
      <c r="A132" s="143" t="s">
        <v>109</v>
      </c>
      <c r="B132" s="144"/>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6">
        <v>11520</v>
      </c>
      <c r="E132" s="37"/>
      <c r="F132" s="37"/>
      <c r="G132" s="37"/>
      <c r="H132" s="38"/>
    </row>
    <row r="133" spans="1:8" ht="50.1" customHeight="1" thickBot="1" x14ac:dyDescent="0.25">
      <c r="A133" s="143" t="s">
        <v>110</v>
      </c>
      <c r="B133" s="144"/>
      <c r="C133" s="186" t="str">
        <f t="shared" si="1"/>
        <v>Электронный справочник на основе Справочника организаций "2ГИС.АРМАВИР" (версия для ПК)</v>
      </c>
      <c r="D133" s="44">
        <v>1800</v>
      </c>
      <c r="E133" s="45"/>
      <c r="F133" s="45"/>
      <c r="G133" s="45"/>
      <c r="H133" s="46"/>
    </row>
    <row r="134" spans="1:8" s="28" customFormat="1" ht="50.1" customHeight="1" thickBot="1" x14ac:dyDescent="0.25">
      <c r="A134" s="24" t="s">
        <v>111</v>
      </c>
      <c r="B134" s="25"/>
      <c r="C134" s="26"/>
      <c r="D134" s="156"/>
      <c r="E134" s="156"/>
      <c r="F134" s="156"/>
      <c r="G134" s="156"/>
      <c r="H134" s="157"/>
    </row>
    <row r="135" spans="1:8" s="16" customFormat="1" ht="50.1" customHeight="1" x14ac:dyDescent="0.2">
      <c r="A135" s="143" t="s">
        <v>112</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35" s="36">
        <v>1500</v>
      </c>
      <c r="E135" s="37"/>
      <c r="F135" s="37"/>
      <c r="G135" s="37"/>
      <c r="H135" s="38"/>
    </row>
    <row r="136" spans="1:8" s="16" customFormat="1" ht="50.1" customHeight="1" x14ac:dyDescent="0.2">
      <c r="A136" s="143" t="s">
        <v>113</v>
      </c>
      <c r="B136" s="144"/>
      <c r="C136" s="196"/>
      <c r="D136" s="36">
        <v>1500</v>
      </c>
      <c r="E136" s="37"/>
      <c r="F136" s="37"/>
      <c r="G136" s="37"/>
      <c r="H136" s="38"/>
    </row>
    <row r="137" spans="1:8" s="16" customFormat="1" ht="50.1" customHeight="1" x14ac:dyDescent="0.2">
      <c r="A137" s="194" t="s">
        <v>114</v>
      </c>
      <c r="B137" s="195"/>
      <c r="C137" s="196"/>
      <c r="D137" s="329">
        <v>1500</v>
      </c>
      <c r="E137" s="140"/>
      <c r="F137" s="140"/>
      <c r="G137" s="140"/>
      <c r="H137" s="140"/>
    </row>
    <row r="138" spans="1:8" s="16" customFormat="1" ht="50.1" customHeight="1" x14ac:dyDescent="0.2">
      <c r="A138" s="194" t="s">
        <v>115</v>
      </c>
      <c r="B138" s="195"/>
      <c r="C138" s="196"/>
      <c r="D138" s="329">
        <v>150</v>
      </c>
      <c r="E138" s="140"/>
      <c r="F138" s="140"/>
      <c r="G138" s="140"/>
      <c r="H138" s="140"/>
    </row>
    <row r="139" spans="1:8" s="16" customFormat="1" ht="50.1" customHeight="1" thickBot="1" x14ac:dyDescent="0.25">
      <c r="A139" s="194" t="s">
        <v>116</v>
      </c>
      <c r="B139" s="195"/>
      <c r="C139" s="198"/>
      <c r="D139" s="78">
        <v>510</v>
      </c>
      <c r="E139" s="79"/>
      <c r="F139" s="79"/>
      <c r="G139" s="79"/>
      <c r="H139" s="79"/>
    </row>
    <row r="140" spans="1:8" s="16" customFormat="1" ht="50.1" customHeight="1" thickBot="1" x14ac:dyDescent="0.25">
      <c r="A140" s="24" t="s">
        <v>117</v>
      </c>
      <c r="B140" s="25"/>
      <c r="C140" s="26"/>
      <c r="D140" s="156"/>
      <c r="E140" s="156"/>
      <c r="F140" s="156"/>
      <c r="G140" s="156"/>
      <c r="H140" s="157"/>
    </row>
    <row r="141" spans="1:8" ht="50.1" customHeight="1" x14ac:dyDescent="0.2">
      <c r="A141" s="143" t="s">
        <v>118</v>
      </c>
      <c r="B141" s="144"/>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1" s="200">
        <f>F141*1.2</f>
        <v>1911.6</v>
      </c>
      <c r="E141" s="201">
        <f>F141*1.1</f>
        <v>1752.3000000000002</v>
      </c>
      <c r="F141" s="201">
        <v>1593</v>
      </c>
      <c r="G141" s="201">
        <f>F141*0.75</f>
        <v>1194.75</v>
      </c>
      <c r="H141" s="202">
        <f>F141*0.5</f>
        <v>796.5</v>
      </c>
    </row>
    <row r="142" spans="1:8" ht="50.1" customHeight="1" x14ac:dyDescent="0.2">
      <c r="A142" s="143" t="s">
        <v>119</v>
      </c>
      <c r="B142" s="144"/>
      <c r="C142" s="186" t="str">
        <f>"Интернет-площадка 2gis.ru на основе Cправочника организаций "&amp;$C$2&amp;""</f>
        <v>Интернет-площадка 2gis.ru на основе Cправочника организаций "2ГИС.АРМАВИР"</v>
      </c>
      <c r="D142" s="36">
        <v>2835</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3" s="36">
        <v>1008</v>
      </c>
      <c r="E143" s="37"/>
      <c r="F143" s="37"/>
      <c r="G143" s="37"/>
      <c r="H143" s="38"/>
    </row>
    <row r="144" spans="1:8" ht="50.1" customHeight="1" x14ac:dyDescent="0.2">
      <c r="A144" s="143" t="s">
        <v>121</v>
      </c>
      <c r="B144" s="144"/>
      <c r="C14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4" s="200">
        <f>F144*1.2</f>
        <v>2736</v>
      </c>
      <c r="E144" s="201">
        <f>F144*1.1</f>
        <v>2508</v>
      </c>
      <c r="F144" s="201">
        <v>2280</v>
      </c>
      <c r="G144" s="201">
        <f>F144*0.75</f>
        <v>1710</v>
      </c>
      <c r="H144" s="202">
        <f>F144*0.5</f>
        <v>1140</v>
      </c>
    </row>
    <row r="145" spans="1:9" ht="50.1" customHeight="1" x14ac:dyDescent="0.2">
      <c r="A145" s="143" t="s">
        <v>166</v>
      </c>
      <c r="B145" s="144"/>
      <c r="C145" s="186" t="str">
        <f>"Интернет-площадка 2gis.ru на основе Cправочника организаций "&amp;$C$2&amp;""</f>
        <v>Интернет-площадка 2gis.ru на основе Cправочника организаций "2ГИС.АРМАВИР"</v>
      </c>
      <c r="D145" s="36">
        <v>4080</v>
      </c>
      <c r="E145" s="37"/>
      <c r="F145" s="37"/>
      <c r="G145" s="37"/>
      <c r="H145" s="38"/>
    </row>
    <row r="146" spans="1:9" ht="50.1" customHeight="1" x14ac:dyDescent="0.2">
      <c r="A146" s="143" t="s">
        <v>123</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6" s="36">
        <v>1440</v>
      </c>
      <c r="E146" s="37"/>
      <c r="F146" s="37"/>
      <c r="G146" s="37"/>
      <c r="H146" s="38"/>
    </row>
    <row r="147" spans="1:9" ht="75.75" customHeight="1" thickBot="1" x14ac:dyDescent="0.25">
      <c r="A147" s="143" t="s">
        <v>125</v>
      </c>
      <c r="B147" s="144"/>
      <c r="C1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47" s="36">
        <v>1794</v>
      </c>
      <c r="E147" s="37"/>
      <c r="F147" s="37"/>
      <c r="G147" s="37"/>
      <c r="H147" s="38"/>
    </row>
    <row r="148" spans="1:9" ht="50.1" customHeight="1" thickBot="1" x14ac:dyDescent="0.25">
      <c r="A148" s="301"/>
      <c r="B148" s="302"/>
      <c r="C148" s="118"/>
      <c r="D148" s="325"/>
      <c r="E148" s="325"/>
      <c r="F148" s="325"/>
      <c r="G148" s="325"/>
      <c r="H148" s="326"/>
    </row>
    <row r="149" spans="1:9" ht="12.6" customHeight="1" x14ac:dyDescent="0.2">
      <c r="E149" s="219"/>
      <c r="F149" s="219"/>
      <c r="G149" s="219"/>
      <c r="H149" s="219"/>
      <c r="I149" s="219"/>
    </row>
    <row r="150" spans="1:9" s="211" customFormat="1" ht="24.95" customHeight="1" x14ac:dyDescent="0.2">
      <c r="A150" s="208"/>
      <c r="B150" s="209" t="s">
        <v>126</v>
      </c>
      <c r="C150" s="210" t="s">
        <v>181</v>
      </c>
      <c r="D150" s="210"/>
      <c r="E150" s="219"/>
      <c r="F150" s="219"/>
      <c r="G150" s="219"/>
      <c r="H150" s="219"/>
      <c r="I150" s="219"/>
    </row>
    <row r="151" spans="1:9" s="211" customFormat="1" ht="24.95" customHeight="1" x14ac:dyDescent="0.2">
      <c r="A151" s="208"/>
      <c r="C151" s="304" t="s">
        <v>182</v>
      </c>
      <c r="D151" s="212"/>
      <c r="E151" s="219"/>
      <c r="F151" s="219"/>
      <c r="G151" s="219"/>
      <c r="H151" s="219"/>
      <c r="I151" s="219"/>
    </row>
    <row r="152" spans="1:9" s="211" customFormat="1" ht="24.95" customHeight="1" x14ac:dyDescent="0.2">
      <c r="A152" s="208"/>
      <c r="C152" s="304" t="s">
        <v>183</v>
      </c>
      <c r="D152" s="212"/>
      <c r="E152" s="219"/>
      <c r="F152" s="219"/>
      <c r="G152" s="219"/>
      <c r="H152" s="219"/>
      <c r="I152" s="219"/>
    </row>
    <row r="153" spans="1:9" ht="12.6" customHeight="1" x14ac:dyDescent="0.2">
      <c r="E153" s="219"/>
      <c r="F153" s="219"/>
      <c r="G153" s="219"/>
      <c r="H153" s="219"/>
      <c r="I153" s="219"/>
    </row>
    <row r="154" spans="1:9" s="16" customFormat="1" ht="26.25" x14ac:dyDescent="0.2">
      <c r="A154" s="215" t="str">
        <f>Абакан_юр!A158</f>
        <v>По соглашению сторон в качестве валюты платежа могут выступать украинские гривны, в этом случае курс следующий: 1 руб. = 0,4427 гривен</v>
      </c>
      <c r="B154" s="215"/>
      <c r="C154" s="215"/>
      <c r="D154" s="216"/>
      <c r="E154" s="216"/>
      <c r="F154" s="217"/>
      <c r="G154" s="218"/>
      <c r="H154" s="218"/>
    </row>
    <row r="155" spans="1:9" ht="26.25" x14ac:dyDescent="0.2">
      <c r="A155" s="215" t="str">
        <f>Абакан_юр!A159</f>
        <v>По соглашению сторон в качестве валюты платежа могут выступать дирхамы ОАЭ, в этом случае курс следующий: 1 руб. = 0,0427 дирхам</v>
      </c>
      <c r="B155" s="215"/>
      <c r="C155" s="215"/>
      <c r="D155" s="216"/>
      <c r="E155" s="216"/>
      <c r="F155" s="217"/>
      <c r="G155" s="220"/>
      <c r="H155" s="220"/>
    </row>
    <row r="156" spans="1:9" ht="26.25" x14ac:dyDescent="0.2">
      <c r="A156" s="215" t="str">
        <f>Абакан_юр!A160</f>
        <v>По соглашению сторон в качестве валюты платежа могут выступать доллары США, в этом случае курс следующий: 1 руб. = 0,0117 доллара</v>
      </c>
      <c r="B156" s="215"/>
      <c r="C156" s="215"/>
      <c r="D156" s="216"/>
      <c r="E156" s="216"/>
      <c r="F156" s="217"/>
      <c r="G156" s="220"/>
      <c r="H156" s="220"/>
    </row>
    <row r="157" spans="1:9" ht="26.25" x14ac:dyDescent="0.2">
      <c r="A157" s="215" t="str">
        <f>Абакан_юр!A161</f>
        <v>По соглашению сторон в качестве валюты платежа могут выступать евро, в этом случае курс следующий: 1 руб. = 0,0108 евро</v>
      </c>
      <c r="B157" s="215"/>
      <c r="C157" s="215"/>
      <c r="D157" s="216"/>
      <c r="E157" s="217"/>
      <c r="F157" s="217"/>
      <c r="G157" s="220"/>
      <c r="H157" s="220"/>
    </row>
    <row r="158" spans="1:9" ht="26.25" x14ac:dyDescent="0.2">
      <c r="A158" s="215" t="str">
        <f>Абакан_юр!A162</f>
        <v>По соглашению сторон в качестве валюты платежа могут выступать чешские кроны, в этом случае курс следующий: 1 руб. = 0,2672 крона</v>
      </c>
      <c r="B158" s="215"/>
      <c r="C158" s="215"/>
      <c r="D158" s="216"/>
      <c r="E158" s="217"/>
      <c r="F158" s="217"/>
      <c r="G158" s="220"/>
      <c r="H158" s="220"/>
    </row>
    <row r="159" spans="1:9" ht="26.25" x14ac:dyDescent="0.2">
      <c r="A159" s="215" t="str">
        <f>Абакан_юр!A163</f>
        <v>По соглашению сторон в качестве валюты платежа могут выступать киргизские сомы, в этом случае курс следующий: 1 руб. = 1,0485 сом</v>
      </c>
      <c r="B159" s="215"/>
      <c r="C159" s="215"/>
      <c r="D159" s="216"/>
      <c r="E159" s="216"/>
      <c r="F159" s="217"/>
      <c r="G159" s="220"/>
      <c r="H159" s="220"/>
    </row>
    <row r="160" spans="1:9" ht="26.25" x14ac:dyDescent="0.2">
      <c r="A160"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0" s="215"/>
      <c r="C160" s="215"/>
      <c r="D160" s="216"/>
      <c r="E160" s="216"/>
      <c r="F160" s="217"/>
      <c r="G160" s="220"/>
      <c r="H160" s="220"/>
    </row>
    <row r="161" spans="1:8" ht="26.25" customHeight="1" x14ac:dyDescent="0.2">
      <c r="A161" s="221"/>
      <c r="B161" s="221"/>
      <c r="C161" s="222"/>
      <c r="D161" s="223"/>
      <c r="E161" s="223"/>
      <c r="F161" s="224"/>
      <c r="G161" s="225"/>
      <c r="H161" s="225"/>
    </row>
    <row r="162" spans="1:8" ht="26.25" customHeight="1" x14ac:dyDescent="0.2">
      <c r="A162" s="227" t="s">
        <v>137</v>
      </c>
      <c r="B162" s="227"/>
      <c r="C162" s="227"/>
      <c r="D162" s="227"/>
      <c r="E162" s="227"/>
      <c r="F162" s="227"/>
      <c r="G162" s="227"/>
      <c r="H162" s="227"/>
    </row>
    <row r="163" spans="1:8" ht="26.25" customHeight="1" x14ac:dyDescent="0.2">
      <c r="A163" s="227" t="s">
        <v>138</v>
      </c>
      <c r="B163" s="227"/>
      <c r="C163" s="227"/>
      <c r="D163" s="227"/>
      <c r="E163" s="227"/>
      <c r="F163" s="227"/>
      <c r="G163" s="227"/>
      <c r="H163" s="227"/>
    </row>
    <row r="164" spans="1:8" ht="26.25" customHeight="1" x14ac:dyDescent="0.2">
      <c r="A164" s="221"/>
      <c r="B164" s="221"/>
      <c r="C164" s="222"/>
      <c r="D164" s="223"/>
      <c r="E164" s="223"/>
      <c r="F164" s="224"/>
      <c r="G164" s="225"/>
      <c r="H164" s="225"/>
    </row>
    <row r="165" spans="1:8" ht="26.25" customHeight="1" thickBot="1" x14ac:dyDescent="0.25">
      <c r="A165" s="228" t="s">
        <v>139</v>
      </c>
      <c r="B165" s="228"/>
      <c r="C165" s="228"/>
      <c r="D165" s="228"/>
      <c r="E165" s="228"/>
      <c r="F165" s="229"/>
      <c r="G165" s="219"/>
      <c r="H165" s="230"/>
    </row>
    <row r="166" spans="1:8" ht="26.25" customHeight="1" thickBot="1" x14ac:dyDescent="0.25">
      <c r="A166" s="231" t="s">
        <v>140</v>
      </c>
      <c r="B166" s="232"/>
      <c r="C166" s="232"/>
      <c r="D166" s="232"/>
      <c r="E166" s="233"/>
      <c r="F166" s="234"/>
      <c r="H166" s="235"/>
    </row>
    <row r="167" spans="1:8" ht="26.25" customHeight="1" thickBot="1" x14ac:dyDescent="0.25">
      <c r="A167" s="305" t="s">
        <v>141</v>
      </c>
      <c r="B167" s="306"/>
      <c r="C167" s="238" t="s">
        <v>142</v>
      </c>
      <c r="D167" s="330" t="s">
        <v>143</v>
      </c>
      <c r="E167" s="331"/>
      <c r="F167" s="240"/>
      <c r="G167" s="240"/>
      <c r="H167" s="240"/>
    </row>
    <row r="168" spans="1:8" ht="84" x14ac:dyDescent="0.2">
      <c r="A168" s="241" t="s">
        <v>144</v>
      </c>
      <c r="B168" s="242"/>
      <c r="C168" s="243" t="s">
        <v>145</v>
      </c>
      <c r="D168" s="244" t="s">
        <v>146</v>
      </c>
      <c r="E168" s="245"/>
      <c r="F168" s="240"/>
      <c r="G168" s="240"/>
      <c r="H168" s="240"/>
    </row>
    <row r="169" spans="1:8" ht="21" x14ac:dyDescent="0.2">
      <c r="A169" s="246" t="s">
        <v>147</v>
      </c>
      <c r="B169" s="247"/>
      <c r="C169" s="248" t="s">
        <v>148</v>
      </c>
      <c r="D169" s="249" t="s">
        <v>149</v>
      </c>
      <c r="E169" s="250"/>
      <c r="F169" s="240"/>
      <c r="G169" s="240"/>
      <c r="H169" s="240"/>
    </row>
    <row r="170" spans="1:8" ht="63.75" thickBot="1" x14ac:dyDescent="0.25">
      <c r="A170" s="332" t="s">
        <v>150</v>
      </c>
      <c r="B170" s="333"/>
      <c r="C170" s="334" t="s">
        <v>151</v>
      </c>
      <c r="D170" s="335" t="s">
        <v>149</v>
      </c>
      <c r="E170" s="336"/>
      <c r="F170" s="224"/>
      <c r="G170" s="225"/>
      <c r="H170" s="225"/>
    </row>
    <row r="171" spans="1:8" ht="42" x14ac:dyDescent="0.2">
      <c r="A171" s="246" t="s">
        <v>153</v>
      </c>
      <c r="B171" s="247"/>
      <c r="C171" s="337" t="s">
        <v>154</v>
      </c>
      <c r="D171" s="247" t="s">
        <v>149</v>
      </c>
      <c r="E171" s="338"/>
      <c r="F171" s="234"/>
      <c r="G171" s="234"/>
      <c r="H171" s="234"/>
    </row>
    <row r="172" spans="1:8" ht="54" customHeight="1" thickBot="1" x14ac:dyDescent="0.25">
      <c r="A172" s="339" t="s">
        <v>155</v>
      </c>
      <c r="B172" s="340"/>
      <c r="C172" s="334" t="s">
        <v>156</v>
      </c>
      <c r="D172" s="341" t="s">
        <v>149</v>
      </c>
      <c r="E172" s="342"/>
      <c r="F172" s="224"/>
      <c r="G172" s="225"/>
      <c r="H172" s="225"/>
    </row>
    <row r="173" spans="1:8" ht="192.75" customHeight="1" x14ac:dyDescent="0.2">
      <c r="A173"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7"/>
      <c r="C173" s="227"/>
      <c r="D173" s="227"/>
      <c r="E173" s="227"/>
      <c r="F173" s="227"/>
      <c r="G173" s="227"/>
      <c r="H173" s="227"/>
    </row>
    <row r="174" spans="1:8" ht="81" customHeight="1" x14ac:dyDescent="0.2">
      <c r="A174" s="227" t="s">
        <v>160</v>
      </c>
      <c r="B174" s="227"/>
      <c r="C174" s="227"/>
      <c r="D174" s="227"/>
      <c r="E174" s="227"/>
      <c r="F174" s="227"/>
      <c r="G174" s="227"/>
      <c r="H174" s="227"/>
    </row>
    <row r="175" spans="1:8" ht="33" customHeight="1" x14ac:dyDescent="0.2">
      <c r="A175" s="252" t="s">
        <v>161</v>
      </c>
      <c r="B175" s="252"/>
      <c r="C175" s="252"/>
      <c r="D175" s="252"/>
      <c r="E175" s="252"/>
      <c r="F175" s="252"/>
      <c r="G175" s="252"/>
      <c r="H175" s="252"/>
    </row>
    <row r="176" spans="1:8" ht="120.75" customHeight="1" x14ac:dyDescent="0.2">
      <c r="A176" s="227" t="s">
        <v>162</v>
      </c>
      <c r="B176" s="227"/>
      <c r="C176" s="227"/>
      <c r="D176" s="227"/>
      <c r="E176" s="227"/>
      <c r="F176" s="227"/>
      <c r="G176" s="227"/>
      <c r="H176" s="227"/>
    </row>
    <row r="177" spans="1:8" ht="90" customHeight="1" x14ac:dyDescent="0.2"/>
    <row r="178" spans="1:8" s="205" customFormat="1" ht="125.25" customHeight="1" x14ac:dyDescent="0.2">
      <c r="A178" s="204"/>
      <c r="C178" s="206"/>
      <c r="H178" s="207"/>
    </row>
    <row r="179" spans="1:8" s="226" customFormat="1" ht="222.75" customHeight="1" x14ac:dyDescent="0.2">
      <c r="A179" s="204"/>
      <c r="B179" s="205"/>
      <c r="C179" s="206"/>
      <c r="D179" s="205"/>
      <c r="E179" s="205"/>
      <c r="F179" s="205"/>
      <c r="G179" s="205"/>
      <c r="H179" s="207"/>
    </row>
    <row r="180" spans="1:8" ht="192.75" customHeight="1" x14ac:dyDescent="0.2"/>
    <row r="181" spans="1:8" ht="66.75" customHeight="1" x14ac:dyDescent="0.2"/>
    <row r="183" spans="1:8" s="254" customFormat="1" ht="114.75" customHeight="1" x14ac:dyDescent="0.2">
      <c r="A183" s="204"/>
      <c r="B183" s="205"/>
      <c r="C183" s="206"/>
      <c r="D183" s="205"/>
      <c r="E183" s="205"/>
      <c r="F183" s="205"/>
      <c r="G183" s="205"/>
      <c r="H183" s="207"/>
    </row>
  </sheetData>
  <sheetProtection selectLockedCells="1" selectUnlockedCells="1"/>
  <mergeCells count="289">
    <mergeCell ref="A172:B172"/>
    <mergeCell ref="D172:E172"/>
    <mergeCell ref="A173:H173"/>
    <mergeCell ref="A174:H174"/>
    <mergeCell ref="A175:H175"/>
    <mergeCell ref="A176:E176"/>
    <mergeCell ref="F176:H176"/>
    <mergeCell ref="A169:B169"/>
    <mergeCell ref="D169:E169"/>
    <mergeCell ref="A170:B170"/>
    <mergeCell ref="D170:E170"/>
    <mergeCell ref="A171:B171"/>
    <mergeCell ref="D171:E171"/>
    <mergeCell ref="A163:H163"/>
    <mergeCell ref="A165:E165"/>
    <mergeCell ref="A166:E166"/>
    <mergeCell ref="A167:B167"/>
    <mergeCell ref="D167:E167"/>
    <mergeCell ref="A168:B168"/>
    <mergeCell ref="D168:E168"/>
    <mergeCell ref="A156:C156"/>
    <mergeCell ref="A157:C157"/>
    <mergeCell ref="A158:C158"/>
    <mergeCell ref="A159:C159"/>
    <mergeCell ref="A160:C160"/>
    <mergeCell ref="A162:H162"/>
    <mergeCell ref="C150:D150"/>
    <mergeCell ref="C151:D151"/>
    <mergeCell ref="C152:D152"/>
    <mergeCell ref="A154:C154"/>
    <mergeCell ref="G154:H154"/>
    <mergeCell ref="A155:C155"/>
    <mergeCell ref="A146:B146"/>
    <mergeCell ref="D146:H146"/>
    <mergeCell ref="A147:B147"/>
    <mergeCell ref="D147:H147"/>
    <mergeCell ref="A148:B148"/>
    <mergeCell ref="D148:H148"/>
    <mergeCell ref="A142:B142"/>
    <mergeCell ref="D142:H142"/>
    <mergeCell ref="A143:B143"/>
    <mergeCell ref="D143:H143"/>
    <mergeCell ref="A144:B144"/>
    <mergeCell ref="A145:B145"/>
    <mergeCell ref="D145:H145"/>
    <mergeCell ref="D138:H138"/>
    <mergeCell ref="A139:B139"/>
    <mergeCell ref="D139:H139"/>
    <mergeCell ref="A140:B140"/>
    <mergeCell ref="D140:H140"/>
    <mergeCell ref="A141:B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3"/>
  <sheetViews>
    <sheetView view="pageBreakPreview" zoomScale="40" zoomScaleNormal="60" zoomScaleSheetLayoutView="40" workbookViewId="0">
      <pane ySplit="4" topLeftCell="A11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1">
        <f>F7*1.2</f>
        <v>11462.4</v>
      </c>
      <c r="E7" s="32">
        <f>F7*1.1</f>
        <v>10507.2</v>
      </c>
      <c r="F7" s="32">
        <v>9552</v>
      </c>
      <c r="G7" s="32">
        <f>F7*0.75</f>
        <v>7164</v>
      </c>
      <c r="H7" s="33">
        <f>F7*0.5</f>
        <v>4776</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54">
        <f>F12*1.2</f>
        <v>13118.4</v>
      </c>
      <c r="E12" s="32">
        <f>F12*1.1</f>
        <v>12025.2</v>
      </c>
      <c r="F12" s="32">
        <v>10932</v>
      </c>
      <c r="G12" s="32">
        <f>F12*0.75</f>
        <v>8199</v>
      </c>
      <c r="H12" s="33">
        <f>F12*0.5</f>
        <v>5466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"2ГИС.КЕМЕРОВО"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1">
        <f>F27*1.2</f>
        <v>16056</v>
      </c>
      <c r="E27" s="32">
        <f>F27*1.1</f>
        <v>14718.000000000002</v>
      </c>
      <c r="F27" s="32">
        <v>13380</v>
      </c>
      <c r="G27" s="32">
        <f>F27*0.75</f>
        <v>10035</v>
      </c>
      <c r="H27" s="33">
        <f>F27*0.5</f>
        <v>6690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54">
        <f>F32*1.2</f>
        <v>18374.399999999998</v>
      </c>
      <c r="E32" s="32">
        <f>F32*1.1</f>
        <v>16843.2</v>
      </c>
      <c r="F32" s="32">
        <v>15312</v>
      </c>
      <c r="G32" s="32">
        <f>F32*0.75</f>
        <v>11484</v>
      </c>
      <c r="H32" s="33">
        <f>F32*0.5</f>
        <v>7656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"2ГИС.КЕМЕРОВО"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361">
        <f>F48*1.2</f>
        <v>5904</v>
      </c>
      <c r="E48" s="361">
        <f>F48*1.1</f>
        <v>5412</v>
      </c>
      <c r="F48" s="361">
        <v>4920</v>
      </c>
      <c r="G48" s="361">
        <f>F48*0.75</f>
        <v>3690</v>
      </c>
      <c r="H48" s="361">
        <f>F48*0.5</f>
        <v>2460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2040 до 77520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6" s="127">
        <v>2040</v>
      </c>
      <c r="E56" s="128"/>
      <c r="F56" s="128"/>
      <c r="G56" s="128"/>
      <c r="H56" s="129"/>
    </row>
    <row r="57" spans="1:8" s="16" customFormat="1" ht="37.5" customHeight="1" outlineLevel="1" x14ac:dyDescent="0.2">
      <c r="A57" s="130" t="s">
        <v>33</v>
      </c>
      <c r="B57" s="131"/>
      <c r="C57" s="126"/>
      <c r="D57" s="36">
        <v>4080</v>
      </c>
      <c r="E57" s="37"/>
      <c r="F57" s="37"/>
      <c r="G57" s="37"/>
      <c r="H57" s="38"/>
    </row>
    <row r="58" spans="1:8" s="16" customFormat="1" ht="37.5" customHeight="1" outlineLevel="1" x14ac:dyDescent="0.2">
      <c r="A58" s="130" t="s">
        <v>34</v>
      </c>
      <c r="B58" s="131"/>
      <c r="C58" s="126"/>
      <c r="D58" s="36">
        <v>8160</v>
      </c>
      <c r="E58" s="37"/>
      <c r="F58" s="37"/>
      <c r="G58" s="37"/>
      <c r="H58" s="38"/>
    </row>
    <row r="59" spans="1:8" s="16" customFormat="1" ht="37.5" customHeight="1" outlineLevel="1" x14ac:dyDescent="0.2">
      <c r="A59" s="130" t="s">
        <v>35</v>
      </c>
      <c r="B59" s="131"/>
      <c r="C59" s="126"/>
      <c r="D59" s="36">
        <v>12240</v>
      </c>
      <c r="E59" s="37"/>
      <c r="F59" s="37"/>
      <c r="G59" s="37"/>
      <c r="H59" s="38"/>
    </row>
    <row r="60" spans="1:8" s="16" customFormat="1" ht="37.5" customHeight="1" outlineLevel="1" x14ac:dyDescent="0.2">
      <c r="A60" s="130" t="s">
        <v>36</v>
      </c>
      <c r="B60" s="131"/>
      <c r="C60" s="126"/>
      <c r="D60" s="36">
        <v>16320</v>
      </c>
      <c r="E60" s="37"/>
      <c r="F60" s="37"/>
      <c r="G60" s="37"/>
      <c r="H60" s="38"/>
    </row>
    <row r="61" spans="1:8" s="16" customFormat="1" ht="37.5" customHeight="1" outlineLevel="1" x14ac:dyDescent="0.2">
      <c r="A61" s="130" t="s">
        <v>37</v>
      </c>
      <c r="B61" s="131"/>
      <c r="C61" s="126"/>
      <c r="D61" s="36">
        <v>20400</v>
      </c>
      <c r="E61" s="37"/>
      <c r="F61" s="37"/>
      <c r="G61" s="37"/>
      <c r="H61" s="38"/>
    </row>
    <row r="62" spans="1:8" s="16" customFormat="1" ht="37.5" customHeight="1" outlineLevel="1" x14ac:dyDescent="0.2">
      <c r="A62" s="130" t="s">
        <v>38</v>
      </c>
      <c r="B62" s="131"/>
      <c r="C62" s="126"/>
      <c r="D62" s="36">
        <v>24480</v>
      </c>
      <c r="E62" s="37"/>
      <c r="F62" s="37"/>
      <c r="G62" s="37"/>
      <c r="H62" s="38"/>
    </row>
    <row r="63" spans="1:8" s="16" customFormat="1" ht="37.5" customHeight="1" outlineLevel="1" x14ac:dyDescent="0.2">
      <c r="A63" s="130" t="s">
        <v>39</v>
      </c>
      <c r="B63" s="131"/>
      <c r="C63" s="126"/>
      <c r="D63" s="36">
        <v>28560</v>
      </c>
      <c r="E63" s="37"/>
      <c r="F63" s="37"/>
      <c r="G63" s="37"/>
      <c r="H63" s="38"/>
    </row>
    <row r="64" spans="1:8" s="16" customFormat="1" ht="37.5" customHeight="1" outlineLevel="1" x14ac:dyDescent="0.2">
      <c r="A64" s="130" t="s">
        <v>40</v>
      </c>
      <c r="B64" s="131"/>
      <c r="C64" s="126"/>
      <c r="D64" s="36">
        <v>32640</v>
      </c>
      <c r="E64" s="37"/>
      <c r="F64" s="37"/>
      <c r="G64" s="37"/>
      <c r="H64" s="38"/>
    </row>
    <row r="65" spans="1:8" s="16" customFormat="1" ht="37.5" customHeight="1" outlineLevel="1" x14ac:dyDescent="0.2">
      <c r="A65" s="130" t="s">
        <v>41</v>
      </c>
      <c r="B65" s="131"/>
      <c r="C65" s="126"/>
      <c r="D65" s="36">
        <v>36720</v>
      </c>
      <c r="E65" s="37"/>
      <c r="F65" s="37"/>
      <c r="G65" s="37"/>
      <c r="H65" s="38"/>
    </row>
    <row r="66" spans="1:8" s="16" customFormat="1" ht="37.5" customHeight="1" outlineLevel="1" x14ac:dyDescent="0.2">
      <c r="A66" s="130" t="s">
        <v>42</v>
      </c>
      <c r="B66" s="131"/>
      <c r="C66" s="126"/>
      <c r="D66" s="36">
        <v>40800</v>
      </c>
      <c r="E66" s="37"/>
      <c r="F66" s="37"/>
      <c r="G66" s="37"/>
      <c r="H66" s="38"/>
    </row>
    <row r="67" spans="1:8" s="16" customFormat="1" ht="37.5" customHeight="1" outlineLevel="1" x14ac:dyDescent="0.2">
      <c r="A67" s="130" t="s">
        <v>43</v>
      </c>
      <c r="B67" s="131"/>
      <c r="C67" s="126"/>
      <c r="D67" s="36">
        <v>44880</v>
      </c>
      <c r="E67" s="37"/>
      <c r="F67" s="37"/>
      <c r="G67" s="37"/>
      <c r="H67" s="38"/>
    </row>
    <row r="68" spans="1:8" s="16" customFormat="1" ht="37.5" customHeight="1" outlineLevel="1" x14ac:dyDescent="0.2">
      <c r="A68" s="130" t="s">
        <v>44</v>
      </c>
      <c r="B68" s="131"/>
      <c r="C68" s="126"/>
      <c r="D68" s="36">
        <v>48960</v>
      </c>
      <c r="E68" s="37"/>
      <c r="F68" s="37"/>
      <c r="G68" s="37"/>
      <c r="H68" s="38"/>
    </row>
    <row r="69" spans="1:8" s="16" customFormat="1" ht="37.5" customHeight="1" outlineLevel="1" x14ac:dyDescent="0.2">
      <c r="A69" s="130" t="s">
        <v>45</v>
      </c>
      <c r="B69" s="131"/>
      <c r="C69" s="126"/>
      <c r="D69" s="36">
        <v>53040</v>
      </c>
      <c r="E69" s="37"/>
      <c r="F69" s="37"/>
      <c r="G69" s="37"/>
      <c r="H69" s="38"/>
    </row>
    <row r="70" spans="1:8" s="16" customFormat="1" ht="37.5" customHeight="1" outlineLevel="1" x14ac:dyDescent="0.2">
      <c r="A70" s="130" t="s">
        <v>46</v>
      </c>
      <c r="B70" s="131"/>
      <c r="C70" s="126"/>
      <c r="D70" s="36">
        <v>57120</v>
      </c>
      <c r="E70" s="37"/>
      <c r="F70" s="37"/>
      <c r="G70" s="37"/>
      <c r="H70" s="38"/>
    </row>
    <row r="71" spans="1:8" s="16" customFormat="1" ht="37.5" customHeight="1" outlineLevel="1" x14ac:dyDescent="0.2">
      <c r="A71" s="130" t="s">
        <v>47</v>
      </c>
      <c r="B71" s="131"/>
      <c r="C71" s="126"/>
      <c r="D71" s="36">
        <v>61200</v>
      </c>
      <c r="E71" s="37"/>
      <c r="F71" s="37"/>
      <c r="G71" s="37"/>
      <c r="H71" s="38"/>
    </row>
    <row r="72" spans="1:8" s="16" customFormat="1" ht="37.5" customHeight="1" outlineLevel="1" x14ac:dyDescent="0.2">
      <c r="A72" s="130" t="s">
        <v>48</v>
      </c>
      <c r="B72" s="131"/>
      <c r="C72" s="126"/>
      <c r="D72" s="36">
        <v>65280</v>
      </c>
      <c r="E72" s="37"/>
      <c r="F72" s="37"/>
      <c r="G72" s="37"/>
      <c r="H72" s="38"/>
    </row>
    <row r="73" spans="1:8" s="16" customFormat="1" ht="37.5" customHeight="1" outlineLevel="1" x14ac:dyDescent="0.2">
      <c r="A73" s="130" t="s">
        <v>49</v>
      </c>
      <c r="B73" s="131"/>
      <c r="C73" s="126"/>
      <c r="D73" s="36">
        <v>69360</v>
      </c>
      <c r="E73" s="37"/>
      <c r="F73" s="37"/>
      <c r="G73" s="37"/>
      <c r="H73" s="38"/>
    </row>
    <row r="74" spans="1:8" s="16" customFormat="1" ht="37.5" customHeight="1" outlineLevel="1" x14ac:dyDescent="0.2">
      <c r="A74" s="130" t="s">
        <v>50</v>
      </c>
      <c r="B74" s="131"/>
      <c r="C74" s="126"/>
      <c r="D74" s="36">
        <v>73440</v>
      </c>
      <c r="E74" s="37"/>
      <c r="F74" s="37"/>
      <c r="G74" s="37"/>
      <c r="H74" s="38"/>
    </row>
    <row r="75" spans="1:8" s="16" customFormat="1" ht="37.5" customHeight="1" outlineLevel="1" thickBot="1" x14ac:dyDescent="0.25">
      <c r="A75" s="130" t="s">
        <v>51</v>
      </c>
      <c r="B75" s="131"/>
      <c r="C75" s="126"/>
      <c r="D75" s="36">
        <v>77520</v>
      </c>
      <c r="E75" s="37"/>
      <c r="F75" s="37"/>
      <c r="G75" s="37"/>
      <c r="H75" s="38"/>
    </row>
    <row r="76" spans="1:8" s="16" customFormat="1" ht="50.1" customHeight="1" thickBot="1" x14ac:dyDescent="0.25">
      <c r="A76" s="119" t="s">
        <v>52</v>
      </c>
      <c r="B76" s="120"/>
      <c r="C76" s="120"/>
      <c r="D76" s="121" t="str">
        <f>"от "&amp;MIN(D77:D86)&amp;" до "&amp;MAX(D77:D86)</f>
        <v>от 300 до 7800</v>
      </c>
      <c r="E76" s="122"/>
      <c r="F76" s="122"/>
      <c r="G76" s="122"/>
      <c r="H76" s="123"/>
    </row>
    <row r="77" spans="1:8" s="16" customFormat="1" ht="150.75" customHeight="1" x14ac:dyDescent="0.2">
      <c r="A77" s="132" t="s">
        <v>53</v>
      </c>
      <c r="B77" s="133" t="s">
        <v>13</v>
      </c>
      <c r="C77" s="512"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7" s="127">
        <v>1380</v>
      </c>
      <c r="E77" s="128"/>
      <c r="F77" s="128"/>
      <c r="G77" s="128"/>
      <c r="H77" s="129"/>
    </row>
    <row r="78" spans="1:8" s="16" customFormat="1" ht="37.5" customHeight="1" x14ac:dyDescent="0.2">
      <c r="A78" s="194" t="s">
        <v>54</v>
      </c>
      <c r="B78" s="195"/>
      <c r="C78" s="142"/>
      <c r="D78" s="36">
        <v>480</v>
      </c>
      <c r="E78" s="37"/>
      <c r="F78" s="37"/>
      <c r="G78" s="37"/>
      <c r="H78" s="38"/>
    </row>
    <row r="79" spans="1:8" s="16" customFormat="1" ht="37.5" customHeight="1" x14ac:dyDescent="0.2">
      <c r="A79" s="351" t="s">
        <v>55</v>
      </c>
      <c r="B79" s="179"/>
      <c r="C79" s="142"/>
      <c r="D79" s="36">
        <v>7800</v>
      </c>
      <c r="E79" s="37"/>
      <c r="F79" s="37"/>
      <c r="G79" s="37"/>
      <c r="H79" s="38"/>
    </row>
    <row r="80" spans="1:8" s="16" customFormat="1" ht="37.5" customHeight="1" x14ac:dyDescent="0.2">
      <c r="A80" s="477" t="s">
        <v>56</v>
      </c>
      <c r="B80" s="478"/>
      <c r="C80" s="142"/>
      <c r="D80" s="36">
        <v>1500</v>
      </c>
      <c r="E80" s="37"/>
      <c r="F80" s="37"/>
      <c r="G80" s="37"/>
      <c r="H80" s="38"/>
    </row>
    <row r="81" spans="1:8" s="16" customFormat="1" ht="37.5" customHeight="1" x14ac:dyDescent="0.2">
      <c r="A81" s="143" t="s">
        <v>57</v>
      </c>
      <c r="B81" s="144"/>
      <c r="C81" s="142"/>
      <c r="D81" s="36">
        <v>4500</v>
      </c>
      <c r="E81" s="37"/>
      <c r="F81" s="37"/>
      <c r="G81" s="37"/>
      <c r="H81" s="38"/>
    </row>
    <row r="82" spans="1:8" s="16" customFormat="1" ht="37.5" customHeight="1" x14ac:dyDescent="0.2">
      <c r="A82" s="143" t="s">
        <v>58</v>
      </c>
      <c r="B82" s="144"/>
      <c r="C82" s="142"/>
      <c r="D82" s="36">
        <v>300</v>
      </c>
      <c r="E82" s="37"/>
      <c r="F82" s="37"/>
      <c r="G82" s="37"/>
      <c r="H82" s="38"/>
    </row>
    <row r="83" spans="1:8" s="16" customFormat="1" ht="37.5" customHeight="1" x14ac:dyDescent="0.2">
      <c r="A83" s="143" t="s">
        <v>59</v>
      </c>
      <c r="B83" s="144"/>
      <c r="C83" s="142"/>
      <c r="D83" s="36">
        <v>300</v>
      </c>
      <c r="E83" s="37"/>
      <c r="F83" s="37"/>
      <c r="G83" s="37"/>
      <c r="H83" s="38"/>
    </row>
    <row r="84" spans="1:8" s="16" customFormat="1" ht="37.5" customHeight="1" x14ac:dyDescent="0.2">
      <c r="A84" s="143" t="s">
        <v>60</v>
      </c>
      <c r="B84" s="144"/>
      <c r="C84" s="142"/>
      <c r="D84" s="36">
        <v>600</v>
      </c>
      <c r="E84" s="37"/>
      <c r="F84" s="37"/>
      <c r="G84" s="37"/>
      <c r="H84" s="38"/>
    </row>
    <row r="85" spans="1:8" s="16" customFormat="1" ht="37.5" customHeight="1" x14ac:dyDescent="0.2">
      <c r="A85" s="143" t="s">
        <v>61</v>
      </c>
      <c r="B85" s="144"/>
      <c r="C85" s="142"/>
      <c r="D85" s="36">
        <v>900</v>
      </c>
      <c r="E85" s="37"/>
      <c r="F85" s="37"/>
      <c r="G85" s="37"/>
      <c r="H85" s="38"/>
    </row>
    <row r="86" spans="1:8" s="16" customFormat="1" ht="37.5" customHeight="1" thickBot="1" x14ac:dyDescent="0.25">
      <c r="A86" s="496" t="s">
        <v>62</v>
      </c>
      <c r="B86" s="497"/>
      <c r="C86" s="147"/>
      <c r="D86" s="187">
        <v>4800</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7" s="45">
        <v>30</v>
      </c>
      <c r="E87" s="45"/>
      <c r="F87" s="45"/>
      <c r="G87" s="45"/>
      <c r="H87" s="46"/>
    </row>
    <row r="88" spans="1:8" s="28" customFormat="1" ht="49.5" customHeight="1" thickBot="1" x14ac:dyDescent="0.25">
      <c r="A88" s="24" t="s">
        <v>65</v>
      </c>
      <c r="B88" s="25"/>
      <c r="C88" s="26"/>
      <c r="D88" s="156" t="str">
        <f>"от "&amp;MIN(D90,D110:H111,F150,D112:H126)&amp;" до "&amp;MAX(D90,D110:H111,F150,D112:H126)</f>
        <v>от 510 до 25920</v>
      </c>
      <c r="E88" s="156"/>
      <c r="F88" s="156"/>
      <c r="G88" s="156"/>
      <c r="H88" s="157"/>
    </row>
    <row r="89" spans="1:8" s="16" customFormat="1" ht="24.95" customHeight="1" thickBot="1" x14ac:dyDescent="0.25">
      <c r="A89" s="301"/>
      <c r="B89" s="302"/>
      <c r="C89" s="118"/>
      <c r="D89" s="325"/>
      <c r="E89" s="325"/>
      <c r="F89" s="325"/>
      <c r="G89" s="325"/>
      <c r="H89" s="326"/>
    </row>
    <row r="90" spans="1:8" s="16" customFormat="1" ht="50.1"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90" s="165">
        <v>8424</v>
      </c>
      <c r="E90" s="165"/>
      <c r="F90" s="165"/>
      <c r="G90" s="165"/>
      <c r="H90" s="166"/>
    </row>
    <row r="91" spans="1:8" s="16" customFormat="1" ht="50.1" customHeight="1" thickBot="1" x14ac:dyDescent="0.25">
      <c r="A91" s="167" t="s">
        <v>67</v>
      </c>
      <c r="B91" s="168"/>
      <c r="C91" s="169"/>
      <c r="D91" s="170" t="s">
        <v>68</v>
      </c>
      <c r="E91" s="171"/>
      <c r="F91" s="171"/>
      <c r="G91" s="171"/>
      <c r="H91" s="172"/>
    </row>
    <row r="92" spans="1:8" s="16" customFormat="1" ht="50.1" customHeight="1" x14ac:dyDescent="0.2">
      <c r="A92" s="173" t="s">
        <v>69</v>
      </c>
      <c r="B92" s="174"/>
      <c r="C92" s="169"/>
      <c r="D92" s="140">
        <f>D90/4</f>
        <v>2106</v>
      </c>
      <c r="E92" s="140"/>
      <c r="F92" s="140"/>
      <c r="G92" s="140"/>
      <c r="H92" s="141"/>
    </row>
    <row r="93" spans="1:8" s="16" customFormat="1" ht="50.1" customHeight="1" x14ac:dyDescent="0.2">
      <c r="A93" s="173" t="s">
        <v>70</v>
      </c>
      <c r="B93" s="174"/>
      <c r="C93" s="169"/>
      <c r="D93" s="140">
        <f>D90/5</f>
        <v>1684.8</v>
      </c>
      <c r="E93" s="140"/>
      <c r="F93" s="140"/>
      <c r="G93" s="140"/>
      <c r="H93" s="141"/>
    </row>
    <row r="94" spans="1:8" s="16" customFormat="1" ht="50.1" customHeight="1" x14ac:dyDescent="0.2">
      <c r="A94" s="173" t="s">
        <v>71</v>
      </c>
      <c r="B94" s="174"/>
      <c r="C94" s="169"/>
      <c r="D94" s="140">
        <f>D90/6</f>
        <v>1404</v>
      </c>
      <c r="E94" s="140"/>
      <c r="F94" s="140"/>
      <c r="G94" s="140"/>
      <c r="H94" s="141"/>
    </row>
    <row r="95" spans="1:8" s="16" customFormat="1" ht="50.1" customHeight="1" x14ac:dyDescent="0.2">
      <c r="A95" s="173" t="s">
        <v>72</v>
      </c>
      <c r="B95" s="174"/>
      <c r="C95" s="169"/>
      <c r="D95" s="140">
        <f>D90/7</f>
        <v>1203.4285714285713</v>
      </c>
      <c r="E95" s="140"/>
      <c r="F95" s="140"/>
      <c r="G95" s="140"/>
      <c r="H95" s="141"/>
    </row>
    <row r="96" spans="1:8" s="16" customFormat="1" ht="50.1" customHeight="1" x14ac:dyDescent="0.2">
      <c r="A96" s="173" t="s">
        <v>73</v>
      </c>
      <c r="B96" s="174"/>
      <c r="C96" s="169"/>
      <c r="D96" s="140">
        <f>D90/8</f>
        <v>1053</v>
      </c>
      <c r="E96" s="140"/>
      <c r="F96" s="140"/>
      <c r="G96" s="140"/>
      <c r="H96" s="141"/>
    </row>
    <row r="97" spans="1:8" s="16" customFormat="1" ht="50.1" customHeight="1" x14ac:dyDescent="0.2">
      <c r="A97" s="173" t="s">
        <v>74</v>
      </c>
      <c r="B97" s="174"/>
      <c r="C97" s="169"/>
      <c r="D97" s="140">
        <f>D90/9</f>
        <v>936</v>
      </c>
      <c r="E97" s="140"/>
      <c r="F97" s="140"/>
      <c r="G97" s="140"/>
      <c r="H97" s="141"/>
    </row>
    <row r="98" spans="1:8" s="16" customFormat="1" ht="50.1" customHeight="1" x14ac:dyDescent="0.2">
      <c r="A98" s="173" t="s">
        <v>75</v>
      </c>
      <c r="B98" s="174"/>
      <c r="C98" s="169"/>
      <c r="D98" s="140">
        <f>D90/10</f>
        <v>842.4</v>
      </c>
      <c r="E98" s="140"/>
      <c r="F98" s="140"/>
      <c r="G98" s="140"/>
      <c r="H98" s="141"/>
    </row>
    <row r="99" spans="1:8" s="16" customFormat="1" ht="50.1" customHeight="1" thickBot="1" x14ac:dyDescent="0.25">
      <c r="A99" s="162" t="s">
        <v>76</v>
      </c>
      <c r="B99" s="163"/>
      <c r="C99" s="169"/>
      <c r="D99" s="165">
        <v>9720</v>
      </c>
      <c r="E99" s="165"/>
      <c r="F99" s="165"/>
      <c r="G99" s="165"/>
      <c r="H99" s="166"/>
    </row>
    <row r="100" spans="1:8" s="16" customFormat="1" ht="50.1" customHeight="1" thickBot="1" x14ac:dyDescent="0.25">
      <c r="A100" s="167" t="s">
        <v>67</v>
      </c>
      <c r="B100" s="168"/>
      <c r="C100" s="169"/>
      <c r="D100" s="170" t="s">
        <v>68</v>
      </c>
      <c r="E100" s="171"/>
      <c r="F100" s="171"/>
      <c r="G100" s="171"/>
      <c r="H100" s="172"/>
    </row>
    <row r="101" spans="1:8" s="16" customFormat="1" ht="50.1" customHeight="1" x14ac:dyDescent="0.2">
      <c r="A101" s="173" t="s">
        <v>69</v>
      </c>
      <c r="B101" s="174"/>
      <c r="C101" s="169"/>
      <c r="D101" s="140">
        <v>2430</v>
      </c>
      <c r="E101" s="140"/>
      <c r="F101" s="140"/>
      <c r="G101" s="140"/>
      <c r="H101" s="141"/>
    </row>
    <row r="102" spans="1:8" s="16" customFormat="1" ht="50.1" customHeight="1" x14ac:dyDescent="0.2">
      <c r="A102" s="173" t="s">
        <v>70</v>
      </c>
      <c r="B102" s="174"/>
      <c r="C102" s="169"/>
      <c r="D102" s="140">
        <v>1944</v>
      </c>
      <c r="E102" s="140"/>
      <c r="F102" s="140"/>
      <c r="G102" s="140"/>
      <c r="H102" s="141"/>
    </row>
    <row r="103" spans="1:8" s="16" customFormat="1" ht="50.1" customHeight="1" x14ac:dyDescent="0.2">
      <c r="A103" s="173" t="s">
        <v>71</v>
      </c>
      <c r="B103" s="174"/>
      <c r="C103" s="169"/>
      <c r="D103" s="140">
        <v>1620</v>
      </c>
      <c r="E103" s="140"/>
      <c r="F103" s="140"/>
      <c r="G103" s="140"/>
      <c r="H103" s="141"/>
    </row>
    <row r="104" spans="1:8" s="16" customFormat="1" ht="50.1" customHeight="1" x14ac:dyDescent="0.2">
      <c r="A104" s="173" t="s">
        <v>72</v>
      </c>
      <c r="B104" s="174"/>
      <c r="C104" s="169"/>
      <c r="D104" s="140">
        <v>1388.5714285714284</v>
      </c>
      <c r="E104" s="140"/>
      <c r="F104" s="140"/>
      <c r="G104" s="140"/>
      <c r="H104" s="141"/>
    </row>
    <row r="105" spans="1:8" s="16" customFormat="1" ht="50.1" customHeight="1" x14ac:dyDescent="0.2">
      <c r="A105" s="173" t="s">
        <v>73</v>
      </c>
      <c r="B105" s="174"/>
      <c r="C105" s="169"/>
      <c r="D105" s="140">
        <v>1215</v>
      </c>
      <c r="E105" s="140"/>
      <c r="F105" s="140"/>
      <c r="G105" s="140"/>
      <c r="H105" s="141"/>
    </row>
    <row r="106" spans="1:8" s="16" customFormat="1" ht="50.1" customHeight="1" x14ac:dyDescent="0.2">
      <c r="A106" s="173" t="s">
        <v>74</v>
      </c>
      <c r="B106" s="174"/>
      <c r="C106" s="169"/>
      <c r="D106" s="140">
        <v>1080</v>
      </c>
      <c r="E106" s="140"/>
      <c r="F106" s="140"/>
      <c r="G106" s="140"/>
      <c r="H106" s="141"/>
    </row>
    <row r="107" spans="1:8" s="16" customFormat="1" ht="50.1" customHeight="1" thickBot="1" x14ac:dyDescent="0.25">
      <c r="A107" s="173" t="s">
        <v>75</v>
      </c>
      <c r="B107" s="174"/>
      <c r="C107" s="177"/>
      <c r="D107" s="140">
        <v>972</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"2ГИС.КЕМЕРОВО"</v>
      </c>
      <c r="D110" s="56">
        <v>7800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1" s="56">
        <v>5280</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2" s="56">
        <v>18300</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"2ГИС.КЕМЕРОВО"</v>
      </c>
      <c r="D113" s="56">
        <v>10800</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"2ГИС.КЕМЕРОВО"</v>
      </c>
      <c r="D114" s="56">
        <v>12960</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5" s="56">
        <v>10200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6" s="56">
        <v>6360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7" s="329">
        <v>18300</v>
      </c>
      <c r="E117" s="140"/>
      <c r="F117" s="140"/>
      <c r="G117" s="140"/>
      <c r="H117" s="141"/>
    </row>
    <row r="118" spans="1:8" s="16" customFormat="1" ht="50.1" customHeight="1" x14ac:dyDescent="0.2">
      <c r="A118" s="143" t="s">
        <v>86</v>
      </c>
      <c r="B118" s="144"/>
      <c r="C118" s="190" t="str">
        <f>C150</f>
        <v>электронный справочник на основе Справочника организаций "2ГИС.КЕМЕРОВО" (мобильная версия 2ГИС 4.0 и выше)</v>
      </c>
      <c r="D118" s="329">
        <v>15000</v>
      </c>
      <c r="E118" s="140"/>
      <c r="F118" s="140"/>
      <c r="G118" s="140"/>
      <c r="H118" s="141"/>
    </row>
    <row r="119" spans="1:8" s="16" customFormat="1" ht="50.1" customHeight="1" x14ac:dyDescent="0.2">
      <c r="A119" s="143" t="s">
        <v>87</v>
      </c>
      <c r="B119" s="144"/>
      <c r="C119" s="190" t="s">
        <v>88</v>
      </c>
      <c r="D119" s="329">
        <v>510</v>
      </c>
      <c r="E119" s="140"/>
      <c r="F119" s="140"/>
      <c r="G119" s="140"/>
      <c r="H119" s="141"/>
    </row>
    <row r="120" spans="1:8" s="16" customFormat="1" ht="86.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0" s="56">
        <v>3720</v>
      </c>
      <c r="E120" s="37"/>
      <c r="F120" s="37"/>
      <c r="G120" s="37"/>
      <c r="H120" s="38"/>
    </row>
    <row r="121" spans="1:8" s="16" customFormat="1" ht="86.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1" s="56">
        <v>2976</v>
      </c>
      <c r="E121" s="37"/>
      <c r="F121" s="37"/>
      <c r="G121" s="37"/>
      <c r="H121" s="38"/>
    </row>
    <row r="122" spans="1:8" s="16" customFormat="1" ht="86.25" customHeight="1" x14ac:dyDescent="0.2">
      <c r="A122" s="143" t="s">
        <v>91</v>
      </c>
      <c r="B122" s="144"/>
      <c r="C122"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2" s="56">
        <v>3120</v>
      </c>
      <c r="E122" s="37"/>
      <c r="F122" s="37"/>
      <c r="G122" s="37"/>
      <c r="H122" s="38"/>
    </row>
    <row r="123" spans="1:8" s="16" customFormat="1" ht="86.25" customHeight="1" x14ac:dyDescent="0.2">
      <c r="A123" s="143" t="s">
        <v>92</v>
      </c>
      <c r="B123" s="144"/>
      <c r="C123"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3" s="56">
        <v>1488</v>
      </c>
      <c r="E123" s="37"/>
      <c r="F123" s="37"/>
      <c r="G123" s="37"/>
      <c r="H123" s="38"/>
    </row>
    <row r="124" spans="1:8" s="16" customFormat="1" ht="86.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4" s="56">
        <v>25920</v>
      </c>
      <c r="E124" s="37"/>
      <c r="F124" s="37"/>
      <c r="G124" s="37"/>
      <c r="H124" s="38"/>
    </row>
    <row r="125" spans="1:8" s="16" customFormat="1" ht="86.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5" s="56">
        <v>10008</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6" s="56">
        <v>13800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7" s="56">
        <v>1200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8" s="5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9" s="56">
        <v>15000</v>
      </c>
      <c r="E129" s="37"/>
      <c r="F129" s="37"/>
      <c r="G129" s="37"/>
      <c r="H129" s="38"/>
    </row>
    <row r="130" spans="1:8" s="16" customFormat="1" ht="96" customHeight="1" x14ac:dyDescent="0.2">
      <c r="A130" s="143" t="s">
        <v>98</v>
      </c>
      <c r="B130" s="144"/>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0" s="56">
        <v>9996</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31" s="56">
        <v>10002</v>
      </c>
      <c r="E131" s="37"/>
      <c r="F131" s="37"/>
      <c r="G131" s="37"/>
      <c r="H131" s="38"/>
    </row>
    <row r="132" spans="1:8" s="16" customFormat="1" ht="50.1" customHeight="1" x14ac:dyDescent="0.2">
      <c r="A132" s="143" t="s">
        <v>100</v>
      </c>
      <c r="B132" s="144"/>
      <c r="C132" s="190" t="str">
        <f>"Интернет-площадка 2gis.ru на основе Cправочника организаций "&amp;$C$2&amp;""</f>
        <v>Интернет-площадка 2gis.ru на основе Cправочника организаций "2ГИС.КЕМЕРОВО"</v>
      </c>
      <c r="D132" s="56">
        <v>10920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33" s="56">
        <v>7440</v>
      </c>
      <c r="E133" s="37"/>
      <c r="F133" s="37"/>
      <c r="G133" s="37"/>
      <c r="H133" s="38"/>
    </row>
    <row r="134" spans="1:8" s="16" customFormat="1" ht="50.1" customHeight="1" x14ac:dyDescent="0.2">
      <c r="A134" s="143" t="s">
        <v>102</v>
      </c>
      <c r="B134" s="144"/>
      <c r="C134"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4" s="56">
        <v>25680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"2ГИС.КЕМЕРОВО"</v>
      </c>
      <c r="D135" s="56">
        <v>15120</v>
      </c>
      <c r="E135" s="37"/>
      <c r="F135" s="37"/>
      <c r="G135" s="37"/>
      <c r="H135" s="38"/>
    </row>
    <row r="136" spans="1:8" s="16" customFormat="1" ht="50.1" customHeight="1" x14ac:dyDescent="0.2">
      <c r="A136" s="143" t="s">
        <v>104</v>
      </c>
      <c r="B136" s="144"/>
      <c r="C136" s="190" t="str">
        <f>"Интернет-площадка 2gis.ru на основе Cправочника организаций "&amp;$C$2&amp;""</f>
        <v>Интернет-площадка 2gis.ru на основе Cправочника организаций "2ГИС.КЕМЕРОВО"</v>
      </c>
      <c r="D136" s="56">
        <v>18144</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7" s="56">
        <v>14280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8" s="56">
        <v>9000</v>
      </c>
      <c r="E138" s="37"/>
      <c r="F138" s="37"/>
      <c r="G138" s="37"/>
      <c r="H138" s="38"/>
    </row>
    <row r="139" spans="1:8" s="16" customFormat="1" ht="50.1" customHeight="1" x14ac:dyDescent="0.2">
      <c r="A139" s="143" t="s">
        <v>107</v>
      </c>
      <c r="B139" s="144"/>
      <c r="C139"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9" s="56">
        <v>25680</v>
      </c>
      <c r="E139" s="37"/>
      <c r="F139" s="37"/>
      <c r="G139" s="37"/>
      <c r="H139" s="38"/>
    </row>
    <row r="140" spans="1:8" s="16" customFormat="1" ht="50.1" customHeight="1" x14ac:dyDescent="0.2">
      <c r="A140" s="143" t="s">
        <v>108</v>
      </c>
      <c r="B140" s="144"/>
      <c r="C140" s="190" t="s">
        <v>88</v>
      </c>
      <c r="D140" s="56">
        <v>720</v>
      </c>
      <c r="E140" s="37"/>
      <c r="F140" s="37"/>
      <c r="G140" s="37"/>
      <c r="H140" s="38"/>
    </row>
    <row r="141" spans="1:8" s="16" customFormat="1" ht="72" customHeight="1" x14ac:dyDescent="0.2">
      <c r="A141" s="143" t="s">
        <v>109</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56">
        <v>36360</v>
      </c>
      <c r="E141" s="37"/>
      <c r="F141" s="37"/>
      <c r="G141" s="37"/>
      <c r="H141" s="38"/>
    </row>
    <row r="142" spans="1:8" s="16" customFormat="1" ht="50.1" customHeight="1" thickBot="1" x14ac:dyDescent="0.25">
      <c r="A142" s="143" t="s">
        <v>110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2" s="56">
        <v>19320</v>
      </c>
      <c r="E142" s="37"/>
      <c r="F142" s="37"/>
      <c r="G142" s="37"/>
      <c r="H142" s="38"/>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44" s="56">
        <v>8004</v>
      </c>
      <c r="E144" s="37"/>
      <c r="F144" s="37"/>
      <c r="G144" s="37"/>
      <c r="H144" s="38"/>
    </row>
    <row r="145" spans="1:8" s="16" customFormat="1" ht="50.1" customHeight="1" x14ac:dyDescent="0.2">
      <c r="A145" s="143" t="s">
        <v>113</v>
      </c>
      <c r="B145" s="144"/>
      <c r="C145" s="196"/>
      <c r="D145" s="56">
        <v>12000</v>
      </c>
      <c r="E145" s="37"/>
      <c r="F145" s="37"/>
      <c r="G145" s="37"/>
      <c r="H145" s="38"/>
    </row>
    <row r="146" spans="1:8" s="16" customFormat="1" ht="50.1" customHeight="1" x14ac:dyDescent="0.2">
      <c r="A146" s="194" t="s">
        <v>114</v>
      </c>
      <c r="B146" s="195"/>
      <c r="C146" s="196"/>
      <c r="D146" s="329">
        <v>4500</v>
      </c>
      <c r="E146" s="140"/>
      <c r="F146" s="140"/>
      <c r="G146" s="140"/>
      <c r="H146" s="140"/>
    </row>
    <row r="147" spans="1:8" s="16" customFormat="1" ht="50.1" customHeight="1" x14ac:dyDescent="0.2">
      <c r="A147" s="194" t="s">
        <v>115</v>
      </c>
      <c r="B147" s="195"/>
      <c r="C147" s="196"/>
      <c r="D147" s="329">
        <v>450</v>
      </c>
      <c r="E147" s="140"/>
      <c r="F147" s="140"/>
      <c r="G147" s="140"/>
      <c r="H147" s="140"/>
    </row>
    <row r="148" spans="1:8" s="16" customFormat="1" ht="50.1" customHeight="1" thickBot="1" x14ac:dyDescent="0.25">
      <c r="A148" s="194" t="s">
        <v>116</v>
      </c>
      <c r="B148" s="195"/>
      <c r="C148" s="198"/>
      <c r="D148" s="78">
        <v>1125</v>
      </c>
      <c r="E148" s="79"/>
      <c r="F148" s="79"/>
      <c r="G148" s="79"/>
      <c r="H148" s="79"/>
    </row>
    <row r="149" spans="1:8" s="16" customFormat="1" ht="50.1" customHeight="1" thickBot="1" x14ac:dyDescent="0.25">
      <c r="A149" s="24" t="s">
        <v>117</v>
      </c>
      <c r="B149" s="25"/>
      <c r="C149" s="26"/>
      <c r="D149" s="156"/>
      <c r="E149" s="156"/>
      <c r="F149" s="156"/>
      <c r="G149" s="156"/>
      <c r="H149" s="157"/>
    </row>
    <row r="150" spans="1:8" s="16" customFormat="1" ht="50.1" customHeight="1" x14ac:dyDescent="0.2">
      <c r="A150" s="143" t="s">
        <v>118</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0" s="200">
        <f>F150*1.2</f>
        <v>5040</v>
      </c>
      <c r="E150" s="201">
        <f>F150*1.1</f>
        <v>4620</v>
      </c>
      <c r="F150" s="201">
        <v>4200</v>
      </c>
      <c r="G150" s="201">
        <f>F150*0.75</f>
        <v>3150</v>
      </c>
      <c r="H150" s="202">
        <f>F150*0.5</f>
        <v>2100</v>
      </c>
    </row>
    <row r="151" spans="1:8" s="16" customFormat="1" ht="50.1" customHeight="1" x14ac:dyDescent="0.2">
      <c r="A151" s="143" t="s">
        <v>119</v>
      </c>
      <c r="B151" s="144"/>
      <c r="C151" s="190" t="str">
        <f>"Интернет-площадка 2gis.ru на основе Cправочника организаций "&amp;$C$2&amp;""</f>
        <v>Интернет-площадка 2gis.ru на основе Cправочника организаций "2ГИС.КЕМЕРОВО"</v>
      </c>
      <c r="D151" s="36">
        <v>3060</v>
      </c>
      <c r="E151" s="37"/>
      <c r="F151" s="37"/>
      <c r="G151" s="37"/>
      <c r="H151" s="38"/>
    </row>
    <row r="152" spans="1:8" s="16" customFormat="1" ht="50.1" customHeight="1" x14ac:dyDescent="0.2">
      <c r="A152" s="143" t="s">
        <v>120</v>
      </c>
      <c r="B152" s="144"/>
      <c r="C152"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2" s="56">
        <v>6000</v>
      </c>
      <c r="E152" s="37"/>
      <c r="F152" s="37"/>
      <c r="G152" s="37"/>
      <c r="H152" s="38"/>
    </row>
    <row r="153" spans="1:8" s="16" customFormat="1" ht="50.1" customHeight="1" x14ac:dyDescent="0.2">
      <c r="A153" s="143" t="s">
        <v>287</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3" s="200">
        <f>F153*1.2</f>
        <v>7056</v>
      </c>
      <c r="E153" s="201">
        <f>F153*1.1</f>
        <v>6468.0000000000009</v>
      </c>
      <c r="F153" s="201">
        <v>5880</v>
      </c>
      <c r="G153" s="201">
        <f>F153*0.75</f>
        <v>4410</v>
      </c>
      <c r="H153" s="202">
        <f>F153*0.5</f>
        <v>2940</v>
      </c>
    </row>
    <row r="154" spans="1:8" s="16" customFormat="1" ht="50.1" customHeight="1" x14ac:dyDescent="0.2">
      <c r="A154" s="143" t="s">
        <v>166</v>
      </c>
      <c r="B154" s="144"/>
      <c r="C154" s="190" t="str">
        <f>"Интернет-площадка 2gis.ru на основе Cправочника организаций "&amp;$C$2&amp;""</f>
        <v>Интернет-площадка 2gis.ru на основе Cправочника организаций "2ГИС.КЕМЕРОВО"</v>
      </c>
      <c r="D154" s="36">
        <v>4320</v>
      </c>
      <c r="E154" s="37"/>
      <c r="F154" s="37"/>
      <c r="G154" s="37"/>
      <c r="H154" s="38"/>
    </row>
    <row r="155" spans="1:8" s="16" customFormat="1" ht="50.1" customHeight="1" x14ac:dyDescent="0.2">
      <c r="A155" s="143" t="s">
        <v>123</v>
      </c>
      <c r="B155" s="144"/>
      <c r="C155"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36">
        <v>8400</v>
      </c>
      <c r="E155" s="37"/>
      <c r="F155" s="37"/>
      <c r="G155" s="37"/>
      <c r="H155" s="38"/>
    </row>
    <row r="156" spans="1:8" s="16" customFormat="1" ht="126" customHeight="1" x14ac:dyDescent="0.2">
      <c r="A156" s="143" t="s">
        <v>124</v>
      </c>
      <c r="B156" s="144"/>
      <c r="C156" s="190" t="str">
        <f>"Интернет-площадка 2gis.ru на основе Cправочника организаций "&amp;$C$2&amp;""</f>
        <v>Интернет-площадка 2gis.ru на основе Cправочника организаций "2ГИС.КЕМЕРОВО"</v>
      </c>
      <c r="D156" s="200">
        <f>F156*1.2</f>
        <v>5040</v>
      </c>
      <c r="E156" s="201">
        <f>F156*1.1</f>
        <v>4620</v>
      </c>
      <c r="F156" s="201">
        <v>4200</v>
      </c>
      <c r="G156" s="201">
        <f>F156*0.75</f>
        <v>3150</v>
      </c>
      <c r="H156" s="202">
        <f>F156*0.5</f>
        <v>2100</v>
      </c>
    </row>
    <row r="157" spans="1:8" s="16" customFormat="1" ht="126" customHeight="1" thickBot="1" x14ac:dyDescent="0.25">
      <c r="A157" s="143" t="s">
        <v>125</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7" s="56">
        <v>5730</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357"/>
      <c r="B159" s="357"/>
      <c r="C159" s="358"/>
      <c r="D159" s="357"/>
      <c r="E159" s="357"/>
      <c r="F159" s="357"/>
      <c r="G159" s="357"/>
      <c r="H159" s="359"/>
    </row>
    <row r="160" spans="1:8" s="16" customFormat="1" ht="83.25" customHeight="1" thickBot="1" x14ac:dyDescent="0.25">
      <c r="A160" s="143" t="s">
        <v>186</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0" s="31">
        <v>15420</v>
      </c>
      <c r="E160" s="32"/>
      <c r="F160" s="32"/>
      <c r="G160" s="32"/>
      <c r="H160" s="33"/>
    </row>
    <row r="161" spans="1:8" s="16" customFormat="1" ht="83.25" customHeight="1" thickBot="1" x14ac:dyDescent="0.25">
      <c r="A161" s="143" t="s">
        <v>187</v>
      </c>
      <c r="B161" s="144"/>
      <c r="C161" s="196"/>
      <c r="D161" s="31">
        <v>15420</v>
      </c>
      <c r="E161" s="32"/>
      <c r="F161" s="32"/>
      <c r="G161" s="32"/>
      <c r="H161" s="33"/>
    </row>
    <row r="162" spans="1:8" s="28" customFormat="1" ht="50.1" customHeight="1" thickBot="1" x14ac:dyDescent="0.25">
      <c r="A162" s="301"/>
      <c r="B162" s="302"/>
      <c r="C162" s="182"/>
      <c r="D162" s="325"/>
      <c r="E162" s="325"/>
      <c r="F162" s="325"/>
      <c r="G162" s="325"/>
      <c r="H162" s="326"/>
    </row>
    <row r="163" spans="1:8" s="23" customFormat="1" ht="26.25" x14ac:dyDescent="0.2">
      <c r="A163" s="204"/>
      <c r="B163" s="205"/>
      <c r="C163" s="206"/>
      <c r="D163" s="205"/>
      <c r="E163" s="205"/>
      <c r="F163" s="205"/>
      <c r="G163" s="205"/>
      <c r="H163" s="207"/>
    </row>
    <row r="164" spans="1:8" s="16" customFormat="1" ht="21" x14ac:dyDescent="0.2">
      <c r="A164" s="208"/>
      <c r="B164" s="209" t="s">
        <v>126</v>
      </c>
      <c r="C164" s="210" t="s">
        <v>505</v>
      </c>
      <c r="D164" s="210"/>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8"/>
      <c r="B166" s="211"/>
      <c r="C166" s="212" t="s">
        <v>507</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s="16" customFormat="1" ht="26.25"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12.6" customHeight="1"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s="211" customFormat="1" ht="24.95" customHeight="1"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s="211" customFormat="1" ht="24.95" customHeight="1"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s="211" customFormat="1" ht="24.95" customHeight="1"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s="205" customFormat="1" ht="12.6" customHeight="1"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s="219" customFormat="1" ht="24.95" customHeight="1" x14ac:dyDescent="0.2">
      <c r="A175" s="221"/>
      <c r="B175" s="221"/>
      <c r="C175" s="222"/>
      <c r="D175" s="223"/>
      <c r="E175" s="223"/>
      <c r="F175" s="224"/>
      <c r="G175" s="225"/>
      <c r="H175" s="225"/>
    </row>
    <row r="176" spans="1:8" s="219" customFormat="1" ht="24.95" customHeight="1" x14ac:dyDescent="0.2">
      <c r="A176" s="227" t="s">
        <v>137</v>
      </c>
      <c r="B176" s="227"/>
      <c r="C176" s="227"/>
      <c r="D176" s="227"/>
      <c r="E176" s="227"/>
      <c r="F176" s="227"/>
      <c r="G176" s="227"/>
      <c r="H176" s="227"/>
    </row>
    <row r="177" spans="1:8" s="219" customFormat="1" ht="24.95" customHeight="1" x14ac:dyDescent="0.2">
      <c r="A177" s="227" t="s">
        <v>138</v>
      </c>
      <c r="B177" s="227"/>
      <c r="C177" s="227"/>
      <c r="D177" s="227"/>
      <c r="E177" s="227"/>
      <c r="F177" s="227"/>
      <c r="G177" s="227"/>
      <c r="H177" s="227"/>
    </row>
    <row r="178" spans="1:8" s="219" customFormat="1" ht="24.95" customHeight="1" x14ac:dyDescent="0.2">
      <c r="A178" s="221"/>
      <c r="B178" s="221"/>
      <c r="C178" s="222"/>
      <c r="D178" s="223"/>
      <c r="E178" s="223"/>
      <c r="F178" s="224"/>
      <c r="G178" s="225"/>
      <c r="H178" s="225"/>
    </row>
    <row r="179" spans="1:8" s="219" customFormat="1" ht="24.95" customHeight="1" thickBot="1" x14ac:dyDescent="0.25">
      <c r="A179" s="228" t="s">
        <v>139</v>
      </c>
      <c r="B179" s="228"/>
      <c r="C179" s="228"/>
      <c r="D179" s="228"/>
      <c r="E179" s="228"/>
      <c r="F179" s="229"/>
      <c r="H179" s="230"/>
    </row>
    <row r="180" spans="1:8" s="219" customFormat="1" ht="24.95" customHeight="1" thickBot="1" x14ac:dyDescent="0.25">
      <c r="A180" s="231" t="s">
        <v>140</v>
      </c>
      <c r="B180" s="232"/>
      <c r="C180" s="232"/>
      <c r="D180" s="232"/>
      <c r="E180" s="233"/>
      <c r="F180" s="234"/>
      <c r="G180" s="205"/>
      <c r="H180" s="235"/>
    </row>
    <row r="181" spans="1:8" s="219" customFormat="1" ht="24.95" customHeight="1" thickBot="1" x14ac:dyDescent="0.25">
      <c r="A181" s="236" t="s">
        <v>141</v>
      </c>
      <c r="B181" s="237"/>
      <c r="C181" s="238" t="s">
        <v>142</v>
      </c>
      <c r="D181" s="237" t="s">
        <v>143</v>
      </c>
      <c r="E181" s="239"/>
      <c r="F181" s="240"/>
      <c r="G181" s="240"/>
      <c r="H181" s="240"/>
    </row>
    <row r="182" spans="1:8" s="226" customFormat="1" ht="12" customHeight="1" x14ac:dyDescent="0.2">
      <c r="A182" s="241" t="s">
        <v>170</v>
      </c>
      <c r="B182" s="242"/>
      <c r="C182" s="244" t="s">
        <v>171</v>
      </c>
      <c r="D182" s="370">
        <v>2190</v>
      </c>
      <c r="E182" s="245"/>
      <c r="F182" s="240"/>
      <c r="G182" s="240"/>
      <c r="H182" s="240"/>
    </row>
    <row r="183" spans="1:8" ht="24.95" customHeight="1" x14ac:dyDescent="0.2">
      <c r="A183" s="246" t="s">
        <v>172</v>
      </c>
      <c r="B183" s="247"/>
      <c r="C183" s="249"/>
      <c r="D183" s="371">
        <v>1590</v>
      </c>
      <c r="E183" s="250"/>
      <c r="F183" s="240"/>
      <c r="G183" s="240"/>
      <c r="H183" s="240"/>
    </row>
    <row r="184" spans="1:8" ht="24.95" customHeight="1" x14ac:dyDescent="0.2">
      <c r="A184" s="246" t="s">
        <v>173</v>
      </c>
      <c r="B184" s="247"/>
      <c r="C184" s="249"/>
      <c r="D184" s="371">
        <v>1440</v>
      </c>
      <c r="E184" s="250"/>
      <c r="F184" s="240"/>
      <c r="G184" s="240"/>
      <c r="H184" s="240"/>
    </row>
    <row r="185" spans="1:8" s="226" customFormat="1" ht="12" customHeight="1" thickBot="1" x14ac:dyDescent="0.25">
      <c r="A185" s="246" t="s">
        <v>174</v>
      </c>
      <c r="B185" s="247"/>
      <c r="C185" s="249"/>
      <c r="D185" s="371">
        <v>1290</v>
      </c>
      <c r="E185" s="250"/>
      <c r="F185" s="240"/>
      <c r="G185" s="240"/>
      <c r="H185" s="240"/>
    </row>
    <row r="186" spans="1:8" s="230" customFormat="1" ht="50.1" customHeight="1" x14ac:dyDescent="0.2">
      <c r="A186" s="241" t="s">
        <v>144</v>
      </c>
      <c r="B186" s="242"/>
      <c r="C186" s="243" t="s">
        <v>145</v>
      </c>
      <c r="D186" s="244" t="s">
        <v>146</v>
      </c>
      <c r="E186" s="245"/>
      <c r="F186" s="240"/>
      <c r="G186" s="240"/>
      <c r="H186" s="240"/>
    </row>
    <row r="187" spans="1:8" s="235" customFormat="1" ht="50.1" customHeight="1" x14ac:dyDescent="0.2">
      <c r="A187" s="373" t="s">
        <v>147</v>
      </c>
      <c r="B187" s="374"/>
      <c r="C187" s="375" t="s">
        <v>148</v>
      </c>
      <c r="D187" s="376" t="s">
        <v>149</v>
      </c>
      <c r="E187" s="377"/>
      <c r="F187" s="240"/>
      <c r="G187" s="240"/>
      <c r="H187" s="240"/>
    </row>
    <row r="188" spans="1:8" ht="99" customHeight="1" thickBot="1" x14ac:dyDescent="0.25">
      <c r="A188" s="332" t="s">
        <v>150</v>
      </c>
      <c r="B188" s="333"/>
      <c r="C188" s="334" t="s">
        <v>151</v>
      </c>
      <c r="D188" s="335" t="s">
        <v>149</v>
      </c>
      <c r="E188" s="336"/>
      <c r="F188" s="240"/>
      <c r="G188" s="240"/>
      <c r="H188" s="240"/>
    </row>
    <row r="189" spans="1:8" ht="50.1" customHeight="1" x14ac:dyDescent="0.2">
      <c r="A189" s="246" t="s">
        <v>153</v>
      </c>
      <c r="B189" s="247"/>
      <c r="C189" s="337" t="s">
        <v>154</v>
      </c>
      <c r="D189" s="247" t="s">
        <v>149</v>
      </c>
      <c r="E189" s="338"/>
      <c r="F189" s="234"/>
      <c r="G189" s="234"/>
      <c r="H189" s="234"/>
    </row>
    <row r="190" spans="1:8" ht="50.1" customHeight="1" thickBot="1" x14ac:dyDescent="0.25">
      <c r="A190" s="339" t="s">
        <v>155</v>
      </c>
      <c r="B190" s="340"/>
      <c r="C190" s="334" t="s">
        <v>156</v>
      </c>
      <c r="D190" s="341" t="s">
        <v>149</v>
      </c>
      <c r="E190" s="342"/>
      <c r="F190" s="224"/>
      <c r="G190" s="225"/>
      <c r="H190" s="225"/>
    </row>
    <row r="191" spans="1:8" ht="50.1" customHeight="1" x14ac:dyDescent="0.2">
      <c r="A191" s="252" t="s">
        <v>157</v>
      </c>
      <c r="B191" s="252"/>
      <c r="C191" s="252"/>
      <c r="D191" s="252"/>
      <c r="E191" s="252"/>
      <c r="F191" s="252"/>
      <c r="G191" s="252"/>
      <c r="H191" s="252"/>
    </row>
    <row r="192" spans="1:8" ht="50.1" customHeight="1" x14ac:dyDescent="0.2">
      <c r="A192" s="252" t="s">
        <v>158</v>
      </c>
      <c r="B192" s="252"/>
      <c r="C192" s="252"/>
      <c r="D192" s="252"/>
      <c r="E192" s="252"/>
      <c r="F192" s="252"/>
      <c r="G192" s="252"/>
      <c r="H192" s="252"/>
    </row>
    <row r="193" spans="1:8" ht="199.5" customHeight="1" x14ac:dyDescent="0.2">
      <c r="A193"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11"/>
      <c r="C193" s="311"/>
      <c r="D193" s="311"/>
      <c r="E193" s="311"/>
      <c r="F193" s="311"/>
      <c r="G193" s="311"/>
      <c r="H193" s="311"/>
    </row>
    <row r="194" spans="1:8" ht="86.25" customHeight="1" x14ac:dyDescent="0.2">
      <c r="A194" s="227" t="s">
        <v>160</v>
      </c>
      <c r="B194" s="227"/>
      <c r="C194" s="227"/>
      <c r="D194" s="227"/>
      <c r="E194" s="227"/>
      <c r="F194" s="227"/>
      <c r="G194" s="227"/>
      <c r="H194" s="227"/>
    </row>
    <row r="195" spans="1:8" ht="132.75" customHeight="1" x14ac:dyDescent="0.2">
      <c r="A195" s="252" t="s">
        <v>161</v>
      </c>
      <c r="B195" s="252"/>
      <c r="C195" s="252"/>
      <c r="D195" s="252"/>
      <c r="E195" s="252"/>
      <c r="F195" s="252"/>
      <c r="G195" s="252"/>
      <c r="H195" s="252"/>
    </row>
    <row r="196" spans="1:8" s="205" customFormat="1" ht="125.25" customHeight="1" x14ac:dyDescent="0.2">
      <c r="A196" s="227" t="s">
        <v>162</v>
      </c>
      <c r="B196" s="227"/>
      <c r="C196" s="227"/>
      <c r="D196" s="227"/>
      <c r="E196" s="227"/>
      <c r="F196" s="227"/>
      <c r="G196" s="227"/>
      <c r="H196" s="227"/>
    </row>
    <row r="197" spans="1:8" s="226" customFormat="1" ht="222.75" customHeight="1" x14ac:dyDescent="0.2">
      <c r="A197" s="204"/>
      <c r="B197" s="205"/>
      <c r="C197" s="206"/>
      <c r="D197" s="205"/>
      <c r="E197" s="205"/>
      <c r="F197" s="205"/>
      <c r="G197" s="205"/>
      <c r="H197" s="207"/>
    </row>
    <row r="198" spans="1:8" ht="24.95" customHeight="1" x14ac:dyDescent="0.2"/>
    <row r="199" spans="1:8" ht="24.95" customHeight="1" x14ac:dyDescent="0.2"/>
    <row r="200" spans="1:8" ht="188.25" customHeight="1" x14ac:dyDescent="0.2"/>
    <row r="201" spans="1:8" s="16" customFormat="1" ht="67.5" customHeight="1" x14ac:dyDescent="0.2">
      <c r="A201" s="204"/>
      <c r="B201" s="205"/>
      <c r="C201" s="206"/>
      <c r="D201" s="205"/>
      <c r="E201" s="205"/>
      <c r="F201" s="205"/>
      <c r="G201" s="205"/>
      <c r="H201" s="207"/>
    </row>
    <row r="202" spans="1:8" ht="24.95" customHeight="1" x14ac:dyDescent="0.2"/>
    <row r="203" spans="1:8" s="254" customFormat="1" ht="114.75" customHeight="1" x14ac:dyDescent="0.2">
      <c r="A203" s="204"/>
      <c r="B203" s="205"/>
      <c r="C203" s="206"/>
      <c r="D203" s="205"/>
      <c r="E203" s="205"/>
      <c r="F203" s="205"/>
      <c r="G203" s="205"/>
      <c r="H203" s="207"/>
    </row>
  </sheetData>
  <sheetProtection selectLockedCells="1" selectUnlockedCells="1"/>
  <mergeCells count="325">
    <mergeCell ref="A193:H193"/>
    <mergeCell ref="A194:H194"/>
    <mergeCell ref="A195:H195"/>
    <mergeCell ref="A196:E196"/>
    <mergeCell ref="F196:H196"/>
    <mergeCell ref="A189:B189"/>
    <mergeCell ref="D189:E189"/>
    <mergeCell ref="A190:B190"/>
    <mergeCell ref="D190:E190"/>
    <mergeCell ref="A191:H191"/>
    <mergeCell ref="A192:H192"/>
    <mergeCell ref="D185:E185"/>
    <mergeCell ref="A186:B186"/>
    <mergeCell ref="D186:E186"/>
    <mergeCell ref="A187:B187"/>
    <mergeCell ref="D187:E187"/>
    <mergeCell ref="A188:B188"/>
    <mergeCell ref="D188:E188"/>
    <mergeCell ref="A181:B181"/>
    <mergeCell ref="D181:E181"/>
    <mergeCell ref="A182:B182"/>
    <mergeCell ref="C182:C185"/>
    <mergeCell ref="D182:E182"/>
    <mergeCell ref="A183:B183"/>
    <mergeCell ref="D183:E183"/>
    <mergeCell ref="A184:B184"/>
    <mergeCell ref="D184:E184"/>
    <mergeCell ref="A185:B185"/>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5:B155"/>
    <mergeCell ref="D155:H155"/>
    <mergeCell ref="A156:B156"/>
    <mergeCell ref="A157:B157"/>
    <mergeCell ref="D157:H157"/>
    <mergeCell ref="A158:B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3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32.7109375" style="205" customWidth="1"/>
    <col min="5" max="5" width="27" style="205" bestFit="1" customWidth="1"/>
    <col min="6" max="6" width="27" style="207" customWidth="1"/>
    <col min="7" max="8" width="27" style="207" bestFit="1" customWidth="1"/>
    <col min="9" max="16384" width="9.140625" style="207"/>
  </cols>
  <sheetData>
    <row r="1" spans="1:8" s="4" customFormat="1" ht="50.1" customHeight="1" x14ac:dyDescent="0.2">
      <c r="A1" s="1"/>
      <c r="B1" s="2"/>
      <c r="C1" s="3" t="s">
        <v>0</v>
      </c>
      <c r="D1" s="224"/>
      <c r="E1" s="224"/>
    </row>
    <row r="2" spans="1:8" s="10" customFormat="1" ht="50.1" customHeight="1" x14ac:dyDescent="0.2">
      <c r="A2" s="5" t="str">
        <f>Абакан_юр!A2</f>
        <v>Введен в действие с "01" февраля 2024 г.</v>
      </c>
      <c r="B2" s="6" t="s">
        <v>2</v>
      </c>
      <c r="C2" s="7" t="s">
        <v>508</v>
      </c>
      <c r="D2" s="401"/>
      <c r="E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525"/>
      <c r="E5" s="525"/>
      <c r="F5" s="525"/>
      <c r="G5" s="525"/>
      <c r="H5" s="525"/>
    </row>
    <row r="6" spans="1:8" ht="24" thickBot="1" x14ac:dyDescent="0.25">
      <c r="A6" s="257"/>
      <c r="B6" s="258"/>
      <c r="C6" s="259"/>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6156</v>
      </c>
      <c r="E7" s="32">
        <f>F7*1.1</f>
        <v>5643.0000000000009</v>
      </c>
      <c r="F7" s="32">
        <v>5130</v>
      </c>
      <c r="G7" s="32">
        <f>F7*0.75</f>
        <v>3847.5</v>
      </c>
      <c r="H7" s="33">
        <f>F7*0.5</f>
        <v>2565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7560</v>
      </c>
      <c r="E12" s="32">
        <f>F12*1.1</f>
        <v>6930.0000000000009</v>
      </c>
      <c r="F12" s="32">
        <v>6300</v>
      </c>
      <c r="G12" s="32">
        <f>F12*0.75</f>
        <v>4725</v>
      </c>
      <c r="H12" s="33">
        <f>F12*0.5</f>
        <v>3150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8625.6</v>
      </c>
      <c r="E27" s="32">
        <f>F27*1.1</f>
        <v>7906.8000000000011</v>
      </c>
      <c r="F27" s="32">
        <v>7188</v>
      </c>
      <c r="G27" s="32">
        <f>F27*0.75</f>
        <v>5391</v>
      </c>
      <c r="H27" s="33">
        <f>F27*0.5</f>
        <v>3594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10584</v>
      </c>
      <c r="E32" s="32">
        <f>F32*1.1</f>
        <v>9702</v>
      </c>
      <c r="F32" s="32">
        <v>8820</v>
      </c>
      <c r="G32" s="32">
        <f>F32*0.75</f>
        <v>6615</v>
      </c>
      <c r="H32" s="33">
        <f>F32*0.5</f>
        <v>4410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361">
        <f>F48*1.2</f>
        <v>288</v>
      </c>
      <c r="E48" s="361">
        <f>F48*1.1</f>
        <v>264</v>
      </c>
      <c r="F48" s="361">
        <v>240</v>
      </c>
      <c r="G48" s="361">
        <f>F48*0.75</f>
        <v>180</v>
      </c>
      <c r="H48" s="361">
        <f>F48*0.5</f>
        <v>120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526" t="s">
        <v>31</v>
      </c>
      <c r="B55" s="527"/>
      <c r="C55" s="527"/>
      <c r="D55" s="528" t="str">
        <f>"от "&amp;MIN(D56:D75)&amp;" до "&amp;MAX(D56:D75)</f>
        <v>от 1296 до 25920</v>
      </c>
      <c r="E55" s="528"/>
      <c r="F55" s="528"/>
      <c r="G55" s="528"/>
      <c r="H55" s="529"/>
    </row>
    <row r="56" spans="1:8" ht="37.5" customHeight="1" outlineLevel="1" x14ac:dyDescent="0.2">
      <c r="A56" s="530" t="s">
        <v>32</v>
      </c>
      <c r="B56" s="531"/>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6" s="509">
        <v>1296</v>
      </c>
      <c r="E56" s="509"/>
      <c r="F56" s="509"/>
      <c r="G56" s="509"/>
      <c r="H56" s="54"/>
    </row>
    <row r="57" spans="1:8" ht="37.5" customHeight="1" outlineLevel="1" x14ac:dyDescent="0.2">
      <c r="A57" s="130" t="s">
        <v>33</v>
      </c>
      <c r="B57" s="366"/>
      <c r="C57" s="367"/>
      <c r="D57" s="56">
        <v>2592</v>
      </c>
      <c r="E57" s="37"/>
      <c r="F57" s="37"/>
      <c r="G57" s="37"/>
      <c r="H57" s="37"/>
    </row>
    <row r="58" spans="1:8" ht="37.5" customHeight="1" outlineLevel="1" x14ac:dyDescent="0.2">
      <c r="A58" s="130" t="s">
        <v>34</v>
      </c>
      <c r="B58" s="366"/>
      <c r="C58" s="367"/>
      <c r="D58" s="56">
        <v>3888</v>
      </c>
      <c r="E58" s="37"/>
      <c r="F58" s="37"/>
      <c r="G58" s="37"/>
      <c r="H58" s="37"/>
    </row>
    <row r="59" spans="1:8" ht="37.5" customHeight="1" outlineLevel="1" x14ac:dyDescent="0.2">
      <c r="A59" s="130" t="s">
        <v>35</v>
      </c>
      <c r="B59" s="366"/>
      <c r="C59" s="367"/>
      <c r="D59" s="56">
        <v>5184</v>
      </c>
      <c r="E59" s="37"/>
      <c r="F59" s="37"/>
      <c r="G59" s="37"/>
      <c r="H59" s="37"/>
    </row>
    <row r="60" spans="1:8" ht="37.5" customHeight="1" outlineLevel="1" x14ac:dyDescent="0.2">
      <c r="A60" s="130" t="s">
        <v>36</v>
      </c>
      <c r="B60" s="366"/>
      <c r="C60" s="367"/>
      <c r="D60" s="56">
        <v>6480</v>
      </c>
      <c r="E60" s="37"/>
      <c r="F60" s="37"/>
      <c r="G60" s="37"/>
      <c r="H60" s="37"/>
    </row>
    <row r="61" spans="1:8" ht="37.5" customHeight="1" outlineLevel="1" x14ac:dyDescent="0.2">
      <c r="A61" s="130" t="s">
        <v>37</v>
      </c>
      <c r="B61" s="366"/>
      <c r="C61" s="367"/>
      <c r="D61" s="56">
        <v>7776</v>
      </c>
      <c r="E61" s="37"/>
      <c r="F61" s="37"/>
      <c r="G61" s="37"/>
      <c r="H61" s="37"/>
    </row>
    <row r="62" spans="1:8" ht="37.5" customHeight="1" outlineLevel="1" x14ac:dyDescent="0.2">
      <c r="A62" s="130" t="s">
        <v>38</v>
      </c>
      <c r="B62" s="366"/>
      <c r="C62" s="367"/>
      <c r="D62" s="56">
        <v>9072</v>
      </c>
      <c r="E62" s="37"/>
      <c r="F62" s="37"/>
      <c r="G62" s="37"/>
      <c r="H62" s="37"/>
    </row>
    <row r="63" spans="1:8" ht="37.5" customHeight="1" outlineLevel="1" x14ac:dyDescent="0.2">
      <c r="A63" s="130" t="s">
        <v>39</v>
      </c>
      <c r="B63" s="366"/>
      <c r="C63" s="367"/>
      <c r="D63" s="56">
        <v>10368</v>
      </c>
      <c r="E63" s="37"/>
      <c r="F63" s="37"/>
      <c r="G63" s="37"/>
      <c r="H63" s="37"/>
    </row>
    <row r="64" spans="1:8" ht="37.5" customHeight="1" outlineLevel="1" x14ac:dyDescent="0.2">
      <c r="A64" s="130" t="s">
        <v>40</v>
      </c>
      <c r="B64" s="366"/>
      <c r="C64" s="367"/>
      <c r="D64" s="56">
        <v>11664</v>
      </c>
      <c r="E64" s="37"/>
      <c r="F64" s="37"/>
      <c r="G64" s="37"/>
      <c r="H64" s="37"/>
    </row>
    <row r="65" spans="1:8" ht="37.5" customHeight="1" outlineLevel="1" x14ac:dyDescent="0.2">
      <c r="A65" s="130" t="s">
        <v>41</v>
      </c>
      <c r="B65" s="366"/>
      <c r="C65" s="367"/>
      <c r="D65" s="56">
        <v>12960</v>
      </c>
      <c r="E65" s="37"/>
      <c r="F65" s="37"/>
      <c r="G65" s="37"/>
      <c r="H65" s="37"/>
    </row>
    <row r="66" spans="1:8" ht="37.5" customHeight="1" outlineLevel="1" x14ac:dyDescent="0.2">
      <c r="A66" s="130" t="s">
        <v>42</v>
      </c>
      <c r="B66" s="366"/>
      <c r="C66" s="367"/>
      <c r="D66" s="56">
        <v>14256</v>
      </c>
      <c r="E66" s="37"/>
      <c r="F66" s="37"/>
      <c r="G66" s="37"/>
      <c r="H66" s="37"/>
    </row>
    <row r="67" spans="1:8" ht="37.5" customHeight="1" outlineLevel="1" x14ac:dyDescent="0.2">
      <c r="A67" s="130" t="s">
        <v>43</v>
      </c>
      <c r="B67" s="366"/>
      <c r="C67" s="367"/>
      <c r="D67" s="56">
        <v>15552</v>
      </c>
      <c r="E67" s="37"/>
      <c r="F67" s="37"/>
      <c r="G67" s="37"/>
      <c r="H67" s="37"/>
    </row>
    <row r="68" spans="1:8" ht="37.5" customHeight="1" outlineLevel="1" x14ac:dyDescent="0.2">
      <c r="A68" s="130" t="s">
        <v>44</v>
      </c>
      <c r="B68" s="366"/>
      <c r="C68" s="367"/>
      <c r="D68" s="56">
        <v>16848</v>
      </c>
      <c r="E68" s="37"/>
      <c r="F68" s="37"/>
      <c r="G68" s="37"/>
      <c r="H68" s="37"/>
    </row>
    <row r="69" spans="1:8" ht="37.5" customHeight="1" outlineLevel="1" x14ac:dyDescent="0.2">
      <c r="A69" s="130" t="s">
        <v>45</v>
      </c>
      <c r="B69" s="366"/>
      <c r="C69" s="367"/>
      <c r="D69" s="56">
        <v>18144</v>
      </c>
      <c r="E69" s="37"/>
      <c r="F69" s="37"/>
      <c r="G69" s="37"/>
      <c r="H69" s="37"/>
    </row>
    <row r="70" spans="1:8" ht="37.5" customHeight="1" outlineLevel="1" x14ac:dyDescent="0.2">
      <c r="A70" s="130" t="s">
        <v>46</v>
      </c>
      <c r="B70" s="366"/>
      <c r="C70" s="367"/>
      <c r="D70" s="56">
        <v>19440</v>
      </c>
      <c r="E70" s="37"/>
      <c r="F70" s="37"/>
      <c r="G70" s="37"/>
      <c r="H70" s="37"/>
    </row>
    <row r="71" spans="1:8" ht="37.5" customHeight="1" outlineLevel="1" x14ac:dyDescent="0.2">
      <c r="A71" s="130" t="s">
        <v>47</v>
      </c>
      <c r="B71" s="366"/>
      <c r="C71" s="367"/>
      <c r="D71" s="56">
        <v>20736</v>
      </c>
      <c r="E71" s="37"/>
      <c r="F71" s="37"/>
      <c r="G71" s="37"/>
      <c r="H71" s="37"/>
    </row>
    <row r="72" spans="1:8" ht="37.5" customHeight="1" outlineLevel="1" x14ac:dyDescent="0.2">
      <c r="A72" s="130" t="s">
        <v>48</v>
      </c>
      <c r="B72" s="366"/>
      <c r="C72" s="367"/>
      <c r="D72" s="56">
        <v>22032</v>
      </c>
      <c r="E72" s="37"/>
      <c r="F72" s="37"/>
      <c r="G72" s="37"/>
      <c r="H72" s="37"/>
    </row>
    <row r="73" spans="1:8" ht="37.5" customHeight="1" outlineLevel="1" x14ac:dyDescent="0.2">
      <c r="A73" s="130" t="s">
        <v>49</v>
      </c>
      <c r="B73" s="366"/>
      <c r="C73" s="367"/>
      <c r="D73" s="56">
        <v>23328</v>
      </c>
      <c r="E73" s="37"/>
      <c r="F73" s="37"/>
      <c r="G73" s="37"/>
      <c r="H73" s="37"/>
    </row>
    <row r="74" spans="1:8" ht="37.5" customHeight="1" outlineLevel="1" x14ac:dyDescent="0.2">
      <c r="A74" s="130" t="s">
        <v>50</v>
      </c>
      <c r="B74" s="366"/>
      <c r="C74" s="367"/>
      <c r="D74" s="56">
        <v>24624</v>
      </c>
      <c r="E74" s="37"/>
      <c r="F74" s="37"/>
      <c r="G74" s="37"/>
      <c r="H74" s="37"/>
    </row>
    <row r="75" spans="1:8" ht="37.5" customHeight="1" outlineLevel="1" x14ac:dyDescent="0.2">
      <c r="A75" s="130" t="s">
        <v>51</v>
      </c>
      <c r="B75" s="366"/>
      <c r="C75" s="367"/>
      <c r="D75" s="56">
        <v>25920</v>
      </c>
      <c r="E75" s="37"/>
      <c r="F75" s="37"/>
      <c r="G75" s="37"/>
      <c r="H75" s="37"/>
    </row>
    <row r="76" spans="1:8" ht="37.5" customHeight="1" outlineLevel="1" x14ac:dyDescent="0.2">
      <c r="A76" s="130" t="s">
        <v>197</v>
      </c>
      <c r="B76" s="131"/>
      <c r="C76" s="367"/>
      <c r="D76" s="56">
        <v>27216</v>
      </c>
      <c r="E76" s="37"/>
      <c r="F76" s="37"/>
      <c r="G76" s="37"/>
      <c r="H76" s="37"/>
    </row>
    <row r="77" spans="1:8" ht="37.5" customHeight="1" outlineLevel="1" x14ac:dyDescent="0.2">
      <c r="A77" s="130" t="s">
        <v>198</v>
      </c>
      <c r="B77" s="131"/>
      <c r="C77" s="367"/>
      <c r="D77" s="56">
        <v>28512</v>
      </c>
      <c r="E77" s="37"/>
      <c r="F77" s="37"/>
      <c r="G77" s="37"/>
      <c r="H77" s="37"/>
    </row>
    <row r="78" spans="1:8" ht="37.5" customHeight="1" outlineLevel="1" x14ac:dyDescent="0.2">
      <c r="A78" s="130" t="s">
        <v>199</v>
      </c>
      <c r="B78" s="131"/>
      <c r="C78" s="367"/>
      <c r="D78" s="56">
        <v>29808</v>
      </c>
      <c r="E78" s="37"/>
      <c r="F78" s="37"/>
      <c r="G78" s="37"/>
      <c r="H78" s="37"/>
    </row>
    <row r="79" spans="1:8" ht="37.5" customHeight="1" outlineLevel="1" x14ac:dyDescent="0.2">
      <c r="A79" s="130" t="s">
        <v>200</v>
      </c>
      <c r="B79" s="131"/>
      <c r="C79" s="367"/>
      <c r="D79" s="56">
        <v>31104</v>
      </c>
      <c r="E79" s="37"/>
      <c r="F79" s="37"/>
      <c r="G79" s="37"/>
      <c r="H79" s="37"/>
    </row>
    <row r="80" spans="1:8" ht="37.5" customHeight="1" outlineLevel="1" x14ac:dyDescent="0.2">
      <c r="A80" s="130" t="s">
        <v>201</v>
      </c>
      <c r="B80" s="131"/>
      <c r="C80" s="367"/>
      <c r="D80" s="56">
        <v>32400</v>
      </c>
      <c r="E80" s="37"/>
      <c r="F80" s="37"/>
      <c r="G80" s="37"/>
      <c r="H80" s="37"/>
    </row>
    <row r="81" spans="1:8" ht="37.5" customHeight="1" outlineLevel="1" x14ac:dyDescent="0.2">
      <c r="A81" s="130" t="s">
        <v>202</v>
      </c>
      <c r="B81" s="131"/>
      <c r="C81" s="367"/>
      <c r="D81" s="56">
        <v>33696</v>
      </c>
      <c r="E81" s="37"/>
      <c r="F81" s="37"/>
      <c r="G81" s="37"/>
      <c r="H81" s="37"/>
    </row>
    <row r="82" spans="1:8" ht="37.5" customHeight="1" outlineLevel="1" x14ac:dyDescent="0.2">
      <c r="A82" s="130" t="s">
        <v>203</v>
      </c>
      <c r="B82" s="131"/>
      <c r="C82" s="367"/>
      <c r="D82" s="56">
        <v>34992</v>
      </c>
      <c r="E82" s="37"/>
      <c r="F82" s="37"/>
      <c r="G82" s="37"/>
      <c r="H82" s="37"/>
    </row>
    <row r="83" spans="1:8" ht="37.5" customHeight="1" outlineLevel="1" x14ac:dyDescent="0.2">
      <c r="A83" s="130" t="s">
        <v>204</v>
      </c>
      <c r="B83" s="131"/>
      <c r="C83" s="367"/>
      <c r="D83" s="56">
        <v>36288</v>
      </c>
      <c r="E83" s="37"/>
      <c r="F83" s="37"/>
      <c r="G83" s="37"/>
      <c r="H83" s="37"/>
    </row>
    <row r="84" spans="1:8" ht="37.5" customHeight="1" outlineLevel="1" x14ac:dyDescent="0.2">
      <c r="A84" s="130" t="s">
        <v>205</v>
      </c>
      <c r="B84" s="131"/>
      <c r="C84" s="367"/>
      <c r="D84" s="56">
        <v>37584</v>
      </c>
      <c r="E84" s="37"/>
      <c r="F84" s="37"/>
      <c r="G84" s="37"/>
      <c r="H84" s="37"/>
    </row>
    <row r="85" spans="1:8" ht="37.5" customHeight="1" outlineLevel="1" x14ac:dyDescent="0.2">
      <c r="A85" s="130" t="s">
        <v>206</v>
      </c>
      <c r="B85" s="131"/>
      <c r="C85" s="367"/>
      <c r="D85" s="56">
        <v>38880</v>
      </c>
      <c r="E85" s="37"/>
      <c r="F85" s="37"/>
      <c r="G85" s="37"/>
      <c r="H85" s="37"/>
    </row>
    <row r="86" spans="1:8" ht="37.5" customHeight="1" outlineLevel="1" x14ac:dyDescent="0.2">
      <c r="A86" s="130" t="s">
        <v>216</v>
      </c>
      <c r="B86" s="131"/>
      <c r="C86" s="367"/>
      <c r="D86" s="56">
        <v>40176</v>
      </c>
      <c r="E86" s="37"/>
      <c r="F86" s="37"/>
      <c r="G86" s="37"/>
      <c r="H86" s="37"/>
    </row>
    <row r="87" spans="1:8" ht="37.5" customHeight="1" outlineLevel="1" x14ac:dyDescent="0.2">
      <c r="A87" s="130" t="s">
        <v>217</v>
      </c>
      <c r="B87" s="131"/>
      <c r="C87" s="367"/>
      <c r="D87" s="56">
        <v>41472</v>
      </c>
      <c r="E87" s="37"/>
      <c r="F87" s="37"/>
      <c r="G87" s="37"/>
      <c r="H87" s="37"/>
    </row>
    <row r="88" spans="1:8" ht="37.5" customHeight="1" outlineLevel="1" x14ac:dyDescent="0.2">
      <c r="A88" s="130" t="s">
        <v>218</v>
      </c>
      <c r="B88" s="131"/>
      <c r="C88" s="367"/>
      <c r="D88" s="56">
        <v>42768</v>
      </c>
      <c r="E88" s="37"/>
      <c r="F88" s="37"/>
      <c r="G88" s="37"/>
      <c r="H88" s="37"/>
    </row>
    <row r="89" spans="1:8" ht="37.5" customHeight="1" outlineLevel="1" x14ac:dyDescent="0.2">
      <c r="A89" s="130" t="s">
        <v>219</v>
      </c>
      <c r="B89" s="131"/>
      <c r="C89" s="367"/>
      <c r="D89" s="56">
        <v>44064</v>
      </c>
      <c r="E89" s="37"/>
      <c r="F89" s="37"/>
      <c r="G89" s="37"/>
      <c r="H89" s="37"/>
    </row>
    <row r="90" spans="1:8" ht="37.5" customHeight="1" outlineLevel="1" x14ac:dyDescent="0.2">
      <c r="A90" s="130" t="s">
        <v>220</v>
      </c>
      <c r="B90" s="131"/>
      <c r="C90" s="367"/>
      <c r="D90" s="56">
        <v>45360</v>
      </c>
      <c r="E90" s="37"/>
      <c r="F90" s="37"/>
      <c r="G90" s="37"/>
      <c r="H90" s="37"/>
    </row>
    <row r="91" spans="1:8" ht="37.5" customHeight="1" outlineLevel="1" x14ac:dyDescent="0.2">
      <c r="A91" s="130" t="s">
        <v>221</v>
      </c>
      <c r="B91" s="131"/>
      <c r="C91" s="367"/>
      <c r="D91" s="56">
        <v>46656</v>
      </c>
      <c r="E91" s="37"/>
      <c r="F91" s="37"/>
      <c r="G91" s="37"/>
      <c r="H91" s="37"/>
    </row>
    <row r="92" spans="1:8" ht="37.5" customHeight="1" outlineLevel="1" x14ac:dyDescent="0.2">
      <c r="A92" s="130" t="s">
        <v>222</v>
      </c>
      <c r="B92" s="131"/>
      <c r="C92" s="367"/>
      <c r="D92" s="56">
        <v>47952</v>
      </c>
      <c r="E92" s="37"/>
      <c r="F92" s="37"/>
      <c r="G92" s="37"/>
      <c r="H92" s="37"/>
    </row>
    <row r="93" spans="1:8" ht="37.5" customHeight="1" outlineLevel="1" x14ac:dyDescent="0.2">
      <c r="A93" s="130" t="s">
        <v>223</v>
      </c>
      <c r="B93" s="131"/>
      <c r="C93" s="367"/>
      <c r="D93" s="56">
        <v>49248</v>
      </c>
      <c r="E93" s="37"/>
      <c r="F93" s="37"/>
      <c r="G93" s="37"/>
      <c r="H93" s="37"/>
    </row>
    <row r="94" spans="1:8" ht="37.5" customHeight="1" outlineLevel="1" x14ac:dyDescent="0.2">
      <c r="A94" s="130" t="s">
        <v>224</v>
      </c>
      <c r="B94" s="131"/>
      <c r="C94" s="367"/>
      <c r="D94" s="56">
        <v>50544</v>
      </c>
      <c r="E94" s="37"/>
      <c r="F94" s="37"/>
      <c r="G94" s="37"/>
      <c r="H94" s="37"/>
    </row>
    <row r="95" spans="1:8" ht="37.5" customHeight="1" outlineLevel="1" thickBot="1" x14ac:dyDescent="0.25">
      <c r="A95" s="130" t="s">
        <v>225</v>
      </c>
      <c r="B95" s="131"/>
      <c r="C95" s="368"/>
      <c r="D95" s="56">
        <v>51840</v>
      </c>
      <c r="E95" s="37"/>
      <c r="F95" s="37"/>
      <c r="G95" s="37"/>
      <c r="H95" s="37"/>
    </row>
    <row r="96" spans="1:8" ht="50.1" customHeight="1" thickBot="1" x14ac:dyDescent="0.25">
      <c r="A96" s="119" t="s">
        <v>52</v>
      </c>
      <c r="B96" s="120"/>
      <c r="C96" s="120"/>
      <c r="D96" s="528" t="str">
        <f>"от "&amp;MIN(D97:D106)&amp;" до "&amp;MAX(D97:D106)</f>
        <v>от 240 до 5016</v>
      </c>
      <c r="E96" s="528"/>
      <c r="F96" s="528"/>
      <c r="G96" s="528"/>
      <c r="H96" s="529"/>
    </row>
    <row r="97" spans="1:8" ht="151.5" x14ac:dyDescent="0.2">
      <c r="A97" s="132" t="s">
        <v>53</v>
      </c>
      <c r="B97" s="133" t="s">
        <v>13</v>
      </c>
      <c r="C97" s="321"/>
      <c r="D97" s="128">
        <v>630</v>
      </c>
      <c r="E97" s="128"/>
      <c r="F97" s="128"/>
      <c r="G97" s="128"/>
      <c r="H97" s="128"/>
    </row>
    <row r="98" spans="1:8" ht="37.5" customHeight="1" x14ac:dyDescent="0.2">
      <c r="A98" s="273" t="s">
        <v>54</v>
      </c>
      <c r="B98" s="27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98" s="37">
        <v>270</v>
      </c>
      <c r="E98" s="37"/>
      <c r="F98" s="37"/>
      <c r="G98" s="37"/>
      <c r="H98" s="37"/>
    </row>
    <row r="99" spans="1:8" ht="37.5" customHeight="1" x14ac:dyDescent="0.2">
      <c r="A99" s="273" t="s">
        <v>55</v>
      </c>
      <c r="B99" s="274"/>
      <c r="C99" s="142"/>
      <c r="D99" s="37">
        <v>2538</v>
      </c>
      <c r="E99" s="37"/>
      <c r="F99" s="37"/>
      <c r="G99" s="37"/>
      <c r="H99" s="37"/>
    </row>
    <row r="100" spans="1:8" ht="37.5" customHeight="1" x14ac:dyDescent="0.2">
      <c r="A100" s="275" t="s">
        <v>56</v>
      </c>
      <c r="B100" s="276"/>
      <c r="C100" s="142"/>
      <c r="D100" s="37">
        <v>1008</v>
      </c>
      <c r="E100" s="37"/>
      <c r="F100" s="37"/>
      <c r="G100" s="37"/>
      <c r="H100" s="37"/>
    </row>
    <row r="101" spans="1:8" ht="37.5" customHeight="1" x14ac:dyDescent="0.2">
      <c r="A101" s="277" t="s">
        <v>57</v>
      </c>
      <c r="B101" s="278"/>
      <c r="C101" s="142"/>
      <c r="D101" s="37">
        <v>1536</v>
      </c>
      <c r="E101" s="37"/>
      <c r="F101" s="37"/>
      <c r="G101" s="37"/>
      <c r="H101" s="37"/>
    </row>
    <row r="102" spans="1:8" ht="37.5" customHeight="1" x14ac:dyDescent="0.2">
      <c r="A102" s="273" t="s">
        <v>58</v>
      </c>
      <c r="B102" s="274"/>
      <c r="C102" s="142"/>
      <c r="D102" s="37">
        <v>240</v>
      </c>
      <c r="E102" s="37"/>
      <c r="F102" s="37"/>
      <c r="G102" s="37"/>
      <c r="H102" s="37"/>
    </row>
    <row r="103" spans="1:8" ht="37.5" customHeight="1" x14ac:dyDescent="0.2">
      <c r="A103" s="273" t="s">
        <v>59</v>
      </c>
      <c r="B103" s="274"/>
      <c r="C103" s="142"/>
      <c r="D103" s="37">
        <v>240</v>
      </c>
      <c r="E103" s="37"/>
      <c r="F103" s="37"/>
      <c r="G103" s="37"/>
      <c r="H103" s="37"/>
    </row>
    <row r="104" spans="1:8" ht="37.5" customHeight="1" x14ac:dyDescent="0.2">
      <c r="A104" s="273" t="s">
        <v>60</v>
      </c>
      <c r="B104" s="274"/>
      <c r="C104" s="142"/>
      <c r="D104" s="37">
        <v>480</v>
      </c>
      <c r="E104" s="37"/>
      <c r="F104" s="37"/>
      <c r="G104" s="37"/>
      <c r="H104" s="37"/>
    </row>
    <row r="105" spans="1:8" ht="37.5" customHeight="1" x14ac:dyDescent="0.2">
      <c r="A105" s="273" t="s">
        <v>61</v>
      </c>
      <c r="B105" s="274"/>
      <c r="C105" s="142"/>
      <c r="D105" s="37">
        <v>720</v>
      </c>
      <c r="E105" s="37"/>
      <c r="F105" s="37"/>
      <c r="G105" s="37"/>
      <c r="H105" s="37"/>
    </row>
    <row r="106" spans="1:8" ht="37.5" customHeight="1" thickBot="1" x14ac:dyDescent="0.25">
      <c r="A106" s="280" t="s">
        <v>62</v>
      </c>
      <c r="B106" s="281"/>
      <c r="C106" s="147"/>
      <c r="D106" s="37">
        <v>5016</v>
      </c>
      <c r="E106" s="37"/>
      <c r="F106" s="37"/>
      <c r="G106" s="37"/>
      <c r="H106" s="37"/>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07" s="45">
        <v>30</v>
      </c>
      <c r="E107" s="45"/>
      <c r="F107" s="45"/>
      <c r="G107" s="45"/>
      <c r="H107" s="46"/>
    </row>
    <row r="108" spans="1:8" ht="50.1" customHeight="1" thickBot="1" x14ac:dyDescent="0.25">
      <c r="A108" s="24" t="s">
        <v>65</v>
      </c>
      <c r="B108" s="25"/>
      <c r="C108" s="26"/>
      <c r="D108" s="532" t="str">
        <f>"от "&amp;MIN(D110,D130:H131,F170,D132:H146)&amp;" до "&amp;MAX(D110,D130:H131,F170,D132:H146)</f>
        <v>от 504 до 6492</v>
      </c>
      <c r="E108" s="156"/>
      <c r="F108" s="156"/>
      <c r="G108" s="156"/>
      <c r="H108" s="157"/>
    </row>
    <row r="109" spans="1:8" ht="21.75" thickBot="1" x14ac:dyDescent="0.25">
      <c r="A109" s="301"/>
      <c r="B109" s="302"/>
      <c r="C109" s="118"/>
      <c r="D109" s="533"/>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10" s="165">
        <v>4200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1050</v>
      </c>
      <c r="E112" s="140"/>
      <c r="F112" s="140"/>
      <c r="G112" s="140"/>
      <c r="H112" s="141"/>
    </row>
    <row r="113" spans="1:8" ht="61.5" customHeight="1" x14ac:dyDescent="0.2">
      <c r="A113" s="173" t="s">
        <v>70</v>
      </c>
      <c r="B113" s="174"/>
      <c r="C113" s="169"/>
      <c r="D113" s="140">
        <f>D110/5</f>
        <v>840</v>
      </c>
      <c r="E113" s="140"/>
      <c r="F113" s="140"/>
      <c r="G113" s="140"/>
      <c r="H113" s="141"/>
    </row>
    <row r="114" spans="1:8" ht="61.5" customHeight="1" x14ac:dyDescent="0.2">
      <c r="A114" s="173" t="s">
        <v>71</v>
      </c>
      <c r="B114" s="174"/>
      <c r="C114" s="169"/>
      <c r="D114" s="140">
        <f>D110/6</f>
        <v>700</v>
      </c>
      <c r="E114" s="140"/>
      <c r="F114" s="140"/>
      <c r="G114" s="140"/>
      <c r="H114" s="141"/>
    </row>
    <row r="115" spans="1:8" ht="61.5" customHeight="1" x14ac:dyDescent="0.2">
      <c r="A115" s="173" t="s">
        <v>72</v>
      </c>
      <c r="B115" s="174"/>
      <c r="C115" s="169"/>
      <c r="D115" s="140">
        <f>D110/7</f>
        <v>600</v>
      </c>
      <c r="E115" s="140"/>
      <c r="F115" s="140"/>
      <c r="G115" s="140"/>
      <c r="H115" s="141"/>
    </row>
    <row r="116" spans="1:8" ht="61.5" customHeight="1" x14ac:dyDescent="0.2">
      <c r="A116" s="173" t="s">
        <v>73</v>
      </c>
      <c r="B116" s="174"/>
      <c r="C116" s="169"/>
      <c r="D116" s="140">
        <f>D110/8</f>
        <v>525</v>
      </c>
      <c r="E116" s="140"/>
      <c r="F116" s="140"/>
      <c r="G116" s="140"/>
      <c r="H116" s="141"/>
    </row>
    <row r="117" spans="1:8" ht="61.5" customHeight="1" x14ac:dyDescent="0.2">
      <c r="A117" s="173" t="s">
        <v>74</v>
      </c>
      <c r="B117" s="174"/>
      <c r="C117" s="169"/>
      <c r="D117" s="140">
        <f>D110/9</f>
        <v>466.66666666666669</v>
      </c>
      <c r="E117" s="140"/>
      <c r="F117" s="140"/>
      <c r="G117" s="140"/>
      <c r="H117" s="141"/>
    </row>
    <row r="118" spans="1:8" ht="61.5" customHeight="1" x14ac:dyDescent="0.2">
      <c r="A118" s="173" t="s">
        <v>75</v>
      </c>
      <c r="B118" s="174"/>
      <c r="C118" s="169"/>
      <c r="D118" s="140">
        <f>D110/10</f>
        <v>420</v>
      </c>
      <c r="E118" s="140"/>
      <c r="F118" s="140"/>
      <c r="G118" s="140"/>
      <c r="H118" s="141"/>
    </row>
    <row r="119" spans="1:8" ht="61.5" customHeight="1" thickBot="1" x14ac:dyDescent="0.25">
      <c r="A119" s="162" t="s">
        <v>76</v>
      </c>
      <c r="B119" s="163"/>
      <c r="C119" s="169"/>
      <c r="D119" s="165">
        <v>6312</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1578</v>
      </c>
      <c r="E121" s="140"/>
      <c r="F121" s="140"/>
      <c r="G121" s="140"/>
      <c r="H121" s="141"/>
    </row>
    <row r="122" spans="1:8" ht="61.5" customHeight="1" x14ac:dyDescent="0.2">
      <c r="A122" s="173" t="s">
        <v>70</v>
      </c>
      <c r="B122" s="174"/>
      <c r="C122" s="169"/>
      <c r="D122" s="140">
        <v>1262.3999999999999</v>
      </c>
      <c r="E122" s="140"/>
      <c r="F122" s="140"/>
      <c r="G122" s="140"/>
      <c r="H122" s="141"/>
    </row>
    <row r="123" spans="1:8" ht="61.5" customHeight="1" x14ac:dyDescent="0.2">
      <c r="A123" s="173" t="s">
        <v>71</v>
      </c>
      <c r="B123" s="174"/>
      <c r="C123" s="169"/>
      <c r="D123" s="140">
        <v>1052</v>
      </c>
      <c r="E123" s="140"/>
      <c r="F123" s="140"/>
      <c r="G123" s="140"/>
      <c r="H123" s="141"/>
    </row>
    <row r="124" spans="1:8" ht="61.5" customHeight="1" x14ac:dyDescent="0.2">
      <c r="A124" s="173" t="s">
        <v>72</v>
      </c>
      <c r="B124" s="174"/>
      <c r="C124" s="169"/>
      <c r="D124" s="140">
        <v>901.71428571428567</v>
      </c>
      <c r="E124" s="140"/>
      <c r="F124" s="140"/>
      <c r="G124" s="140"/>
      <c r="H124" s="141"/>
    </row>
    <row r="125" spans="1:8" ht="61.5" customHeight="1" x14ac:dyDescent="0.2">
      <c r="A125" s="173" t="s">
        <v>73</v>
      </c>
      <c r="B125" s="174"/>
      <c r="C125" s="169"/>
      <c r="D125" s="140">
        <v>789</v>
      </c>
      <c r="E125" s="140"/>
      <c r="F125" s="140"/>
      <c r="G125" s="140"/>
      <c r="H125" s="141"/>
    </row>
    <row r="126" spans="1:8" ht="61.5" customHeight="1" x14ac:dyDescent="0.2">
      <c r="A126" s="173" t="s">
        <v>74</v>
      </c>
      <c r="B126" s="174"/>
      <c r="C126" s="169"/>
      <c r="D126" s="140">
        <v>701.33333333333337</v>
      </c>
      <c r="E126" s="140"/>
      <c r="F126" s="140"/>
      <c r="G126" s="140"/>
      <c r="H126" s="141"/>
    </row>
    <row r="127" spans="1:8" ht="61.5" customHeight="1" thickBot="1" x14ac:dyDescent="0.25">
      <c r="A127" s="173" t="s">
        <v>75</v>
      </c>
      <c r="B127" s="174"/>
      <c r="C127" s="177"/>
      <c r="D127" s="140">
        <v>631.19999999999993</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28" s="188">
        <v>10008</v>
      </c>
      <c r="E128" s="188"/>
      <c r="F128" s="188"/>
      <c r="G128" s="188"/>
      <c r="H128" s="188"/>
    </row>
    <row r="129" spans="1:8" ht="21.75" thickBot="1" x14ac:dyDescent="0.25">
      <c r="A129" s="180"/>
      <c r="B129" s="181"/>
      <c r="C129" s="182"/>
      <c r="D129" s="533"/>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"2ГИС.КИРОВ"</v>
      </c>
      <c r="D130" s="56">
        <v>2400</v>
      </c>
      <c r="E130" s="37"/>
      <c r="F130" s="37"/>
      <c r="G130" s="37"/>
      <c r="H130" s="38"/>
    </row>
    <row r="131" spans="1:8"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1" s="56">
        <v>1536</v>
      </c>
      <c r="E131" s="37"/>
      <c r="F131" s="37"/>
      <c r="G131" s="37"/>
      <c r="H131" s="38"/>
    </row>
    <row r="132" spans="1:8"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2" s="56">
        <v>5016</v>
      </c>
      <c r="E132" s="37"/>
      <c r="F132" s="37"/>
      <c r="G132" s="37"/>
      <c r="H132" s="38"/>
    </row>
    <row r="133" spans="1:8"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"2ГИС.КИРОВ"</v>
      </c>
      <c r="D133" s="56">
        <v>3000</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"2ГИС.КИРОВ"</v>
      </c>
      <c r="D134" s="56">
        <v>3600</v>
      </c>
      <c r="E134" s="37"/>
      <c r="F134" s="37"/>
      <c r="G134" s="37"/>
      <c r="H134" s="38"/>
    </row>
    <row r="135" spans="1:8"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5" s="56">
        <v>2478</v>
      </c>
      <c r="E135" s="37"/>
      <c r="F135" s="37"/>
      <c r="G135" s="37"/>
      <c r="H135" s="38"/>
    </row>
    <row r="136" spans="1:8"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6" s="56">
        <v>2010</v>
      </c>
      <c r="E136" s="37"/>
      <c r="F136" s="37"/>
      <c r="G136" s="37"/>
      <c r="H136" s="38"/>
    </row>
    <row r="137" spans="1:8"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7" s="56">
        <v>6492</v>
      </c>
      <c r="E137" s="37"/>
      <c r="F137" s="37"/>
      <c r="G137" s="37"/>
      <c r="H137" s="38"/>
    </row>
    <row r="138" spans="1:8" ht="50.1" customHeight="1" x14ac:dyDescent="0.2">
      <c r="A138" s="143" t="s">
        <v>86</v>
      </c>
      <c r="B138" s="144"/>
      <c r="C138" s="190" t="str">
        <f>C131</f>
        <v>Электронный справочник на основе Справочника организаций "2ГИС.КИРОВ" (версия для ПК)</v>
      </c>
      <c r="D138" s="56">
        <v>3600</v>
      </c>
      <c r="E138" s="37"/>
      <c r="F138" s="37"/>
      <c r="G138" s="37"/>
      <c r="H138" s="38"/>
    </row>
    <row r="139" spans="1:8" ht="50.1" customHeight="1" x14ac:dyDescent="0.2">
      <c r="A139" s="143" t="s">
        <v>87</v>
      </c>
      <c r="B139" s="144"/>
      <c r="C139" s="190" t="s">
        <v>88</v>
      </c>
      <c r="D139" s="56">
        <v>504</v>
      </c>
      <c r="E139" s="37"/>
      <c r="F139" s="37"/>
      <c r="G139" s="37"/>
      <c r="H139" s="38"/>
    </row>
    <row r="140" spans="1:8" ht="77.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0" s="56">
        <v>1770</v>
      </c>
      <c r="E140" s="37"/>
      <c r="F140" s="37"/>
      <c r="G140" s="37"/>
      <c r="H140" s="38"/>
    </row>
    <row r="141" spans="1:8" ht="77.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1" s="56">
        <v>1416</v>
      </c>
      <c r="E141" s="37"/>
      <c r="F141" s="37"/>
      <c r="G141" s="37"/>
      <c r="H141" s="38"/>
    </row>
    <row r="142" spans="1:8" ht="77.25" customHeight="1" x14ac:dyDescent="0.2">
      <c r="A142" s="143" t="s">
        <v>91</v>
      </c>
      <c r="B142" s="144"/>
      <c r="C142"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2" s="56">
        <v>1182</v>
      </c>
      <c r="E142" s="37"/>
      <c r="F142" s="37"/>
      <c r="G142" s="37"/>
      <c r="H142" s="38"/>
    </row>
    <row r="143" spans="1:8" ht="77.25" customHeight="1" x14ac:dyDescent="0.2">
      <c r="A143" s="143" t="s">
        <v>92</v>
      </c>
      <c r="B143" s="144"/>
      <c r="C143"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3" s="56">
        <v>708</v>
      </c>
      <c r="E143" s="37"/>
      <c r="F143" s="37"/>
      <c r="G143" s="37"/>
      <c r="H143" s="38"/>
    </row>
    <row r="144" spans="1:8" ht="77.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4" s="56">
        <v>6492</v>
      </c>
      <c r="E144" s="37"/>
      <c r="F144" s="37"/>
      <c r="G144" s="37"/>
      <c r="H144" s="38"/>
    </row>
    <row r="145" spans="1:8" ht="77.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6" s="56">
        <v>2478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7" s="56">
        <v>630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8" s="5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9" s="56">
        <v>3000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50" s="56">
        <v>3000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51" s="56">
        <v>5010</v>
      </c>
      <c r="E151" s="37"/>
      <c r="F151" s="37"/>
      <c r="G151" s="37"/>
      <c r="H151" s="38"/>
    </row>
    <row r="152" spans="1:8"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"2ГИС.КИРОВ"</v>
      </c>
      <c r="D152" s="56">
        <v>3360</v>
      </c>
      <c r="E152" s="37"/>
      <c r="F152" s="37"/>
      <c r="G152" s="37"/>
      <c r="H152" s="38"/>
    </row>
    <row r="153" spans="1:8" ht="50.1" customHeight="1" x14ac:dyDescent="0.2">
      <c r="A153" s="143" t="s">
        <v>101</v>
      </c>
      <c r="B153" s="144"/>
      <c r="C153" s="190" t="str">
        <f t="shared" ref="C153:C162"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56">
        <v>2160</v>
      </c>
      <c r="E153" s="37"/>
      <c r="F153" s="37"/>
      <c r="G153" s="37"/>
      <c r="H153" s="38"/>
    </row>
    <row r="154" spans="1:8" ht="50.1" customHeight="1" x14ac:dyDescent="0.2">
      <c r="A154" s="143" t="s">
        <v>102</v>
      </c>
      <c r="B154" s="144"/>
      <c r="C154" s="190" t="str">
        <f t="shared" si="1"/>
        <v>Электронный справочник на основе Справочника организаций "2ГИС.КИРОВ" (версия для ПК)</v>
      </c>
      <c r="D154" s="56">
        <v>7080</v>
      </c>
      <c r="E154" s="37"/>
      <c r="F154" s="37"/>
      <c r="G154" s="37"/>
      <c r="H154" s="38"/>
    </row>
    <row r="155" spans="1:8"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"2ГИС.КИРОВ"</v>
      </c>
      <c r="D155" s="56">
        <v>4200</v>
      </c>
      <c r="E155" s="37"/>
      <c r="F155" s="37"/>
      <c r="G155" s="37"/>
      <c r="H155" s="38"/>
    </row>
    <row r="156" spans="1:8" ht="50.1" customHeight="1" x14ac:dyDescent="0.2">
      <c r="A156" s="143" t="s">
        <v>104</v>
      </c>
      <c r="B156" s="144"/>
      <c r="C156" s="190" t="str">
        <f>"Интернет-площадка 2gis.ru на основе Cправочника организаций "&amp;$C$2&amp;""</f>
        <v>Интернет-площадка 2gis.ru на основе Cправочника организаций "2ГИС.КИРОВ"</v>
      </c>
      <c r="D156" s="56">
        <v>5040</v>
      </c>
      <c r="E156" s="37"/>
      <c r="F156" s="37"/>
      <c r="G156" s="37"/>
      <c r="H156" s="38"/>
    </row>
    <row r="157" spans="1:8" ht="50.1" customHeight="1" x14ac:dyDescent="0.2">
      <c r="A157" s="143" t="s">
        <v>105</v>
      </c>
      <c r="B157" s="144"/>
      <c r="C157" s="190" t="str">
        <f t="shared" si="1"/>
        <v>Электронный справочник на основе Справочника организаций "2ГИС.КИРОВ" (версия для ПК)</v>
      </c>
      <c r="D157" s="56">
        <v>3480</v>
      </c>
      <c r="E157" s="37"/>
      <c r="F157" s="37"/>
      <c r="G157" s="37"/>
      <c r="H157" s="38"/>
    </row>
    <row r="158" spans="1:8" ht="50.1" customHeight="1" x14ac:dyDescent="0.2">
      <c r="A158" s="143" t="s">
        <v>106</v>
      </c>
      <c r="B158" s="144"/>
      <c r="C158" s="190" t="str">
        <f t="shared" si="1"/>
        <v>Электронный справочник на основе Справочника организаций "2ГИС.КИРОВ" (версия для ПК)</v>
      </c>
      <c r="D158" s="56">
        <v>2880</v>
      </c>
      <c r="E158" s="37"/>
      <c r="F158" s="37"/>
      <c r="G158" s="37"/>
      <c r="H158" s="38"/>
    </row>
    <row r="159" spans="1:8" ht="50.1" customHeight="1" x14ac:dyDescent="0.2">
      <c r="A159" s="143" t="s">
        <v>107</v>
      </c>
      <c r="B159" s="144"/>
      <c r="C159" s="190" t="str">
        <f t="shared" si="1"/>
        <v>Электронный справочник на основе Справочника организаций "2ГИС.КИРОВ" (версия для ПК)</v>
      </c>
      <c r="D159" s="56">
        <v>9120</v>
      </c>
      <c r="E159" s="37"/>
      <c r="F159" s="37"/>
      <c r="G159" s="37"/>
      <c r="H159" s="38"/>
    </row>
    <row r="160" spans="1:8" ht="50.1" customHeight="1" x14ac:dyDescent="0.2">
      <c r="A160" s="143" t="s">
        <v>108</v>
      </c>
      <c r="B160" s="144"/>
      <c r="C160" s="190" t="s">
        <v>88</v>
      </c>
      <c r="D160" s="56">
        <v>720</v>
      </c>
      <c r="E160" s="37"/>
      <c r="F160" s="37"/>
      <c r="G160" s="37"/>
      <c r="H160" s="38"/>
    </row>
    <row r="161" spans="1:8" ht="69.7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56">
        <v>9120</v>
      </c>
      <c r="E161" s="37"/>
      <c r="F161" s="37"/>
      <c r="G161" s="37"/>
      <c r="H161" s="38"/>
    </row>
    <row r="162" spans="1:8" ht="50.1" customHeight="1" thickBot="1" x14ac:dyDescent="0.25">
      <c r="A162" s="194" t="s">
        <v>110</v>
      </c>
      <c r="B162" s="195"/>
      <c r="C162" s="298" t="str">
        <f t="shared" si="1"/>
        <v>Электронный справочник на основе Справочника организаций "2ГИС.КИРОВ" (версия для ПК)</v>
      </c>
      <c r="D162" s="197">
        <v>3480</v>
      </c>
      <c r="E162" s="188"/>
      <c r="F162" s="188"/>
      <c r="G162" s="188"/>
      <c r="H162" s="189"/>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64" s="56">
        <v>3000</v>
      </c>
      <c r="E164" s="37"/>
      <c r="F164" s="37"/>
      <c r="G164" s="37"/>
      <c r="H164" s="38"/>
    </row>
    <row r="165" spans="1:8" s="16" customFormat="1" ht="50.1" customHeight="1" x14ac:dyDescent="0.2">
      <c r="A165" s="143" t="s">
        <v>113</v>
      </c>
      <c r="B165" s="144"/>
      <c r="C165" s="196"/>
      <c r="D165" s="56">
        <v>3000</v>
      </c>
      <c r="E165" s="37"/>
      <c r="F165" s="37"/>
      <c r="G165" s="37"/>
      <c r="H165" s="38"/>
    </row>
    <row r="166" spans="1:8" s="16" customFormat="1" ht="50.1" customHeight="1" x14ac:dyDescent="0.2">
      <c r="A166" s="194" t="s">
        <v>114</v>
      </c>
      <c r="B166" s="195"/>
      <c r="C166" s="196"/>
      <c r="D166" s="329">
        <v>1500</v>
      </c>
      <c r="E166" s="140"/>
      <c r="F166" s="140"/>
      <c r="G166" s="140"/>
      <c r="H166" s="140"/>
    </row>
    <row r="167" spans="1:8" s="16" customFormat="1" ht="50.1" customHeight="1" x14ac:dyDescent="0.2">
      <c r="A167" s="194" t="s">
        <v>115</v>
      </c>
      <c r="B167" s="195"/>
      <c r="C167" s="196"/>
      <c r="D167" s="329">
        <v>150</v>
      </c>
      <c r="E167" s="140"/>
      <c r="F167" s="140"/>
      <c r="G167" s="140"/>
      <c r="H167" s="140"/>
    </row>
    <row r="168" spans="1:8" s="16" customFormat="1" ht="50.1" customHeight="1" thickBot="1" x14ac:dyDescent="0.25">
      <c r="A168" s="194" t="s">
        <v>116</v>
      </c>
      <c r="B168" s="195"/>
      <c r="C168" s="198"/>
      <c r="D168" s="78">
        <v>510</v>
      </c>
      <c r="E168" s="79"/>
      <c r="F168" s="79"/>
      <c r="G168" s="79"/>
      <c r="H168" s="79"/>
    </row>
    <row r="169" spans="1:8" s="16" customFormat="1" ht="50.1" customHeight="1" thickBot="1" x14ac:dyDescent="0.25">
      <c r="A169" s="24" t="s">
        <v>117</v>
      </c>
      <c r="B169" s="25"/>
      <c r="C169" s="26"/>
      <c r="D169" s="156"/>
      <c r="E169" s="156"/>
      <c r="F169" s="156"/>
      <c r="G169" s="156"/>
      <c r="H169" s="157"/>
    </row>
    <row r="170" spans="1:8"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70" s="200">
        <f>F170*1.2</f>
        <v>3780</v>
      </c>
      <c r="E170" s="201">
        <f>F170*1.1</f>
        <v>3465.0000000000005</v>
      </c>
      <c r="F170" s="201">
        <v>3150</v>
      </c>
      <c r="G170" s="201">
        <f>F170*0.75</f>
        <v>2362.5</v>
      </c>
      <c r="H170" s="202">
        <f>F170*0.5</f>
        <v>1575</v>
      </c>
    </row>
    <row r="171" spans="1:8"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"2ГИС.КИРОВ"</v>
      </c>
      <c r="D171" s="56">
        <v>1500</v>
      </c>
      <c r="E171" s="37"/>
      <c r="F171" s="37"/>
      <c r="G171" s="37"/>
      <c r="H171" s="38"/>
    </row>
    <row r="172" spans="1:8" ht="50.1" customHeight="1" x14ac:dyDescent="0.2">
      <c r="A172" s="143" t="s">
        <v>120</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2" s="56">
        <v>1536</v>
      </c>
      <c r="E172" s="37"/>
      <c r="F172" s="37"/>
      <c r="G172" s="37"/>
      <c r="H172" s="38"/>
    </row>
    <row r="173" spans="1:8" ht="50.1" customHeight="1" x14ac:dyDescent="0.2">
      <c r="A173" s="143" t="s">
        <v>287</v>
      </c>
      <c r="B173" s="144"/>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73" s="200">
        <f>F173*1.2</f>
        <v>5328</v>
      </c>
      <c r="E173" s="201">
        <f>F173*1.1</f>
        <v>4884</v>
      </c>
      <c r="F173" s="201">
        <v>4440</v>
      </c>
      <c r="G173" s="201">
        <f>F173*0.75</f>
        <v>3330</v>
      </c>
      <c r="H173" s="202">
        <f>F173*0.5</f>
        <v>2220</v>
      </c>
    </row>
    <row r="174" spans="1:8" ht="50.1" customHeight="1" x14ac:dyDescent="0.2">
      <c r="A174" s="143" t="s">
        <v>166</v>
      </c>
      <c r="B174" s="144"/>
      <c r="C174" s="298" t="str">
        <f>"Интернет-площадка 2gis.ru на основе Cправочника организаций "&amp;$C$2&amp;""</f>
        <v>Интернет-площадка 2gis.ru на основе Cправочника организаций "2ГИС.КИРОВ"</v>
      </c>
      <c r="D174" s="56">
        <v>2160</v>
      </c>
      <c r="E174" s="37"/>
      <c r="F174" s="37"/>
      <c r="G174" s="37"/>
      <c r="H174" s="38"/>
    </row>
    <row r="175" spans="1:8" ht="50.1" customHeight="1" x14ac:dyDescent="0.2">
      <c r="A175" s="143" t="s">
        <v>123</v>
      </c>
      <c r="B175" s="144"/>
      <c r="C175"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5" s="56">
        <v>2160</v>
      </c>
      <c r="E175" s="37"/>
      <c r="F175" s="37"/>
      <c r="G175" s="37"/>
      <c r="H175" s="38"/>
    </row>
    <row r="176" spans="1:8" s="16" customFormat="1" ht="126" customHeight="1" thickBot="1" x14ac:dyDescent="0.25">
      <c r="A176" s="143" t="s">
        <v>124</v>
      </c>
      <c r="B176" s="144"/>
      <c r="C176" s="203" t="str">
        <f>C171</f>
        <v>Интернет-площадка 2gis.ru на основе Cправочника организаций "2ГИС.КИРОВ"</v>
      </c>
      <c r="D176" s="200">
        <f>F176*1.2</f>
        <v>2340</v>
      </c>
      <c r="E176" s="201">
        <f>F176*1.1</f>
        <v>2145</v>
      </c>
      <c r="F176" s="201">
        <v>1950</v>
      </c>
      <c r="G176" s="201">
        <f>F176*0.75</f>
        <v>1462.5</v>
      </c>
      <c r="H176" s="202">
        <f>F176*0.5</f>
        <v>975</v>
      </c>
    </row>
    <row r="177" spans="1:8" ht="50.1" customHeight="1" thickBot="1" x14ac:dyDescent="0.25">
      <c r="A177" s="24" t="s">
        <v>185</v>
      </c>
      <c r="B177" s="25"/>
      <c r="C177" s="15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79" s="31">
        <v>6720</v>
      </c>
      <c r="E179" s="32"/>
      <c r="F179" s="32"/>
      <c r="G179" s="32"/>
      <c r="H179" s="33"/>
    </row>
    <row r="180" spans="1:8" s="16" customFormat="1" ht="83.25" customHeight="1" thickBot="1" x14ac:dyDescent="0.25">
      <c r="A180" s="143" t="s">
        <v>187</v>
      </c>
      <c r="B180" s="144"/>
      <c r="C180" s="196"/>
      <c r="D180" s="36">
        <v>6720</v>
      </c>
      <c r="E180" s="37"/>
      <c r="F180" s="37"/>
      <c r="G180" s="37"/>
      <c r="H180" s="38"/>
    </row>
    <row r="181" spans="1:8" ht="21.75" thickBot="1" x14ac:dyDescent="0.25">
      <c r="A181" s="301"/>
      <c r="B181" s="302"/>
      <c r="C181" s="535"/>
      <c r="D181" s="325"/>
      <c r="E181" s="325"/>
      <c r="F181" s="325"/>
      <c r="G181" s="325"/>
      <c r="H181" s="326"/>
    </row>
    <row r="183" spans="1:8" ht="21" x14ac:dyDescent="0.2">
      <c r="A183" s="208"/>
      <c r="B183" s="209" t="s">
        <v>126</v>
      </c>
      <c r="C183" s="210" t="s">
        <v>479</v>
      </c>
      <c r="D183" s="210"/>
      <c r="E183" s="536"/>
    </row>
    <row r="184" spans="1:8" ht="21" x14ac:dyDescent="0.2">
      <c r="A184" s="208"/>
      <c r="B184" s="211"/>
      <c r="C184" s="304" t="s">
        <v>480</v>
      </c>
      <c r="D184" s="212"/>
      <c r="E184" s="392"/>
    </row>
    <row r="185" spans="1:8" ht="21" x14ac:dyDescent="0.2">
      <c r="A185" s="208"/>
      <c r="B185" s="211"/>
      <c r="C185" s="212" t="s">
        <v>481</v>
      </c>
      <c r="D185" s="212"/>
      <c r="E185" s="392"/>
    </row>
    <row r="186" spans="1:8" ht="21" x14ac:dyDescent="0.2">
      <c r="C186" s="212"/>
      <c r="D186" s="212"/>
      <c r="E186" s="392"/>
    </row>
    <row r="187" spans="1:8" ht="23.25"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row>
    <row r="188" spans="1:8" ht="23.25"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row>
    <row r="189" spans="1:8" ht="23.25"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row>
    <row r="190" spans="1:8" ht="23.25"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6"/>
    </row>
    <row r="191" spans="1:8" ht="23.25"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6"/>
    </row>
    <row r="192" spans="1:8" ht="23.25"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row>
    <row r="193" spans="1:8" ht="23.25"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row>
    <row r="194" spans="1:8" ht="23.25" x14ac:dyDescent="0.2">
      <c r="A194" s="221"/>
      <c r="B194" s="221"/>
      <c r="C194" s="222"/>
      <c r="D194" s="223"/>
      <c r="E194" s="223"/>
    </row>
    <row r="195" spans="1:8" ht="21" x14ac:dyDescent="0.2">
      <c r="A195" s="227" t="s">
        <v>138</v>
      </c>
      <c r="B195" s="227"/>
      <c r="C195" s="227"/>
      <c r="D195" s="227"/>
      <c r="E195" s="537"/>
    </row>
    <row r="196" spans="1:8" ht="23.25" x14ac:dyDescent="0.2">
      <c r="A196" s="221"/>
      <c r="B196" s="221"/>
      <c r="C196" s="222"/>
      <c r="D196" s="223"/>
      <c r="E196" s="223"/>
    </row>
    <row r="197" spans="1:8" ht="50.1" customHeight="1" thickBot="1" x14ac:dyDescent="0.25">
      <c r="A197" s="538" t="s">
        <v>139</v>
      </c>
      <c r="B197" s="538"/>
      <c r="C197" s="538"/>
      <c r="D197" s="538"/>
      <c r="E197" s="539"/>
    </row>
    <row r="198" spans="1:8" ht="50.1" customHeight="1" thickBot="1" x14ac:dyDescent="0.25">
      <c r="A198" s="540" t="s">
        <v>140</v>
      </c>
      <c r="B198" s="541"/>
      <c r="C198" s="541"/>
      <c r="D198" s="541"/>
      <c r="E198" s="542"/>
    </row>
    <row r="199" spans="1:8" ht="81" customHeight="1" thickBot="1" x14ac:dyDescent="0.25">
      <c r="A199" s="236" t="s">
        <v>141</v>
      </c>
      <c r="B199" s="237"/>
      <c r="C199" s="238" t="s">
        <v>142</v>
      </c>
      <c r="D199" s="237" t="s">
        <v>143</v>
      </c>
      <c r="E199" s="239"/>
    </row>
    <row r="200" spans="1:8" ht="123.75" customHeight="1" x14ac:dyDescent="0.2">
      <c r="A200" s="241" t="s">
        <v>144</v>
      </c>
      <c r="B200" s="242"/>
      <c r="C200" s="243" t="s">
        <v>145</v>
      </c>
      <c r="D200" s="543" t="s">
        <v>146</v>
      </c>
      <c r="E200" s="544"/>
    </row>
    <row r="201" spans="1:8" ht="73.5" customHeight="1" x14ac:dyDescent="0.2">
      <c r="A201" s="246" t="s">
        <v>147</v>
      </c>
      <c r="B201" s="247"/>
      <c r="C201" s="248" t="s">
        <v>148</v>
      </c>
      <c r="D201" s="249" t="s">
        <v>149</v>
      </c>
      <c r="E201" s="250"/>
    </row>
    <row r="202" spans="1:8" ht="180" customHeight="1" thickBot="1" x14ac:dyDescent="0.25">
      <c r="A202" s="332" t="s">
        <v>150</v>
      </c>
      <c r="B202" s="333"/>
      <c r="C202" s="334" t="s">
        <v>151</v>
      </c>
      <c r="D202" s="335" t="s">
        <v>149</v>
      </c>
      <c r="E202" s="336"/>
    </row>
    <row r="203" spans="1:8" s="205" customFormat="1" ht="125.25" customHeight="1" x14ac:dyDescent="0.2">
      <c r="A203" s="246" t="s">
        <v>153</v>
      </c>
      <c r="B203" s="247"/>
      <c r="C203" s="337" t="s">
        <v>154</v>
      </c>
      <c r="D203" s="247" t="s">
        <v>149</v>
      </c>
      <c r="E203" s="338"/>
      <c r="F203" s="234"/>
      <c r="G203" s="234"/>
      <c r="H203" s="234"/>
    </row>
    <row r="204" spans="1:8" s="226" customFormat="1" ht="222.75" customHeight="1" thickBot="1" x14ac:dyDescent="0.25">
      <c r="A204" s="339" t="s">
        <v>155</v>
      </c>
      <c r="B204" s="340"/>
      <c r="C204" s="334" t="s">
        <v>156</v>
      </c>
      <c r="D204" s="341" t="s">
        <v>149</v>
      </c>
      <c r="E204" s="342"/>
      <c r="F204" s="224"/>
      <c r="G204" s="225"/>
      <c r="H204" s="225"/>
    </row>
    <row r="205" spans="1:8" ht="24.95" customHeight="1" x14ac:dyDescent="0.2">
      <c r="A205" s="252" t="s">
        <v>157</v>
      </c>
      <c r="B205" s="252"/>
      <c r="C205" s="252"/>
      <c r="D205" s="252"/>
      <c r="E205" s="252"/>
      <c r="F205" s="252"/>
      <c r="G205" s="252"/>
      <c r="H205" s="252"/>
    </row>
    <row r="206" spans="1:8" ht="24.95" customHeight="1" x14ac:dyDescent="0.2">
      <c r="A206" s="252" t="s">
        <v>158</v>
      </c>
      <c r="B206" s="252"/>
      <c r="C206" s="252"/>
      <c r="D206" s="252"/>
      <c r="E206" s="252"/>
      <c r="F206" s="252"/>
      <c r="G206" s="252"/>
      <c r="H206" s="252"/>
    </row>
    <row r="207" spans="1:8" ht="182.25" customHeight="1" x14ac:dyDescent="0.2">
      <c r="A207"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86.25" customHeight="1" x14ac:dyDescent="0.2">
      <c r="A208" s="227" t="s">
        <v>160</v>
      </c>
      <c r="B208" s="227"/>
      <c r="C208" s="227"/>
      <c r="D208" s="227"/>
      <c r="E208" s="227"/>
      <c r="F208" s="227"/>
      <c r="G208" s="227"/>
      <c r="H208" s="227"/>
    </row>
    <row r="209" spans="1:8" ht="24.95" customHeight="1" x14ac:dyDescent="0.2">
      <c r="A209" s="252" t="s">
        <v>161</v>
      </c>
      <c r="B209" s="252"/>
      <c r="C209" s="252"/>
      <c r="D209" s="252"/>
      <c r="E209" s="252"/>
      <c r="F209" s="252"/>
      <c r="G209" s="252"/>
      <c r="H209" s="252"/>
    </row>
    <row r="210" spans="1:8" s="254" customFormat="1" ht="114.75" customHeight="1" x14ac:dyDescent="0.2">
      <c r="A210" s="227" t="s">
        <v>162</v>
      </c>
      <c r="B210" s="227"/>
      <c r="C210" s="227"/>
      <c r="D210" s="227"/>
      <c r="E210" s="227"/>
      <c r="F210" s="227"/>
      <c r="G210" s="227"/>
      <c r="H210" s="227"/>
    </row>
  </sheetData>
  <sheetProtection selectLockedCells="1" selectUnlockedCells="1"/>
  <mergeCells count="353">
    <mergeCell ref="A207:H207"/>
    <mergeCell ref="A208:H208"/>
    <mergeCell ref="A209:H209"/>
    <mergeCell ref="A210:E210"/>
    <mergeCell ref="F210:H210"/>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3:C193"/>
    <mergeCell ref="A195:D195"/>
    <mergeCell ref="A197:D197"/>
    <mergeCell ref="A198:E198"/>
    <mergeCell ref="A199:B199"/>
    <mergeCell ref="D199:E199"/>
    <mergeCell ref="A187:C187"/>
    <mergeCell ref="A188:C188"/>
    <mergeCell ref="A189:C189"/>
    <mergeCell ref="A190:C190"/>
    <mergeCell ref="A191:C191"/>
    <mergeCell ref="A192:C192"/>
    <mergeCell ref="A181:B181"/>
    <mergeCell ref="D181:H181"/>
    <mergeCell ref="C183:D183"/>
    <mergeCell ref="C184:D184"/>
    <mergeCell ref="C185:D185"/>
    <mergeCell ref="C186:D186"/>
    <mergeCell ref="A176:B176"/>
    <mergeCell ref="A177:B177"/>
    <mergeCell ref="C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2"/>
  <sheetViews>
    <sheetView view="pageBreakPreview" zoomScale="40" zoomScaleNormal="60" zoomScaleSheetLayoutView="40" workbookViewId="0">
      <pane ySplit="4" topLeftCell="A12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361">
        <f>F48*1.2</f>
        <v>5400</v>
      </c>
      <c r="E48" s="361">
        <f>F48*1.1</f>
        <v>4950</v>
      </c>
      <c r="F48" s="361">
        <v>4500</v>
      </c>
      <c r="G48" s="361">
        <f>F48*0.75</f>
        <v>3375</v>
      </c>
      <c r="H48" s="361">
        <f>F48*0.5</f>
        <v>2250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750 до 15000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7" s="127">
        <v>750</v>
      </c>
      <c r="E57" s="128"/>
      <c r="F57" s="128"/>
      <c r="G57" s="128"/>
      <c r="H57" s="129"/>
    </row>
    <row r="58" spans="1:8" ht="37.5" customHeight="1" x14ac:dyDescent="0.2">
      <c r="A58" s="130" t="s">
        <v>33</v>
      </c>
      <c r="B58" s="131"/>
      <c r="C58" s="126"/>
      <c r="D58" s="36">
        <v>1500</v>
      </c>
      <c r="E58" s="37"/>
      <c r="F58" s="37"/>
      <c r="G58" s="37"/>
      <c r="H58" s="38"/>
    </row>
    <row r="59" spans="1:8" ht="37.5" customHeight="1" x14ac:dyDescent="0.2">
      <c r="A59" s="130" t="s">
        <v>34</v>
      </c>
      <c r="B59" s="131"/>
      <c r="C59" s="126"/>
      <c r="D59" s="36">
        <v>2250</v>
      </c>
      <c r="E59" s="37"/>
      <c r="F59" s="37"/>
      <c r="G59" s="37"/>
      <c r="H59" s="38"/>
    </row>
    <row r="60" spans="1:8" ht="37.5" customHeight="1" x14ac:dyDescent="0.2">
      <c r="A60" s="130" t="s">
        <v>35</v>
      </c>
      <c r="B60" s="131"/>
      <c r="C60" s="126"/>
      <c r="D60" s="36">
        <v>3000</v>
      </c>
      <c r="E60" s="37"/>
      <c r="F60" s="37"/>
      <c r="G60" s="37"/>
      <c r="H60" s="38"/>
    </row>
    <row r="61" spans="1:8" ht="37.5" customHeight="1" x14ac:dyDescent="0.2">
      <c r="A61" s="130" t="s">
        <v>36</v>
      </c>
      <c r="B61" s="131"/>
      <c r="C61" s="126"/>
      <c r="D61" s="36">
        <v>3750</v>
      </c>
      <c r="E61" s="37"/>
      <c r="F61" s="37"/>
      <c r="G61" s="37"/>
      <c r="H61" s="38"/>
    </row>
    <row r="62" spans="1:8" ht="37.5" customHeight="1" x14ac:dyDescent="0.2">
      <c r="A62" s="130" t="s">
        <v>37</v>
      </c>
      <c r="B62" s="131"/>
      <c r="C62" s="126"/>
      <c r="D62" s="36">
        <v>4500</v>
      </c>
      <c r="E62" s="37"/>
      <c r="F62" s="37"/>
      <c r="G62" s="37"/>
      <c r="H62" s="38"/>
    </row>
    <row r="63" spans="1:8" ht="37.5" customHeight="1" x14ac:dyDescent="0.2">
      <c r="A63" s="130" t="s">
        <v>38</v>
      </c>
      <c r="B63" s="131"/>
      <c r="C63" s="126"/>
      <c r="D63" s="36">
        <v>5250</v>
      </c>
      <c r="E63" s="37"/>
      <c r="F63" s="37"/>
      <c r="G63" s="37"/>
      <c r="H63" s="38"/>
    </row>
    <row r="64" spans="1:8" ht="37.5" customHeight="1" x14ac:dyDescent="0.2">
      <c r="A64" s="130" t="s">
        <v>39</v>
      </c>
      <c r="B64" s="131"/>
      <c r="C64" s="126"/>
      <c r="D64" s="36">
        <v>6000</v>
      </c>
      <c r="E64" s="37"/>
      <c r="F64" s="37"/>
      <c r="G64" s="37"/>
      <c r="H64" s="38"/>
    </row>
    <row r="65" spans="1:8" ht="37.5" customHeight="1" x14ac:dyDescent="0.2">
      <c r="A65" s="130" t="s">
        <v>40</v>
      </c>
      <c r="B65" s="131"/>
      <c r="C65" s="126"/>
      <c r="D65" s="36">
        <v>6750</v>
      </c>
      <c r="E65" s="37"/>
      <c r="F65" s="37"/>
      <c r="G65" s="37"/>
      <c r="H65" s="38"/>
    </row>
    <row r="66" spans="1:8" ht="37.5" customHeight="1" x14ac:dyDescent="0.2">
      <c r="A66" s="130" t="s">
        <v>41</v>
      </c>
      <c r="B66" s="131"/>
      <c r="C66" s="126"/>
      <c r="D66" s="36">
        <v>7500</v>
      </c>
      <c r="E66" s="37"/>
      <c r="F66" s="37"/>
      <c r="G66" s="37"/>
      <c r="H66" s="38"/>
    </row>
    <row r="67" spans="1:8" ht="37.5" customHeight="1" x14ac:dyDescent="0.2">
      <c r="A67" s="130" t="s">
        <v>42</v>
      </c>
      <c r="B67" s="131"/>
      <c r="C67" s="126"/>
      <c r="D67" s="36">
        <v>8250</v>
      </c>
      <c r="E67" s="37"/>
      <c r="F67" s="37"/>
      <c r="G67" s="37"/>
      <c r="H67" s="38"/>
    </row>
    <row r="68" spans="1:8" ht="37.5" customHeight="1" x14ac:dyDescent="0.2">
      <c r="A68" s="130" t="s">
        <v>43</v>
      </c>
      <c r="B68" s="131"/>
      <c r="C68" s="126"/>
      <c r="D68" s="36">
        <v>9000</v>
      </c>
      <c r="E68" s="37"/>
      <c r="F68" s="37"/>
      <c r="G68" s="37"/>
      <c r="H68" s="38"/>
    </row>
    <row r="69" spans="1:8" ht="37.5" customHeight="1" x14ac:dyDescent="0.2">
      <c r="A69" s="130" t="s">
        <v>44</v>
      </c>
      <c r="B69" s="131"/>
      <c r="C69" s="126"/>
      <c r="D69" s="36">
        <v>9750</v>
      </c>
      <c r="E69" s="37"/>
      <c r="F69" s="37"/>
      <c r="G69" s="37"/>
      <c r="H69" s="38"/>
    </row>
    <row r="70" spans="1:8" ht="37.5" customHeight="1" x14ac:dyDescent="0.2">
      <c r="A70" s="130" t="s">
        <v>45</v>
      </c>
      <c r="B70" s="131"/>
      <c r="C70" s="126"/>
      <c r="D70" s="36">
        <v>10500</v>
      </c>
      <c r="E70" s="37"/>
      <c r="F70" s="37"/>
      <c r="G70" s="37"/>
      <c r="H70" s="38"/>
    </row>
    <row r="71" spans="1:8" ht="37.5" customHeight="1" x14ac:dyDescent="0.2">
      <c r="A71" s="130" t="s">
        <v>46</v>
      </c>
      <c r="B71" s="131"/>
      <c r="C71" s="126"/>
      <c r="D71" s="36">
        <v>11250</v>
      </c>
      <c r="E71" s="37"/>
      <c r="F71" s="37"/>
      <c r="G71" s="37"/>
      <c r="H71" s="38"/>
    </row>
    <row r="72" spans="1:8" ht="37.5" customHeight="1" x14ac:dyDescent="0.2">
      <c r="A72" s="130" t="s">
        <v>47</v>
      </c>
      <c r="B72" s="131"/>
      <c r="C72" s="126"/>
      <c r="D72" s="36">
        <v>12000</v>
      </c>
      <c r="E72" s="37"/>
      <c r="F72" s="37"/>
      <c r="G72" s="37"/>
      <c r="H72" s="38"/>
    </row>
    <row r="73" spans="1:8" ht="37.5" customHeight="1" x14ac:dyDescent="0.2">
      <c r="A73" s="130" t="s">
        <v>48</v>
      </c>
      <c r="B73" s="131"/>
      <c r="C73" s="126"/>
      <c r="D73" s="36">
        <v>12750</v>
      </c>
      <c r="E73" s="37"/>
      <c r="F73" s="37"/>
      <c r="G73" s="37"/>
      <c r="H73" s="38"/>
    </row>
    <row r="74" spans="1:8" ht="37.5" customHeight="1" x14ac:dyDescent="0.2">
      <c r="A74" s="130" t="s">
        <v>49</v>
      </c>
      <c r="B74" s="131"/>
      <c r="C74" s="126"/>
      <c r="D74" s="36">
        <v>13500</v>
      </c>
      <c r="E74" s="37"/>
      <c r="F74" s="37"/>
      <c r="G74" s="37"/>
      <c r="H74" s="38"/>
    </row>
    <row r="75" spans="1:8" ht="37.5" customHeight="1" x14ac:dyDescent="0.2">
      <c r="A75" s="130" t="s">
        <v>50</v>
      </c>
      <c r="B75" s="131"/>
      <c r="C75" s="126"/>
      <c r="D75" s="36">
        <v>14250</v>
      </c>
      <c r="E75" s="37"/>
      <c r="F75" s="37"/>
      <c r="G75" s="37"/>
      <c r="H75" s="38"/>
    </row>
    <row r="76" spans="1:8" ht="37.5" customHeight="1" thickBot="1" x14ac:dyDescent="0.25">
      <c r="A76" s="130" t="s">
        <v>51</v>
      </c>
      <c r="B76" s="131"/>
      <c r="C76" s="126"/>
      <c r="D76" s="36">
        <v>15000</v>
      </c>
      <c r="E76" s="37"/>
      <c r="F76" s="37"/>
      <c r="G76" s="37"/>
      <c r="H76" s="38"/>
    </row>
    <row r="77" spans="1:8" ht="50.1" customHeight="1" thickBot="1" x14ac:dyDescent="0.25">
      <c r="A77" s="119" t="s">
        <v>52</v>
      </c>
      <c r="B77" s="120"/>
      <c r="C77" s="120"/>
      <c r="D77" s="121" t="str">
        <f>"от "&amp;MIN(D78:D87)&amp;" до "&amp;MAX(D78:D87)</f>
        <v>от 216 до 1848</v>
      </c>
      <c r="E77" s="122"/>
      <c r="F77" s="122"/>
      <c r="G77" s="122"/>
      <c r="H77" s="123"/>
    </row>
    <row r="78" spans="1:8" ht="151.5" x14ac:dyDescent="0.2">
      <c r="A78" s="132" t="s">
        <v>53</v>
      </c>
      <c r="B78" s="133" t="s">
        <v>13</v>
      </c>
      <c r="C78" s="134" t="str">
        <f t="shared" ref="C78"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78" s="135">
        <v>600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9" s="140">
        <v>216</v>
      </c>
      <c r="E79" s="140"/>
      <c r="F79" s="140"/>
      <c r="G79" s="140"/>
      <c r="H79" s="141"/>
    </row>
    <row r="80" spans="1:8" ht="37.5" customHeight="1" x14ac:dyDescent="0.2">
      <c r="A80" s="137" t="s">
        <v>55</v>
      </c>
      <c r="B80" s="138"/>
      <c r="C80" s="142"/>
      <c r="D80" s="140">
        <v>1848</v>
      </c>
      <c r="E80" s="140"/>
      <c r="F80" s="140"/>
      <c r="G80" s="140"/>
      <c r="H80" s="141"/>
    </row>
    <row r="81" spans="1:8" ht="37.5" customHeight="1" x14ac:dyDescent="0.2">
      <c r="A81" s="137" t="s">
        <v>56</v>
      </c>
      <c r="B81" s="138"/>
      <c r="C81" s="142"/>
      <c r="D81" s="140">
        <v>852</v>
      </c>
      <c r="E81" s="140"/>
      <c r="F81" s="140"/>
      <c r="G81" s="140"/>
      <c r="H81" s="141"/>
    </row>
    <row r="82" spans="1:8" ht="37.5" customHeight="1" x14ac:dyDescent="0.2">
      <c r="A82" s="143" t="s">
        <v>57</v>
      </c>
      <c r="B82" s="144"/>
      <c r="C82" s="142"/>
      <c r="D82" s="140">
        <v>1212</v>
      </c>
      <c r="E82" s="140"/>
      <c r="F82" s="140"/>
      <c r="G82" s="140"/>
      <c r="H82" s="141"/>
    </row>
    <row r="83" spans="1:8" ht="37.5" customHeight="1" x14ac:dyDescent="0.2">
      <c r="A83" s="137" t="s">
        <v>58</v>
      </c>
      <c r="B83" s="138"/>
      <c r="C83" s="142"/>
      <c r="D83" s="140">
        <v>288</v>
      </c>
      <c r="E83" s="140"/>
      <c r="F83" s="140"/>
      <c r="G83" s="140"/>
      <c r="H83" s="141"/>
    </row>
    <row r="84" spans="1:8" ht="37.5" customHeight="1" x14ac:dyDescent="0.2">
      <c r="A84" s="137" t="s">
        <v>59</v>
      </c>
      <c r="B84" s="138"/>
      <c r="C84" s="142"/>
      <c r="D84" s="140">
        <v>288</v>
      </c>
      <c r="E84" s="140"/>
      <c r="F84" s="140"/>
      <c r="G84" s="140"/>
      <c r="H84" s="141"/>
    </row>
    <row r="85" spans="1:8" ht="37.5" customHeight="1" x14ac:dyDescent="0.2">
      <c r="A85" s="137" t="s">
        <v>60</v>
      </c>
      <c r="B85" s="138"/>
      <c r="C85" s="142"/>
      <c r="D85" s="140">
        <v>576</v>
      </c>
      <c r="E85" s="140"/>
      <c r="F85" s="140"/>
      <c r="G85" s="140"/>
      <c r="H85" s="141"/>
    </row>
    <row r="86" spans="1:8" ht="37.5" customHeight="1" x14ac:dyDescent="0.2">
      <c r="A86" s="137" t="s">
        <v>61</v>
      </c>
      <c r="B86" s="138"/>
      <c r="C86" s="142"/>
      <c r="D86" s="140">
        <v>864</v>
      </c>
      <c r="E86" s="140"/>
      <c r="F86" s="140"/>
      <c r="G86" s="140"/>
      <c r="H86" s="141"/>
    </row>
    <row r="87" spans="1:8" ht="37.5" customHeight="1" thickBot="1" x14ac:dyDescent="0.25">
      <c r="A87" s="145" t="s">
        <v>62</v>
      </c>
      <c r="B87" s="146"/>
      <c r="C87" s="147"/>
      <c r="D87" s="148">
        <v>1140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88" s="45">
        <v>30</v>
      </c>
      <c r="E88" s="45"/>
      <c r="F88" s="45"/>
      <c r="G88" s="45"/>
      <c r="H88" s="46"/>
    </row>
    <row r="89" spans="1:8" ht="50.1" customHeight="1" thickBot="1" x14ac:dyDescent="0.25">
      <c r="A89" s="24" t="s">
        <v>65</v>
      </c>
      <c r="B89" s="25"/>
      <c r="C89" s="26"/>
      <c r="D89" s="156" t="str">
        <f>"от "&amp;MIN(D91,D111:H112,F151,D113:H127)&amp;" до "&amp;MAX(D91,D111:H112,F151,D113:H127)</f>
        <v>от 612 до 4950</v>
      </c>
      <c r="E89" s="156"/>
      <c r="F89" s="156"/>
      <c r="G89" s="156"/>
      <c r="H89" s="157"/>
    </row>
    <row r="90" spans="1:8" ht="21.75" thickBot="1" x14ac:dyDescent="0.25">
      <c r="A90" s="301"/>
      <c r="B90" s="302"/>
      <c r="C90" s="118"/>
      <c r="D90" s="325"/>
      <c r="E90" s="325"/>
      <c r="F90" s="325"/>
      <c r="G90" s="325"/>
      <c r="H90" s="326"/>
    </row>
    <row r="91" spans="1:8" ht="63"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91" s="165">
        <v>1320</v>
      </c>
      <c r="E91" s="165"/>
      <c r="F91" s="165"/>
      <c r="G91" s="165"/>
      <c r="H91" s="166"/>
    </row>
    <row r="92" spans="1:8" ht="63" customHeight="1" thickBot="1" x14ac:dyDescent="0.25">
      <c r="A92" s="167" t="s">
        <v>67</v>
      </c>
      <c r="B92" s="168"/>
      <c r="C92" s="169"/>
      <c r="D92" s="170" t="s">
        <v>68</v>
      </c>
      <c r="E92" s="171"/>
      <c r="F92" s="171"/>
      <c r="G92" s="171"/>
      <c r="H92" s="172"/>
    </row>
    <row r="93" spans="1:8" ht="63" customHeight="1" x14ac:dyDescent="0.2">
      <c r="A93" s="173" t="s">
        <v>69</v>
      </c>
      <c r="B93" s="174"/>
      <c r="C93" s="169"/>
      <c r="D93" s="140">
        <f>D91/4</f>
        <v>330</v>
      </c>
      <c r="E93" s="140"/>
      <c r="F93" s="140"/>
      <c r="G93" s="140"/>
      <c r="H93" s="141"/>
    </row>
    <row r="94" spans="1:8" ht="63" customHeight="1" x14ac:dyDescent="0.2">
      <c r="A94" s="173" t="s">
        <v>70</v>
      </c>
      <c r="B94" s="174"/>
      <c r="C94" s="169"/>
      <c r="D94" s="140">
        <f>D91/5</f>
        <v>264</v>
      </c>
      <c r="E94" s="140"/>
      <c r="F94" s="140"/>
      <c r="G94" s="140"/>
      <c r="H94" s="141"/>
    </row>
    <row r="95" spans="1:8" ht="63" customHeight="1" x14ac:dyDescent="0.2">
      <c r="A95" s="173" t="s">
        <v>71</v>
      </c>
      <c r="B95" s="174"/>
      <c r="C95" s="169"/>
      <c r="D95" s="140">
        <f>D91/6</f>
        <v>220</v>
      </c>
      <c r="E95" s="140"/>
      <c r="F95" s="140"/>
      <c r="G95" s="140"/>
      <c r="H95" s="141"/>
    </row>
    <row r="96" spans="1:8" ht="63" customHeight="1" x14ac:dyDescent="0.2">
      <c r="A96" s="173" t="s">
        <v>72</v>
      </c>
      <c r="B96" s="174"/>
      <c r="C96" s="169"/>
      <c r="D96" s="140">
        <f>D91/7</f>
        <v>188.57142857142858</v>
      </c>
      <c r="E96" s="140"/>
      <c r="F96" s="140"/>
      <c r="G96" s="140"/>
      <c r="H96" s="141"/>
    </row>
    <row r="97" spans="1:8" ht="63" customHeight="1" x14ac:dyDescent="0.2">
      <c r="A97" s="173" t="s">
        <v>73</v>
      </c>
      <c r="B97" s="174"/>
      <c r="C97" s="169"/>
      <c r="D97" s="140">
        <f>D91/8</f>
        <v>165</v>
      </c>
      <c r="E97" s="140"/>
      <c r="F97" s="140"/>
      <c r="G97" s="140"/>
      <c r="H97" s="141"/>
    </row>
    <row r="98" spans="1:8" ht="63" customHeight="1" x14ac:dyDescent="0.2">
      <c r="A98" s="173" t="s">
        <v>74</v>
      </c>
      <c r="B98" s="174"/>
      <c r="C98" s="169"/>
      <c r="D98" s="140">
        <f>D91/9</f>
        <v>146.66666666666666</v>
      </c>
      <c r="E98" s="140"/>
      <c r="F98" s="140"/>
      <c r="G98" s="140"/>
      <c r="H98" s="141"/>
    </row>
    <row r="99" spans="1:8" ht="63" customHeight="1" x14ac:dyDescent="0.2">
      <c r="A99" s="173" t="s">
        <v>75</v>
      </c>
      <c r="B99" s="174"/>
      <c r="C99" s="169"/>
      <c r="D99" s="140">
        <f>D91/10</f>
        <v>132</v>
      </c>
      <c r="E99" s="140"/>
      <c r="F99" s="140"/>
      <c r="G99" s="140"/>
      <c r="H99" s="141"/>
    </row>
    <row r="100" spans="1:8" ht="63" customHeight="1" thickBot="1" x14ac:dyDescent="0.25">
      <c r="A100" s="162" t="s">
        <v>76</v>
      </c>
      <c r="B100" s="163"/>
      <c r="C100" s="169"/>
      <c r="D100" s="165">
        <v>2328</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v>582</v>
      </c>
      <c r="E102" s="140"/>
      <c r="F102" s="140"/>
      <c r="G102" s="140"/>
      <c r="H102" s="141"/>
    </row>
    <row r="103" spans="1:8" ht="63" customHeight="1" x14ac:dyDescent="0.2">
      <c r="A103" s="173" t="s">
        <v>70</v>
      </c>
      <c r="B103" s="174"/>
      <c r="C103" s="169"/>
      <c r="D103" s="140">
        <v>465.59999999999997</v>
      </c>
      <c r="E103" s="140"/>
      <c r="F103" s="140"/>
      <c r="G103" s="140"/>
      <c r="H103" s="141"/>
    </row>
    <row r="104" spans="1:8" ht="63" customHeight="1" x14ac:dyDescent="0.2">
      <c r="A104" s="173" t="s">
        <v>71</v>
      </c>
      <c r="B104" s="174"/>
      <c r="C104" s="169"/>
      <c r="D104" s="140">
        <v>387.99999999999994</v>
      </c>
      <c r="E104" s="140"/>
      <c r="F104" s="140"/>
      <c r="G104" s="140"/>
      <c r="H104" s="141"/>
    </row>
    <row r="105" spans="1:8" ht="63" customHeight="1" x14ac:dyDescent="0.2">
      <c r="A105" s="173" t="s">
        <v>72</v>
      </c>
      <c r="B105" s="174"/>
      <c r="C105" s="169"/>
      <c r="D105" s="140">
        <v>332.57142857142861</v>
      </c>
      <c r="E105" s="140"/>
      <c r="F105" s="140"/>
      <c r="G105" s="140"/>
      <c r="H105" s="141"/>
    </row>
    <row r="106" spans="1:8" ht="63" customHeight="1" x14ac:dyDescent="0.2">
      <c r="A106" s="173" t="s">
        <v>73</v>
      </c>
      <c r="B106" s="174"/>
      <c r="C106" s="169"/>
      <c r="D106" s="140">
        <v>291</v>
      </c>
      <c r="E106" s="140"/>
      <c r="F106" s="140"/>
      <c r="G106" s="140"/>
      <c r="H106" s="141"/>
    </row>
    <row r="107" spans="1:8" ht="63" customHeight="1" x14ac:dyDescent="0.2">
      <c r="A107" s="173" t="s">
        <v>74</v>
      </c>
      <c r="B107" s="174"/>
      <c r="C107" s="169"/>
      <c r="D107" s="140">
        <v>258.66666666666663</v>
      </c>
      <c r="E107" s="140"/>
      <c r="F107" s="140"/>
      <c r="G107" s="140"/>
      <c r="H107" s="141"/>
    </row>
    <row r="108" spans="1:8" ht="63" customHeight="1" thickBot="1" x14ac:dyDescent="0.25">
      <c r="A108" s="173" t="s">
        <v>75</v>
      </c>
      <c r="B108" s="174"/>
      <c r="C108" s="177"/>
      <c r="D108" s="140">
        <v>232.79999999999998</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9" s="44">
        <v>10008</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"2ГИС.КОГАЛЫМ"</v>
      </c>
      <c r="D111" s="31">
        <v>1350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2" s="187">
        <v>996</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3" s="36">
        <v>852</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"2ГИС.КОГАЛЫМ"</v>
      </c>
      <c r="D114" s="36">
        <v>3150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"2ГИС.КОГАЛЫМ"</v>
      </c>
      <c r="D115" s="36">
        <v>3780</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6" s="36">
        <v>852</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7" s="36">
        <v>852</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8" s="36">
        <v>852</v>
      </c>
      <c r="E118" s="37"/>
      <c r="F118" s="37"/>
      <c r="G118" s="37"/>
      <c r="H118" s="38"/>
    </row>
    <row r="119" spans="1:8" ht="50.1" customHeight="1" x14ac:dyDescent="0.2">
      <c r="A119" s="143" t="s">
        <v>86</v>
      </c>
      <c r="B119" s="144"/>
      <c r="C119" s="190" t="str">
        <f>C151</f>
        <v>электронный справочник на основе Справочника организаций "2ГИС.КОГАЛЫМ" (мобильная версия 2ГИС 4.0 и выше)</v>
      </c>
      <c r="D119" s="36">
        <v>2016</v>
      </c>
      <c r="E119" s="37"/>
      <c r="F119" s="37"/>
      <c r="G119" s="37"/>
      <c r="H119" s="38"/>
    </row>
    <row r="120" spans="1:8" ht="50.1" customHeight="1" x14ac:dyDescent="0.2">
      <c r="A120" s="143" t="s">
        <v>87</v>
      </c>
      <c r="B120" s="144"/>
      <c r="C120" s="186" t="s">
        <v>88</v>
      </c>
      <c r="D120" s="36">
        <v>612</v>
      </c>
      <c r="E120" s="37"/>
      <c r="F120" s="37"/>
      <c r="G120" s="37"/>
      <c r="H120" s="38"/>
    </row>
    <row r="121" spans="1:8" ht="7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1" s="36">
        <v>1590</v>
      </c>
      <c r="E121" s="37"/>
      <c r="F121" s="37"/>
      <c r="G121" s="37"/>
      <c r="H121" s="38"/>
    </row>
    <row r="122" spans="1:8" ht="75" customHeight="1" x14ac:dyDescent="0.2">
      <c r="A122" s="143" t="s">
        <v>90</v>
      </c>
      <c r="B122" s="144"/>
      <c r="C122" s="186" t="str">
        <f t="shared" ref="C122: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2" s="36">
        <v>1272</v>
      </c>
      <c r="E122" s="37"/>
      <c r="F122" s="37"/>
      <c r="G122" s="37"/>
      <c r="H122" s="38"/>
    </row>
    <row r="123" spans="1:8" ht="75" customHeight="1" x14ac:dyDescent="0.2">
      <c r="A123" s="143" t="s">
        <v>91</v>
      </c>
      <c r="B123" s="144"/>
      <c r="C123"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3" s="36">
        <v>1050</v>
      </c>
      <c r="E123" s="37"/>
      <c r="F123" s="37"/>
      <c r="G123" s="37"/>
      <c r="H123" s="38"/>
    </row>
    <row r="124" spans="1:8" ht="75" customHeight="1" x14ac:dyDescent="0.2">
      <c r="A124" s="143" t="s">
        <v>92</v>
      </c>
      <c r="B124" s="144"/>
      <c r="C124"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4" s="36">
        <v>840</v>
      </c>
      <c r="E124" s="37"/>
      <c r="F124" s="37"/>
      <c r="G124" s="37"/>
      <c r="H124" s="38"/>
    </row>
    <row r="125" spans="1:8" ht="75" customHeight="1" x14ac:dyDescent="0.2">
      <c r="A125" s="143" t="s">
        <v>93</v>
      </c>
      <c r="B125" s="144" t="s">
        <v>93</v>
      </c>
      <c r="C125"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5" s="36">
        <v>4950</v>
      </c>
      <c r="E125" s="37"/>
      <c r="F125" s="37"/>
      <c r="G125" s="37"/>
      <c r="H125" s="38"/>
    </row>
    <row r="126" spans="1:8" ht="75" customHeight="1" x14ac:dyDescent="0.2">
      <c r="A126" s="143" t="s">
        <v>94</v>
      </c>
      <c r="B126" s="144" t="s">
        <v>94</v>
      </c>
      <c r="C126"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6" s="36">
        <v>1500</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7" s="36">
        <v>720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8" s="36">
        <v>600</v>
      </c>
      <c r="E128" s="37"/>
      <c r="F128" s="37"/>
      <c r="G128" s="37"/>
      <c r="H128" s="38"/>
    </row>
    <row r="129" spans="1:8" s="16" customFormat="1" ht="102" customHeight="1" thickBot="1" x14ac:dyDescent="0.25">
      <c r="A129" s="143" t="s">
        <v>96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9" s="36">
        <v>100002</v>
      </c>
      <c r="E129" s="37"/>
      <c r="F129" s="37"/>
      <c r="G129" s="37"/>
      <c r="H129" s="38"/>
    </row>
    <row r="130" spans="1:8" s="16" customFormat="1" ht="126" customHeight="1" x14ac:dyDescent="0.2">
      <c r="A130" s="143" t="s">
        <v>97</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30" s="36">
        <v>2040</v>
      </c>
      <c r="E130" s="37"/>
      <c r="F130" s="37"/>
      <c r="G130" s="37"/>
      <c r="H130" s="38"/>
    </row>
    <row r="131" spans="1:8" s="16" customFormat="1" ht="96" customHeight="1" x14ac:dyDescent="0.2">
      <c r="A131" s="137" t="s">
        <v>98</v>
      </c>
      <c r="B131" s="191"/>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31" s="36">
        <v>1005</v>
      </c>
      <c r="E131" s="37"/>
      <c r="F131" s="37"/>
      <c r="G131" s="37"/>
      <c r="H131" s="38"/>
    </row>
    <row r="132" spans="1:8" s="16" customFormat="1" ht="96" customHeight="1" x14ac:dyDescent="0.2">
      <c r="A132" s="137" t="s">
        <v>99</v>
      </c>
      <c r="B132" s="191"/>
      <c r="C13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32" s="36">
        <v>2004</v>
      </c>
      <c r="E132" s="37"/>
      <c r="F132" s="37"/>
      <c r="G132" s="37"/>
      <c r="H132" s="38"/>
    </row>
    <row r="133" spans="1:8" ht="50.1" customHeight="1" x14ac:dyDescent="0.2">
      <c r="A133" s="143" t="s">
        <v>100</v>
      </c>
      <c r="B133" s="144"/>
      <c r="C133" s="186" t="str">
        <f>"Интернет-площадка 2gis.ru на основе Cправочника организаций "&amp;$C$2&amp;""</f>
        <v>Интернет-площадка 2gis.ru на основе Cправочника организаций "2ГИС.КОГАЛЫМ"</v>
      </c>
      <c r="D133" s="36">
        <v>1920</v>
      </c>
      <c r="E133" s="37"/>
      <c r="F133" s="37"/>
      <c r="G133" s="37"/>
      <c r="H133" s="38"/>
    </row>
    <row r="134" spans="1:8" ht="50.1" customHeight="1" x14ac:dyDescent="0.2">
      <c r="A134" s="143" t="s">
        <v>101</v>
      </c>
      <c r="B134" s="144"/>
      <c r="C134" s="186" t="str">
        <f t="shared" ref="C134:C143"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6">
        <v>1440</v>
      </c>
      <c r="E134" s="37"/>
      <c r="F134" s="37"/>
      <c r="G134" s="37"/>
      <c r="H134" s="38"/>
    </row>
    <row r="135" spans="1:8" ht="50.1" customHeight="1" x14ac:dyDescent="0.2">
      <c r="A135" s="143" t="s">
        <v>102</v>
      </c>
      <c r="B135" s="144"/>
      <c r="C135" s="186" t="str">
        <f t="shared" si="2"/>
        <v>Электронный справочник на основе Справочника организаций "2ГИС.КОГАЛЫМ" (версия для ПК)</v>
      </c>
      <c r="D135" s="36">
        <v>1200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"2ГИС.КОГАЛЫМ"</v>
      </c>
      <c r="D136" s="36">
        <v>4440</v>
      </c>
      <c r="E136" s="37"/>
      <c r="F136" s="37"/>
      <c r="G136" s="37"/>
      <c r="H136" s="38"/>
    </row>
    <row r="137" spans="1:8" ht="50.1" customHeight="1" x14ac:dyDescent="0.2">
      <c r="A137" s="143" t="s">
        <v>104</v>
      </c>
      <c r="B137" s="144"/>
      <c r="C137" s="186" t="str">
        <f>"Интернет-площадка 2gis.ru на основе Cправочника организаций "&amp;$C$2&amp;""</f>
        <v>Интернет-площадка 2gis.ru на основе Cправочника организаций "2ГИС.КОГАЛЫМ"</v>
      </c>
      <c r="D137" s="36">
        <v>5328</v>
      </c>
      <c r="E137" s="37"/>
      <c r="F137" s="37"/>
      <c r="G137" s="37"/>
      <c r="H137" s="38"/>
    </row>
    <row r="138" spans="1:8" ht="50.1" customHeight="1" x14ac:dyDescent="0.2">
      <c r="A138" s="143" t="s">
        <v>105</v>
      </c>
      <c r="B138" s="144"/>
      <c r="C138" s="186" t="str">
        <f t="shared" si="2"/>
        <v>Электронный справочник на основе Справочника организаций "2ГИС.КОГАЛЫМ" (версия для ПК)</v>
      </c>
      <c r="D138" s="36">
        <v>1200</v>
      </c>
      <c r="E138" s="37"/>
      <c r="F138" s="37"/>
      <c r="G138" s="37"/>
      <c r="H138" s="38"/>
    </row>
    <row r="139" spans="1:8" ht="50.1" customHeight="1" x14ac:dyDescent="0.2">
      <c r="A139" s="143" t="s">
        <v>106</v>
      </c>
      <c r="B139" s="144"/>
      <c r="C139" s="186" t="str">
        <f t="shared" si="2"/>
        <v>Электронный справочник на основе Справочника организаций "2ГИС.КОГАЛЫМ" (версия для ПК)</v>
      </c>
      <c r="D139" s="36">
        <v>1200</v>
      </c>
      <c r="E139" s="37"/>
      <c r="F139" s="37"/>
      <c r="G139" s="37"/>
      <c r="H139" s="38"/>
    </row>
    <row r="140" spans="1:8" ht="50.1" customHeight="1" x14ac:dyDescent="0.2">
      <c r="A140" s="143" t="s">
        <v>107</v>
      </c>
      <c r="B140" s="144"/>
      <c r="C140" s="186" t="str">
        <f t="shared" si="2"/>
        <v>Электронный справочник на основе Справочника организаций "2ГИС.КОГАЛЫМ" (версия для ПК)</v>
      </c>
      <c r="D140" s="36">
        <v>1200</v>
      </c>
      <c r="E140" s="37"/>
      <c r="F140" s="37"/>
      <c r="G140" s="37"/>
      <c r="H140" s="38"/>
    </row>
    <row r="141" spans="1:8" ht="50.1" customHeight="1" x14ac:dyDescent="0.2">
      <c r="A141" s="143" t="s">
        <v>108</v>
      </c>
      <c r="B141" s="144"/>
      <c r="C141" s="186" t="s">
        <v>88</v>
      </c>
      <c r="D141" s="36">
        <v>960</v>
      </c>
      <c r="E141" s="37"/>
      <c r="F141" s="37"/>
      <c r="G141" s="37"/>
      <c r="H141" s="38"/>
    </row>
    <row r="142" spans="1:8" ht="75" customHeight="1" x14ac:dyDescent="0.2">
      <c r="A142" s="143" t="s">
        <v>109</v>
      </c>
      <c r="B142" s="144"/>
      <c r="C14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6">
        <v>6960</v>
      </c>
      <c r="E142" s="37"/>
      <c r="F142" s="37"/>
      <c r="G142" s="37"/>
      <c r="H142" s="38"/>
    </row>
    <row r="143" spans="1:8" ht="50.1" customHeight="1" thickBot="1" x14ac:dyDescent="0.25">
      <c r="A143" s="143" t="s">
        <v>110</v>
      </c>
      <c r="B143" s="144"/>
      <c r="C143" s="186" t="str">
        <f t="shared" si="2"/>
        <v>Электронный справочник на основе Справочника организаций "2ГИС.КОГАЛЫМ" (версия для ПК)</v>
      </c>
      <c r="D143" s="44">
        <v>1080</v>
      </c>
      <c r="E143" s="45"/>
      <c r="F143" s="45"/>
      <c r="G143" s="45"/>
      <c r="H143" s="46"/>
    </row>
    <row r="144" spans="1:8" s="28" customFormat="1" ht="50.1" customHeight="1" thickBot="1" x14ac:dyDescent="0.25">
      <c r="A144" s="24" t="s">
        <v>111</v>
      </c>
      <c r="B144" s="25"/>
      <c r="C144" s="26"/>
      <c r="D144" s="156"/>
      <c r="E144" s="156"/>
      <c r="F144" s="156"/>
      <c r="G144" s="156"/>
      <c r="H144" s="157"/>
    </row>
    <row r="145" spans="1:8" s="16" customFormat="1" ht="50.1" customHeight="1" x14ac:dyDescent="0.2">
      <c r="A145" s="143" t="s">
        <v>112</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45" s="36">
        <v>2004</v>
      </c>
      <c r="E145" s="37"/>
      <c r="F145" s="37"/>
      <c r="G145" s="37"/>
      <c r="H145" s="38"/>
    </row>
    <row r="146" spans="1:8" s="16" customFormat="1" ht="50.1" customHeight="1" x14ac:dyDescent="0.2">
      <c r="A146" s="143" t="s">
        <v>113</v>
      </c>
      <c r="B146" s="144"/>
      <c r="C146" s="196"/>
      <c r="D146" s="36">
        <v>2004</v>
      </c>
      <c r="E146" s="37"/>
      <c r="F146" s="37"/>
      <c r="G146" s="37"/>
      <c r="H146" s="38"/>
    </row>
    <row r="147" spans="1:8" s="16" customFormat="1" ht="50.1" customHeight="1" x14ac:dyDescent="0.2">
      <c r="A147" s="194" t="s">
        <v>114</v>
      </c>
      <c r="B147" s="195"/>
      <c r="C147" s="196"/>
      <c r="D147" s="329">
        <v>1500</v>
      </c>
      <c r="E147" s="140"/>
      <c r="F147" s="140"/>
      <c r="G147" s="140"/>
      <c r="H147" s="140"/>
    </row>
    <row r="148" spans="1:8" s="16" customFormat="1" ht="50.1" customHeight="1" x14ac:dyDescent="0.2">
      <c r="A148" s="194" t="s">
        <v>115</v>
      </c>
      <c r="B148" s="195"/>
      <c r="C148" s="196"/>
      <c r="D148" s="329">
        <v>150</v>
      </c>
      <c r="E148" s="140"/>
      <c r="F148" s="140"/>
      <c r="G148" s="140"/>
      <c r="H148" s="140"/>
    </row>
    <row r="149" spans="1:8" s="16" customFormat="1" ht="50.1" customHeight="1" thickBot="1" x14ac:dyDescent="0.25">
      <c r="A149" s="194" t="s">
        <v>116</v>
      </c>
      <c r="B149" s="195"/>
      <c r="C149" s="198"/>
      <c r="D149" s="78">
        <v>510</v>
      </c>
      <c r="E149" s="79"/>
      <c r="F149" s="79"/>
      <c r="G149" s="79"/>
      <c r="H149" s="79"/>
    </row>
    <row r="150" spans="1:8" s="16" customFormat="1" ht="50.1" customHeight="1" thickBot="1" x14ac:dyDescent="0.25">
      <c r="A150" s="24" t="s">
        <v>117</v>
      </c>
      <c r="B150" s="25"/>
      <c r="C150" s="26"/>
      <c r="D150" s="156"/>
      <c r="E150" s="156"/>
      <c r="F150" s="156"/>
      <c r="G150" s="156"/>
      <c r="H150" s="157"/>
    </row>
    <row r="151" spans="1:8" ht="50.1" customHeight="1" x14ac:dyDescent="0.2">
      <c r="A151" s="143" t="s">
        <v>118</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1" s="200">
        <f>F151*1.2</f>
        <v>1620</v>
      </c>
      <c r="E151" s="201">
        <f>F151*1.1</f>
        <v>1485.0000000000002</v>
      </c>
      <c r="F151" s="201">
        <v>1350</v>
      </c>
      <c r="G151" s="201">
        <f>F151*0.75</f>
        <v>1012.5</v>
      </c>
      <c r="H151" s="202">
        <f>F151*0.5</f>
        <v>675</v>
      </c>
    </row>
    <row r="152" spans="1:8" ht="50.1" customHeight="1" x14ac:dyDescent="0.2">
      <c r="A152" s="143" t="s">
        <v>119</v>
      </c>
      <c r="B152" s="144"/>
      <c r="C152" s="186" t="str">
        <f>"Интернет-площадка 2gis.ru на основе Cправочника организаций "&amp;$C$2&amp;""</f>
        <v>Интернет-площадка 2gis.ru на основе Cправочника организаций "2ГИС.КОГАЛЫМ"</v>
      </c>
      <c r="D152" s="36">
        <v>1050</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3" s="36">
        <v>1272</v>
      </c>
      <c r="E153" s="37"/>
      <c r="F153" s="37"/>
      <c r="G153" s="37"/>
      <c r="H153" s="38"/>
    </row>
    <row r="154" spans="1:8" ht="50.1" customHeight="1" x14ac:dyDescent="0.2">
      <c r="A154" s="143" t="s">
        <v>121</v>
      </c>
      <c r="B154" s="144"/>
      <c r="C15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4" s="200">
        <f>F154*1.2</f>
        <v>2304</v>
      </c>
      <c r="E154" s="201">
        <f>F154*1.1</f>
        <v>2112</v>
      </c>
      <c r="F154" s="201">
        <v>1920</v>
      </c>
      <c r="G154" s="201">
        <f>F154*0.75</f>
        <v>1440</v>
      </c>
      <c r="H154" s="202">
        <f>F154*0.5</f>
        <v>960</v>
      </c>
    </row>
    <row r="155" spans="1:8" ht="50.1" customHeight="1" x14ac:dyDescent="0.2">
      <c r="A155" s="143" t="s">
        <v>166</v>
      </c>
      <c r="B155" s="144"/>
      <c r="C155" s="186" t="str">
        <f>"Интернет-площадка 2gis.ru на основе Cправочника организаций "&amp;$C$2&amp;""</f>
        <v>Интернет-площадка 2gis.ru на основе Cправочника организаций "2ГИС.КОГАЛЫМ"</v>
      </c>
      <c r="D155" s="36">
        <v>1560</v>
      </c>
      <c r="E155" s="37"/>
      <c r="F155" s="37"/>
      <c r="G155" s="37"/>
      <c r="H155" s="38"/>
    </row>
    <row r="156" spans="1:8" ht="50.1" customHeight="1" x14ac:dyDescent="0.2">
      <c r="A156" s="143" t="s">
        <v>123</v>
      </c>
      <c r="B156" s="144"/>
      <c r="C156"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6" s="36">
        <v>1800</v>
      </c>
      <c r="E156" s="37"/>
      <c r="F156" s="37"/>
      <c r="G156" s="37"/>
      <c r="H156" s="38"/>
    </row>
    <row r="157" spans="1:8" ht="50.1" customHeight="1" thickBot="1" x14ac:dyDescent="0.25">
      <c r="A157" s="143" t="s">
        <v>124</v>
      </c>
      <c r="B157" s="144"/>
      <c r="C157" s="203" t="str">
        <f>C152</f>
        <v>Интернет-площадка 2gis.ru на основе Cправочника организаций "2ГИС.КОГАЛЫМ"</v>
      </c>
      <c r="D157" s="545">
        <v>1230</v>
      </c>
      <c r="E157" s="140"/>
      <c r="F157" s="140"/>
      <c r="G157" s="140"/>
      <c r="H157" s="56"/>
    </row>
    <row r="158" spans="1:8" ht="50.1" customHeight="1" thickBot="1" x14ac:dyDescent="0.25">
      <c r="A158" s="24" t="s">
        <v>185</v>
      </c>
      <c r="B158" s="25"/>
      <c r="C158" s="26"/>
      <c r="D158" s="355"/>
      <c r="E158" s="355"/>
      <c r="F158" s="355"/>
      <c r="G158" s="355"/>
      <c r="H158" s="356"/>
    </row>
    <row r="159" spans="1:8" s="23" customFormat="1" ht="30" customHeight="1" thickBot="1" x14ac:dyDescent="0.25">
      <c r="A159" s="534"/>
      <c r="B159" s="357"/>
      <c r="C159" s="358"/>
      <c r="D159" s="357"/>
      <c r="E159" s="357"/>
      <c r="F159" s="357"/>
      <c r="G159" s="357"/>
      <c r="H159" s="359"/>
    </row>
    <row r="160" spans="1:8" s="16" customFormat="1" ht="185.25" customHeight="1" x14ac:dyDescent="0.2">
      <c r="A160" s="143" t="s">
        <v>186</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0" s="31">
        <v>5220</v>
      </c>
      <c r="E160" s="32"/>
      <c r="F160" s="32"/>
      <c r="G160" s="32"/>
      <c r="H160" s="33"/>
    </row>
    <row r="161" spans="1:8" s="16" customFormat="1" ht="83.25" customHeight="1" thickBot="1" x14ac:dyDescent="0.25">
      <c r="A161" s="143" t="s">
        <v>187</v>
      </c>
      <c r="B161" s="144"/>
      <c r="C161" s="196"/>
      <c r="D161" s="36">
        <v>5220</v>
      </c>
      <c r="E161" s="37"/>
      <c r="F161" s="37"/>
      <c r="G161" s="37"/>
      <c r="H161" s="38"/>
    </row>
    <row r="162" spans="1:8" ht="21.75" thickBot="1" x14ac:dyDescent="0.25">
      <c r="A162" s="301"/>
      <c r="B162" s="302"/>
      <c r="C162" s="118"/>
      <c r="D162" s="325"/>
      <c r="E162" s="325"/>
      <c r="F162" s="325"/>
      <c r="G162" s="325"/>
      <c r="H162" s="326"/>
    </row>
    <row r="164" spans="1:8" ht="21" x14ac:dyDescent="0.2">
      <c r="A164" s="208"/>
      <c r="B164" s="209" t="s">
        <v>126</v>
      </c>
      <c r="C164" s="210" t="s">
        <v>510</v>
      </c>
      <c r="D164" s="210"/>
      <c r="E164" s="211"/>
      <c r="F164" s="211"/>
      <c r="G164" s="211"/>
      <c r="H164" s="211"/>
    </row>
    <row r="165" spans="1:8" ht="21" x14ac:dyDescent="0.2">
      <c r="A165" s="208"/>
      <c r="B165" s="211"/>
      <c r="C165" s="212" t="s">
        <v>511</v>
      </c>
      <c r="D165" s="212"/>
      <c r="E165" s="211"/>
      <c r="F165" s="211"/>
      <c r="G165" s="211"/>
      <c r="H165" s="211"/>
    </row>
    <row r="166" spans="1:8" ht="21" x14ac:dyDescent="0.2">
      <c r="A166" s="208"/>
      <c r="B166" s="211"/>
      <c r="C166" s="212" t="s">
        <v>512</v>
      </c>
      <c r="D166" s="212"/>
      <c r="E166" s="211"/>
      <c r="F166" s="211"/>
      <c r="G166" s="211"/>
      <c r="H166" s="211"/>
    </row>
    <row r="167" spans="1:8" ht="21" x14ac:dyDescent="0.2">
      <c r="C167" s="212"/>
      <c r="D167" s="212"/>
      <c r="E167" s="211"/>
      <c r="F167" s="211"/>
      <c r="G167" s="211"/>
      <c r="H167" s="205"/>
    </row>
    <row r="168" spans="1:8" ht="26.25" customHeight="1"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customHeight="1"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customHeight="1"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customHeight="1"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customHeight="1"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137</v>
      </c>
      <c r="B176" s="227"/>
      <c r="C176" s="227"/>
      <c r="D176" s="227"/>
      <c r="E176" s="227"/>
      <c r="F176" s="227"/>
      <c r="G176" s="227"/>
      <c r="H176" s="227"/>
    </row>
    <row r="177" spans="1:8" ht="21" x14ac:dyDescent="0.2">
      <c r="A177" s="227" t="s">
        <v>138</v>
      </c>
      <c r="B177" s="227"/>
      <c r="C177" s="227"/>
      <c r="D177" s="227"/>
      <c r="E177" s="227"/>
      <c r="F177" s="227"/>
      <c r="G177" s="227"/>
      <c r="H177" s="227"/>
    </row>
    <row r="178" spans="1:8" ht="26.25" x14ac:dyDescent="0.2">
      <c r="A178" s="221"/>
      <c r="B178" s="221"/>
      <c r="C178" s="222"/>
      <c r="D178" s="223"/>
      <c r="E178" s="223"/>
      <c r="F178" s="224"/>
      <c r="G178" s="225"/>
      <c r="H178" s="225"/>
    </row>
    <row r="179" spans="1:8" ht="50.1" customHeight="1" thickBot="1" x14ac:dyDescent="0.25">
      <c r="A179" s="228" t="s">
        <v>139</v>
      </c>
      <c r="B179" s="228"/>
      <c r="C179" s="228"/>
      <c r="D179" s="228"/>
      <c r="E179" s="228"/>
      <c r="F179" s="229"/>
      <c r="G179" s="219"/>
      <c r="H179" s="230"/>
    </row>
    <row r="180" spans="1:8" ht="50.1" customHeight="1" thickBot="1" x14ac:dyDescent="0.25">
      <c r="A180" s="231" t="s">
        <v>140</v>
      </c>
      <c r="B180" s="232"/>
      <c r="C180" s="232"/>
      <c r="D180" s="232"/>
      <c r="E180" s="233"/>
      <c r="F180" s="234"/>
      <c r="H180" s="235"/>
    </row>
    <row r="181" spans="1:8" ht="84" customHeight="1" thickBot="1" x14ac:dyDescent="0.25">
      <c r="A181" s="305" t="s">
        <v>141</v>
      </c>
      <c r="B181" s="306"/>
      <c r="C181" s="238" t="s">
        <v>142</v>
      </c>
      <c r="D181" s="330" t="s">
        <v>143</v>
      </c>
      <c r="E181" s="331"/>
      <c r="F181" s="240"/>
      <c r="G181" s="240"/>
      <c r="H181" s="240"/>
    </row>
    <row r="182" spans="1:8" ht="112.5" customHeight="1" x14ac:dyDescent="0.2">
      <c r="A182" s="241" t="s">
        <v>144</v>
      </c>
      <c r="B182" s="242"/>
      <c r="C182" s="243" t="s">
        <v>145</v>
      </c>
      <c r="D182" s="244" t="s">
        <v>146</v>
      </c>
      <c r="E182" s="245"/>
      <c r="F182" s="240"/>
      <c r="G182" s="240"/>
      <c r="H182" s="240"/>
    </row>
    <row r="183" spans="1:8" ht="100.5" customHeight="1" x14ac:dyDescent="0.2">
      <c r="A183" s="246" t="s">
        <v>147</v>
      </c>
      <c r="B183" s="247"/>
      <c r="C183" s="248" t="s">
        <v>148</v>
      </c>
      <c r="D183" s="249" t="s">
        <v>149</v>
      </c>
      <c r="E183" s="250"/>
      <c r="F183" s="240"/>
      <c r="G183" s="240"/>
      <c r="H183" s="240"/>
    </row>
    <row r="184" spans="1:8" ht="133.5" customHeight="1" thickBot="1" x14ac:dyDescent="0.25">
      <c r="A184" s="332" t="s">
        <v>150</v>
      </c>
      <c r="B184" s="333"/>
      <c r="C184" s="334" t="s">
        <v>151</v>
      </c>
      <c r="D184" s="335" t="s">
        <v>149</v>
      </c>
      <c r="E184" s="336"/>
      <c r="F184" s="240"/>
      <c r="G184" s="240"/>
      <c r="H184" s="240"/>
    </row>
    <row r="185" spans="1:8" s="205" customFormat="1" ht="102.75" customHeight="1" thickBot="1" x14ac:dyDescent="0.25">
      <c r="A185" s="332" t="s">
        <v>153</v>
      </c>
      <c r="B185" s="333"/>
      <c r="C185" s="546" t="s">
        <v>154</v>
      </c>
      <c r="D185" s="333" t="s">
        <v>149</v>
      </c>
      <c r="E185" s="547"/>
      <c r="F185" s="234"/>
      <c r="G185" s="234"/>
      <c r="H185" s="234"/>
    </row>
    <row r="186" spans="1:8" s="226" customFormat="1" ht="222.75" customHeight="1" thickBot="1" x14ac:dyDescent="0.25">
      <c r="A186" s="339" t="s">
        <v>155</v>
      </c>
      <c r="B186" s="340"/>
      <c r="C186" s="334" t="s">
        <v>156</v>
      </c>
      <c r="D186" s="341" t="s">
        <v>149</v>
      </c>
      <c r="E186" s="342"/>
      <c r="F186" s="224"/>
      <c r="G186" s="225"/>
      <c r="H186" s="225"/>
    </row>
    <row r="187" spans="1:8" ht="27" customHeight="1" x14ac:dyDescent="0.2">
      <c r="A187" s="252" t="s">
        <v>157</v>
      </c>
      <c r="B187" s="252"/>
      <c r="C187" s="252"/>
      <c r="D187" s="252"/>
      <c r="E187" s="252"/>
      <c r="F187" s="252"/>
      <c r="G187" s="252"/>
      <c r="H187" s="252"/>
    </row>
    <row r="188" spans="1:8" ht="27" customHeight="1" x14ac:dyDescent="0.2">
      <c r="A188" s="252" t="s">
        <v>158</v>
      </c>
      <c r="B188" s="252"/>
      <c r="C188" s="252"/>
      <c r="D188" s="252"/>
      <c r="E188" s="252"/>
      <c r="F188" s="252"/>
      <c r="G188" s="252"/>
      <c r="H188" s="252"/>
    </row>
    <row r="189" spans="1:8" ht="194.25" customHeight="1" x14ac:dyDescent="0.2">
      <c r="A18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227"/>
      <c r="C189" s="227"/>
      <c r="D189" s="227"/>
      <c r="E189" s="227"/>
      <c r="F189" s="227"/>
      <c r="G189" s="227"/>
      <c r="H189" s="227"/>
    </row>
    <row r="190" spans="1:8" ht="83.25" customHeight="1" x14ac:dyDescent="0.2">
      <c r="A190" s="227" t="s">
        <v>160</v>
      </c>
      <c r="B190" s="227"/>
      <c r="C190" s="227"/>
      <c r="D190" s="227"/>
      <c r="E190" s="227"/>
      <c r="F190" s="227"/>
      <c r="G190" s="227"/>
      <c r="H190" s="227"/>
    </row>
    <row r="191" spans="1:8" ht="23.25" x14ac:dyDescent="0.2">
      <c r="A191" s="252" t="s">
        <v>161</v>
      </c>
      <c r="B191" s="252"/>
      <c r="C191" s="252"/>
      <c r="D191" s="252"/>
      <c r="E191" s="252"/>
      <c r="F191" s="252"/>
      <c r="G191" s="252"/>
      <c r="H191" s="252"/>
    </row>
    <row r="192" spans="1:8" s="254" customFormat="1" ht="114.75" customHeight="1" x14ac:dyDescent="0.2">
      <c r="A192" s="227" t="s">
        <v>162</v>
      </c>
      <c r="B192" s="227"/>
      <c r="C192" s="227"/>
      <c r="D192" s="227"/>
      <c r="E192" s="227"/>
      <c r="F192" s="227"/>
      <c r="G192" s="227"/>
      <c r="H192" s="227"/>
    </row>
  </sheetData>
  <sheetProtection selectLockedCells="1" selectUnlockedCells="1"/>
  <mergeCells count="316">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6:B156"/>
    <mergeCell ref="D156:H156"/>
    <mergeCell ref="A157:B157"/>
    <mergeCell ref="D157:H157"/>
    <mergeCell ref="A158:B158"/>
    <mergeCell ref="D158:H158"/>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15"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4">
        <v>396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564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1224 до 24480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49" s="127">
        <v>1224</v>
      </c>
      <c r="E49" s="128"/>
      <c r="F49" s="128"/>
      <c r="G49" s="128"/>
      <c r="H49" s="129"/>
    </row>
    <row r="50" spans="1:8" ht="37.5" customHeight="1" outlineLevel="1" x14ac:dyDescent="0.2">
      <c r="A50" s="130" t="s">
        <v>33</v>
      </c>
      <c r="B50" s="131"/>
      <c r="C50" s="126"/>
      <c r="D50" s="36">
        <v>2448</v>
      </c>
      <c r="E50" s="37"/>
      <c r="F50" s="37"/>
      <c r="G50" s="37"/>
      <c r="H50" s="38"/>
    </row>
    <row r="51" spans="1:8" ht="37.5" customHeight="1" outlineLevel="1" x14ac:dyDescent="0.2">
      <c r="A51" s="130" t="s">
        <v>34</v>
      </c>
      <c r="B51" s="131"/>
      <c r="C51" s="126"/>
      <c r="D51" s="36">
        <v>3672</v>
      </c>
      <c r="E51" s="37"/>
      <c r="F51" s="37"/>
      <c r="G51" s="37"/>
      <c r="H51" s="38"/>
    </row>
    <row r="52" spans="1:8" ht="37.5" customHeight="1" outlineLevel="1" x14ac:dyDescent="0.2">
      <c r="A52" s="130" t="s">
        <v>35</v>
      </c>
      <c r="B52" s="131"/>
      <c r="C52" s="126"/>
      <c r="D52" s="36">
        <v>4896</v>
      </c>
      <c r="E52" s="37"/>
      <c r="F52" s="37"/>
      <c r="G52" s="37"/>
      <c r="H52" s="38"/>
    </row>
    <row r="53" spans="1:8" ht="37.5" customHeight="1" outlineLevel="1" x14ac:dyDescent="0.2">
      <c r="A53" s="130" t="s">
        <v>36</v>
      </c>
      <c r="B53" s="131"/>
      <c r="C53" s="126"/>
      <c r="D53" s="36">
        <v>6120</v>
      </c>
      <c r="E53" s="37"/>
      <c r="F53" s="37"/>
      <c r="G53" s="37"/>
      <c r="H53" s="38"/>
    </row>
    <row r="54" spans="1:8" ht="37.5" customHeight="1" outlineLevel="1" x14ac:dyDescent="0.2">
      <c r="A54" s="130" t="s">
        <v>37</v>
      </c>
      <c r="B54" s="131"/>
      <c r="C54" s="126"/>
      <c r="D54" s="36">
        <v>7344</v>
      </c>
      <c r="E54" s="37"/>
      <c r="F54" s="37"/>
      <c r="G54" s="37"/>
      <c r="H54" s="38"/>
    </row>
    <row r="55" spans="1:8" ht="37.5" customHeight="1" outlineLevel="1" x14ac:dyDescent="0.2">
      <c r="A55" s="130" t="s">
        <v>38</v>
      </c>
      <c r="B55" s="131"/>
      <c r="C55" s="126"/>
      <c r="D55" s="36">
        <v>8568</v>
      </c>
      <c r="E55" s="37"/>
      <c r="F55" s="37"/>
      <c r="G55" s="37"/>
      <c r="H55" s="38"/>
    </row>
    <row r="56" spans="1:8" ht="37.5" customHeight="1" outlineLevel="1" x14ac:dyDescent="0.2">
      <c r="A56" s="130" t="s">
        <v>39</v>
      </c>
      <c r="B56" s="131"/>
      <c r="C56" s="126"/>
      <c r="D56" s="36">
        <v>9792</v>
      </c>
      <c r="E56" s="37"/>
      <c r="F56" s="37"/>
      <c r="G56" s="37"/>
      <c r="H56" s="38"/>
    </row>
    <row r="57" spans="1:8" ht="37.5" customHeight="1" outlineLevel="1" x14ac:dyDescent="0.2">
      <c r="A57" s="130" t="s">
        <v>40</v>
      </c>
      <c r="B57" s="131"/>
      <c r="C57" s="126"/>
      <c r="D57" s="36">
        <v>11016</v>
      </c>
      <c r="E57" s="37"/>
      <c r="F57" s="37"/>
      <c r="G57" s="37"/>
      <c r="H57" s="38"/>
    </row>
    <row r="58" spans="1:8" ht="37.5" customHeight="1" outlineLevel="1" x14ac:dyDescent="0.2">
      <c r="A58" s="130" t="s">
        <v>41</v>
      </c>
      <c r="B58" s="131"/>
      <c r="C58" s="126"/>
      <c r="D58" s="36">
        <v>12240</v>
      </c>
      <c r="E58" s="37"/>
      <c r="F58" s="37"/>
      <c r="G58" s="37"/>
      <c r="H58" s="38"/>
    </row>
    <row r="59" spans="1:8" ht="37.5" customHeight="1" outlineLevel="1" x14ac:dyDescent="0.2">
      <c r="A59" s="130" t="s">
        <v>42</v>
      </c>
      <c r="B59" s="131"/>
      <c r="C59" s="126"/>
      <c r="D59" s="36">
        <v>13464</v>
      </c>
      <c r="E59" s="37"/>
      <c r="F59" s="37"/>
      <c r="G59" s="37"/>
      <c r="H59" s="38"/>
    </row>
    <row r="60" spans="1:8" ht="37.5" customHeight="1" outlineLevel="1" x14ac:dyDescent="0.2">
      <c r="A60" s="130" t="s">
        <v>43</v>
      </c>
      <c r="B60" s="131"/>
      <c r="C60" s="126"/>
      <c r="D60" s="36">
        <v>14688</v>
      </c>
      <c r="E60" s="37"/>
      <c r="F60" s="37"/>
      <c r="G60" s="37"/>
      <c r="H60" s="38"/>
    </row>
    <row r="61" spans="1:8" ht="37.5" customHeight="1" outlineLevel="1" x14ac:dyDescent="0.2">
      <c r="A61" s="130" t="s">
        <v>44</v>
      </c>
      <c r="B61" s="131"/>
      <c r="C61" s="126"/>
      <c r="D61" s="36">
        <v>15912</v>
      </c>
      <c r="E61" s="37"/>
      <c r="F61" s="37"/>
      <c r="G61" s="37"/>
      <c r="H61" s="38"/>
    </row>
    <row r="62" spans="1:8" ht="37.5" customHeight="1" outlineLevel="1" x14ac:dyDescent="0.2">
      <c r="A62" s="130" t="s">
        <v>45</v>
      </c>
      <c r="B62" s="131"/>
      <c r="C62" s="126"/>
      <c r="D62" s="36">
        <v>17136</v>
      </c>
      <c r="E62" s="37"/>
      <c r="F62" s="37"/>
      <c r="G62" s="37"/>
      <c r="H62" s="38"/>
    </row>
    <row r="63" spans="1:8" ht="37.5" customHeight="1" outlineLevel="1" x14ac:dyDescent="0.2">
      <c r="A63" s="130" t="s">
        <v>46</v>
      </c>
      <c r="B63" s="131"/>
      <c r="C63" s="126"/>
      <c r="D63" s="36">
        <v>18360</v>
      </c>
      <c r="E63" s="37"/>
      <c r="F63" s="37"/>
      <c r="G63" s="37"/>
      <c r="H63" s="38"/>
    </row>
    <row r="64" spans="1:8" ht="37.5" customHeight="1" outlineLevel="1" x14ac:dyDescent="0.2">
      <c r="A64" s="130" t="s">
        <v>47</v>
      </c>
      <c r="B64" s="131"/>
      <c r="C64" s="126"/>
      <c r="D64" s="36">
        <v>19584</v>
      </c>
      <c r="E64" s="37"/>
      <c r="F64" s="37"/>
      <c r="G64" s="37"/>
      <c r="H64" s="38"/>
    </row>
    <row r="65" spans="1:8" ht="37.5" customHeight="1" outlineLevel="1" x14ac:dyDescent="0.2">
      <c r="A65" s="130" t="s">
        <v>48</v>
      </c>
      <c r="B65" s="131"/>
      <c r="C65" s="126"/>
      <c r="D65" s="36">
        <v>20808</v>
      </c>
      <c r="E65" s="37"/>
      <c r="F65" s="37"/>
      <c r="G65" s="37"/>
      <c r="H65" s="38"/>
    </row>
    <row r="66" spans="1:8" ht="37.5" customHeight="1" outlineLevel="1" x14ac:dyDescent="0.2">
      <c r="A66" s="130" t="s">
        <v>49</v>
      </c>
      <c r="B66" s="131"/>
      <c r="C66" s="126"/>
      <c r="D66" s="36">
        <v>22032</v>
      </c>
      <c r="E66" s="37"/>
      <c r="F66" s="37"/>
      <c r="G66" s="37"/>
      <c r="H66" s="38"/>
    </row>
    <row r="67" spans="1:8" ht="37.5" customHeight="1" outlineLevel="1" x14ac:dyDescent="0.2">
      <c r="A67" s="130" t="s">
        <v>50</v>
      </c>
      <c r="B67" s="131"/>
      <c r="C67" s="126"/>
      <c r="D67" s="36">
        <v>23256</v>
      </c>
      <c r="E67" s="37"/>
      <c r="F67" s="37"/>
      <c r="G67" s="37"/>
      <c r="H67" s="38"/>
    </row>
    <row r="68" spans="1:8" ht="37.5" customHeight="1" outlineLevel="1" thickBot="1" x14ac:dyDescent="0.25">
      <c r="A68" s="130" t="s">
        <v>51</v>
      </c>
      <c r="B68" s="131"/>
      <c r="C68" s="126"/>
      <c r="D68" s="36">
        <v>24480</v>
      </c>
      <c r="E68" s="37"/>
      <c r="F68" s="37"/>
      <c r="G68" s="37"/>
      <c r="H68" s="38"/>
    </row>
    <row r="69" spans="1:8" ht="50.1" customHeight="1" thickBot="1" x14ac:dyDescent="0.25">
      <c r="A69" s="119" t="s">
        <v>52</v>
      </c>
      <c r="B69" s="120"/>
      <c r="C69" s="120"/>
      <c r="D69" s="121" t="str">
        <f>"от "&amp;MIN(D70:D79)&amp;" до "&amp;MAX(D70:D79)</f>
        <v>от 240 до 5604</v>
      </c>
      <c r="E69" s="122"/>
      <c r="F69" s="122"/>
      <c r="G69" s="122"/>
      <c r="H69" s="123"/>
    </row>
    <row r="70" spans="1:8" ht="151.5" x14ac:dyDescent="0.2">
      <c r="A70" s="422" t="s">
        <v>272</v>
      </c>
      <c r="B70" s="133" t="s">
        <v>273</v>
      </c>
      <c r="C70" s="5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70" s="135">
        <v>708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71" s="140">
        <v>354</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504 до 11916</v>
      </c>
      <c r="E81" s="156"/>
      <c r="F81" s="156"/>
      <c r="G81" s="156"/>
      <c r="H81" s="157"/>
    </row>
    <row r="82" spans="1:8" ht="21.75" thickBot="1" x14ac:dyDescent="0.25">
      <c r="A82" s="158"/>
      <c r="B82" s="159"/>
      <c r="C82" s="118"/>
      <c r="D82" s="160"/>
      <c r="E82" s="160"/>
      <c r="F82" s="160"/>
      <c r="G82" s="160"/>
      <c r="H82" s="161"/>
    </row>
    <row r="83" spans="1:8" ht="75.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83" s="165">
        <v>3684</v>
      </c>
      <c r="E83" s="165"/>
      <c r="F83" s="165"/>
      <c r="G83" s="165"/>
      <c r="H83" s="166"/>
    </row>
    <row r="84" spans="1:8" ht="75.75" customHeight="1" thickBot="1" x14ac:dyDescent="0.25">
      <c r="A84" s="167" t="s">
        <v>67</v>
      </c>
      <c r="B84" s="168"/>
      <c r="C84" s="169"/>
      <c r="D84" s="170" t="s">
        <v>68</v>
      </c>
      <c r="E84" s="171"/>
      <c r="F84" s="171"/>
      <c r="G84" s="171"/>
      <c r="H84" s="172"/>
    </row>
    <row r="85" spans="1:8" ht="75.75" customHeight="1" x14ac:dyDescent="0.2">
      <c r="A85" s="173" t="s">
        <v>69</v>
      </c>
      <c r="B85" s="174"/>
      <c r="C85" s="169"/>
      <c r="D85" s="140">
        <f>D83/4</f>
        <v>921</v>
      </c>
      <c r="E85" s="140"/>
      <c r="F85" s="140"/>
      <c r="G85" s="140"/>
      <c r="H85" s="141"/>
    </row>
    <row r="86" spans="1:8" ht="75.75" customHeight="1" x14ac:dyDescent="0.2">
      <c r="A86" s="173" t="s">
        <v>70</v>
      </c>
      <c r="B86" s="174"/>
      <c r="C86" s="169"/>
      <c r="D86" s="140">
        <f>D83/5</f>
        <v>736.8</v>
      </c>
      <c r="E86" s="140"/>
      <c r="F86" s="140"/>
      <c r="G86" s="140"/>
      <c r="H86" s="141"/>
    </row>
    <row r="87" spans="1:8" ht="75.75" customHeight="1" x14ac:dyDescent="0.2">
      <c r="A87" s="173" t="s">
        <v>71</v>
      </c>
      <c r="B87" s="174"/>
      <c r="C87" s="169"/>
      <c r="D87" s="140">
        <f>D83/6</f>
        <v>614</v>
      </c>
      <c r="E87" s="140"/>
      <c r="F87" s="140"/>
      <c r="G87" s="140"/>
      <c r="H87" s="141"/>
    </row>
    <row r="88" spans="1:8" ht="75.75" customHeight="1" x14ac:dyDescent="0.2">
      <c r="A88" s="173" t="s">
        <v>72</v>
      </c>
      <c r="B88" s="174"/>
      <c r="C88" s="169"/>
      <c r="D88" s="140">
        <f>D83/7</f>
        <v>526.28571428571433</v>
      </c>
      <c r="E88" s="140"/>
      <c r="F88" s="140"/>
      <c r="G88" s="140"/>
      <c r="H88" s="141"/>
    </row>
    <row r="89" spans="1:8" ht="75.75" customHeight="1" x14ac:dyDescent="0.2">
      <c r="A89" s="173" t="s">
        <v>73</v>
      </c>
      <c r="B89" s="174"/>
      <c r="C89" s="169"/>
      <c r="D89" s="140">
        <f>D83/8</f>
        <v>460.5</v>
      </c>
      <c r="E89" s="140"/>
      <c r="F89" s="140"/>
      <c r="G89" s="140"/>
      <c r="H89" s="141"/>
    </row>
    <row r="90" spans="1:8" ht="75.75" customHeight="1" x14ac:dyDescent="0.2">
      <c r="A90" s="173" t="s">
        <v>74</v>
      </c>
      <c r="B90" s="174"/>
      <c r="C90" s="169"/>
      <c r="D90" s="140">
        <f>D83/9</f>
        <v>409.33333333333331</v>
      </c>
      <c r="E90" s="140"/>
      <c r="F90" s="140"/>
      <c r="G90" s="140"/>
      <c r="H90" s="141"/>
    </row>
    <row r="91" spans="1:8" ht="75.75" customHeight="1" x14ac:dyDescent="0.2">
      <c r="A91" s="173" t="s">
        <v>75</v>
      </c>
      <c r="B91" s="174"/>
      <c r="C91" s="169"/>
      <c r="D91" s="140">
        <f>D83/10</f>
        <v>368.4</v>
      </c>
      <c r="E91" s="140"/>
      <c r="F91" s="140"/>
      <c r="G91" s="140"/>
      <c r="H91" s="141"/>
    </row>
    <row r="92" spans="1:8" ht="75.75" customHeight="1" thickBot="1" x14ac:dyDescent="0.25">
      <c r="A92" s="162" t="s">
        <v>76</v>
      </c>
      <c r="B92" s="163"/>
      <c r="C92" s="169"/>
      <c r="D92" s="165">
        <v>5520</v>
      </c>
      <c r="E92" s="165"/>
      <c r="F92" s="165"/>
      <c r="G92" s="165"/>
      <c r="H92" s="166"/>
    </row>
    <row r="93" spans="1:8" ht="75.75" customHeight="1" thickBot="1" x14ac:dyDescent="0.25">
      <c r="A93" s="167" t="s">
        <v>67</v>
      </c>
      <c r="B93" s="168"/>
      <c r="C93" s="169"/>
      <c r="D93" s="170" t="s">
        <v>68</v>
      </c>
      <c r="E93" s="171"/>
      <c r="F93" s="171"/>
      <c r="G93" s="171"/>
      <c r="H93" s="172"/>
    </row>
    <row r="94" spans="1:8" ht="75.75" customHeight="1" x14ac:dyDescent="0.2">
      <c r="A94" s="173" t="s">
        <v>69</v>
      </c>
      <c r="B94" s="174"/>
      <c r="C94" s="169"/>
      <c r="D94" s="140">
        <v>1380</v>
      </c>
      <c r="E94" s="140"/>
      <c r="F94" s="140"/>
      <c r="G94" s="140"/>
      <c r="H94" s="141"/>
    </row>
    <row r="95" spans="1:8" ht="75.75" customHeight="1" x14ac:dyDescent="0.2">
      <c r="A95" s="173" t="s">
        <v>70</v>
      </c>
      <c r="B95" s="174"/>
      <c r="C95" s="169"/>
      <c r="D95" s="140">
        <v>1104</v>
      </c>
      <c r="E95" s="140"/>
      <c r="F95" s="140"/>
      <c r="G95" s="140"/>
      <c r="H95" s="141"/>
    </row>
    <row r="96" spans="1:8" ht="75.75" customHeight="1" x14ac:dyDescent="0.2">
      <c r="A96" s="173" t="s">
        <v>71</v>
      </c>
      <c r="B96" s="174"/>
      <c r="C96" s="169"/>
      <c r="D96" s="140">
        <v>919.99999999999989</v>
      </c>
      <c r="E96" s="140"/>
      <c r="F96" s="140"/>
      <c r="G96" s="140"/>
      <c r="H96" s="141"/>
    </row>
    <row r="97" spans="1:8" ht="75.75" customHeight="1" x14ac:dyDescent="0.2">
      <c r="A97" s="173" t="s">
        <v>72</v>
      </c>
      <c r="B97" s="174"/>
      <c r="C97" s="169"/>
      <c r="D97" s="140">
        <v>788.57142857142856</v>
      </c>
      <c r="E97" s="140"/>
      <c r="F97" s="140"/>
      <c r="G97" s="140"/>
      <c r="H97" s="141"/>
    </row>
    <row r="98" spans="1:8" ht="75.75" customHeight="1" x14ac:dyDescent="0.2">
      <c r="A98" s="173" t="s">
        <v>73</v>
      </c>
      <c r="B98" s="174"/>
      <c r="C98" s="169"/>
      <c r="D98" s="140">
        <v>690</v>
      </c>
      <c r="E98" s="140"/>
      <c r="F98" s="140"/>
      <c r="G98" s="140"/>
      <c r="H98" s="141"/>
    </row>
    <row r="99" spans="1:8" ht="75.75" customHeight="1" x14ac:dyDescent="0.2">
      <c r="A99" s="173" t="s">
        <v>74</v>
      </c>
      <c r="B99" s="174"/>
      <c r="C99" s="169"/>
      <c r="D99" s="140">
        <v>613.33333333333326</v>
      </c>
      <c r="E99" s="140"/>
      <c r="F99" s="140"/>
      <c r="G99" s="140"/>
      <c r="H99" s="141"/>
    </row>
    <row r="100" spans="1:8" ht="75.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"2ГИС.КОМСОМОЛЬСК-НА-АМУРЕ"</v>
      </c>
      <c r="D103" s="31">
        <v>1770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4" s="187">
        <v>3780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5" s="36">
        <v>9912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6" s="36">
        <v>3660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7" s="36">
        <v>4392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8" s="36">
        <v>5250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9" s="36">
        <v>7020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0" s="36">
        <v>11916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"2ГИС.КОМСОМОЛЬСК-НА-АМУРЕ"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77.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3" s="36">
        <v>2478</v>
      </c>
      <c r="E113" s="37"/>
      <c r="F113" s="37"/>
      <c r="G113" s="37"/>
      <c r="H113" s="38"/>
    </row>
    <row r="114" spans="1:8" ht="77.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4" s="36">
        <v>1980</v>
      </c>
      <c r="E114" s="37"/>
      <c r="F114" s="37"/>
      <c r="G114" s="37"/>
      <c r="H114" s="38"/>
    </row>
    <row r="115" spans="1:8" ht="77.25" customHeight="1" x14ac:dyDescent="0.2">
      <c r="A115" s="143" t="s">
        <v>91</v>
      </c>
      <c r="B115" s="144"/>
      <c r="C115"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5" s="36">
        <v>2010</v>
      </c>
      <c r="E115" s="37"/>
      <c r="F115" s="37"/>
      <c r="G115" s="37"/>
      <c r="H115" s="38"/>
    </row>
    <row r="116" spans="1:8" ht="77.25" customHeight="1" x14ac:dyDescent="0.2">
      <c r="A116" s="143" t="s">
        <v>92</v>
      </c>
      <c r="B116" s="144"/>
      <c r="C116"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6" s="36">
        <v>990</v>
      </c>
      <c r="E116" s="37"/>
      <c r="F116" s="37"/>
      <c r="G116" s="37"/>
      <c r="H116" s="38"/>
    </row>
    <row r="117" spans="1:8" ht="77.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7" s="36">
        <v>11916</v>
      </c>
      <c r="E117" s="37"/>
      <c r="F117" s="37"/>
      <c r="G117" s="37"/>
      <c r="H117" s="38"/>
    </row>
    <row r="118" spans="1:8" ht="77.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9" s="36">
        <v>5250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20" s="36">
        <v>708</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2" s="36">
        <v>4515</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24" s="36">
        <v>7104</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5" s="36">
        <v>2520</v>
      </c>
      <c r="E125" s="37"/>
      <c r="F125" s="37"/>
      <c r="G125" s="37"/>
      <c r="H125" s="38"/>
    </row>
    <row r="126" spans="1:8" ht="50.1" customHeight="1" x14ac:dyDescent="0.2">
      <c r="A126" s="143" t="s">
        <v>101</v>
      </c>
      <c r="B126" s="144"/>
      <c r="C126" s="186"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6">
        <v>5400</v>
      </c>
      <c r="E126" s="37"/>
      <c r="F126" s="37"/>
      <c r="G126" s="37"/>
      <c r="H126" s="38"/>
    </row>
    <row r="127" spans="1:8" ht="50.1" customHeight="1" x14ac:dyDescent="0.2">
      <c r="A127" s="143" t="s">
        <v>102</v>
      </c>
      <c r="B127" s="144"/>
      <c r="C127" s="186" t="str">
        <f t="shared" si="1"/>
        <v>Электронный справочник на основе Справочника организаций "2ГИС.КОМСОМОЛЬСК-НА-АМУРЕ" (версия для ПК)</v>
      </c>
      <c r="D127" s="36">
        <v>13920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8" s="36">
        <v>5160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9" s="36">
        <v>6192</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"2ГИС.КОМСОМОЛЬСК-НА-АМУРЕ" (версия для ПК)</v>
      </c>
      <c r="D130" s="36">
        <v>7440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"2ГИС.КОМСОМОЛЬСК-НА-АМУРЕ" (версия для ПК)</v>
      </c>
      <c r="D131" s="36">
        <v>9840</v>
      </c>
      <c r="E131" s="37"/>
      <c r="F131" s="37"/>
      <c r="G131" s="37"/>
      <c r="H131" s="38"/>
    </row>
    <row r="132" spans="1:8" ht="50.1" customHeight="1" x14ac:dyDescent="0.2">
      <c r="A132" s="143" t="s">
        <v>107</v>
      </c>
      <c r="B132" s="144"/>
      <c r="C132" s="186" t="str">
        <f t="shared" si="1"/>
        <v>Электронный справочник на основе Справочника организаций "2ГИС.КОМСОМОЛЬСК-НА-АМУРЕ" (версия для ПК)</v>
      </c>
      <c r="D132" s="36">
        <v>16800</v>
      </c>
      <c r="E132" s="37"/>
      <c r="F132" s="37"/>
      <c r="G132" s="37"/>
      <c r="H132" s="38"/>
    </row>
    <row r="133" spans="1:8" ht="50.1" customHeight="1" x14ac:dyDescent="0.2">
      <c r="A133" s="143" t="s">
        <v>108</v>
      </c>
      <c r="B133" s="144"/>
      <c r="C133" s="186" t="s">
        <v>88</v>
      </c>
      <c r="D133" s="36">
        <v>720</v>
      </c>
      <c r="E133" s="37"/>
      <c r="F133" s="37"/>
      <c r="G133" s="37"/>
      <c r="H133" s="38"/>
    </row>
    <row r="134" spans="1:8" ht="77.2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6">
        <v>16800</v>
      </c>
      <c r="E134" s="37"/>
      <c r="F134" s="37"/>
      <c r="G134" s="37"/>
      <c r="H134" s="38"/>
    </row>
    <row r="135" spans="1:8" ht="50.1" customHeight="1" thickBot="1" x14ac:dyDescent="0.25">
      <c r="A135" s="143" t="s">
        <v>110</v>
      </c>
      <c r="B135" s="144"/>
      <c r="C135" s="186" t="str">
        <f t="shared" si="1"/>
        <v>Электронный справочник на основе Справочника организаций "2ГИС.КОМСОМОЛЬСК-НА-АМУРЕ" (версия для ПК)</v>
      </c>
      <c r="D135" s="44">
        <v>7440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37" s="36">
        <v>4008</v>
      </c>
      <c r="E137" s="37"/>
      <c r="F137" s="37"/>
      <c r="G137" s="37"/>
      <c r="H137" s="38"/>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3" s="200">
        <f>F143*1.2</f>
        <v>3686.3999999999996</v>
      </c>
      <c r="E143" s="201">
        <f>F143*1.1</f>
        <v>3379.2000000000003</v>
      </c>
      <c r="F143" s="201">
        <v>3072</v>
      </c>
      <c r="G143" s="201">
        <f>F143*0.75</f>
        <v>2304</v>
      </c>
      <c r="H143" s="202">
        <f>F143*0.5</f>
        <v>1536</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6">
        <v>3450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5" s="36">
        <v>3780</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6" s="200">
        <f>F146*1.2</f>
        <v>5184</v>
      </c>
      <c r="E146" s="201">
        <f>F146*1.1</f>
        <v>4752</v>
      </c>
      <c r="F146" s="201">
        <v>4320</v>
      </c>
      <c r="G146" s="201">
        <f>F146*0.75</f>
        <v>3240</v>
      </c>
      <c r="H146" s="202">
        <f>F146*0.5</f>
        <v>2160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7" s="36">
        <v>4920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8" s="36">
        <v>5400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"2ГИС.КОМСОМОЛЬСК-НА-АМУРЕ"</v>
      </c>
      <c r="D149" s="36">
        <v>1890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2" s="31">
        <v>8250</v>
      </c>
      <c r="E152" s="32"/>
      <c r="F152" s="32"/>
      <c r="G152" s="32"/>
      <c r="H152" s="33"/>
    </row>
    <row r="153" spans="1:8" s="16" customFormat="1" ht="83.25" customHeight="1" thickBot="1" x14ac:dyDescent="0.25">
      <c r="A153" s="143" t="s">
        <v>187</v>
      </c>
      <c r="B153" s="144"/>
      <c r="C153" s="196"/>
      <c r="D153" s="36">
        <v>8250</v>
      </c>
      <c r="E153" s="37"/>
      <c r="F153" s="37"/>
      <c r="G153" s="37"/>
      <c r="H153" s="38"/>
    </row>
    <row r="154" spans="1:8" ht="21.75" thickBot="1" x14ac:dyDescent="0.25">
      <c r="A154" s="301"/>
      <c r="B154" s="302"/>
      <c r="C154" s="182"/>
      <c r="D154" s="325"/>
      <c r="E154" s="325"/>
      <c r="F154" s="325"/>
      <c r="G154" s="325"/>
      <c r="H154" s="326"/>
    </row>
    <row r="156" spans="1:8" ht="21" x14ac:dyDescent="0.2">
      <c r="A156" s="208"/>
      <c r="B156" s="209" t="s">
        <v>126</v>
      </c>
      <c r="C156" s="210" t="s">
        <v>514</v>
      </c>
      <c r="D156" s="210"/>
      <c r="E156" s="211"/>
      <c r="F156" s="211"/>
      <c r="G156" s="211"/>
      <c r="H156" s="211"/>
    </row>
    <row r="157" spans="1:8" ht="21" x14ac:dyDescent="0.2">
      <c r="A157" s="208"/>
      <c r="B157" s="211"/>
      <c r="C157" s="212" t="s">
        <v>515</v>
      </c>
      <c r="D157" s="212"/>
      <c r="E157" s="211"/>
      <c r="F157" s="211"/>
      <c r="G157" s="211"/>
      <c r="H157" s="211"/>
    </row>
    <row r="158" spans="1:8" ht="21" x14ac:dyDescent="0.2">
      <c r="A158" s="208"/>
      <c r="B158" s="211"/>
      <c r="C158" s="212" t="s">
        <v>516</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88.5" customHeight="1" thickBot="1" x14ac:dyDescent="0.25">
      <c r="A173" s="305" t="s">
        <v>141</v>
      </c>
      <c r="B173" s="306"/>
      <c r="C173" s="238" t="s">
        <v>142</v>
      </c>
      <c r="D173" s="330" t="s">
        <v>143</v>
      </c>
      <c r="E173" s="331"/>
      <c r="F173" s="240"/>
      <c r="G173" s="240"/>
      <c r="H173" s="240"/>
    </row>
    <row r="174" spans="1:8" ht="111.75" customHeight="1" x14ac:dyDescent="0.2">
      <c r="A174" s="241" t="s">
        <v>144</v>
      </c>
      <c r="B174" s="242"/>
      <c r="C174" s="243" t="s">
        <v>145</v>
      </c>
      <c r="D174" s="244" t="s">
        <v>146</v>
      </c>
      <c r="E174" s="245"/>
      <c r="F174" s="240"/>
      <c r="G174" s="240"/>
      <c r="H174" s="240"/>
    </row>
    <row r="175" spans="1:8" ht="88.5" customHeight="1" x14ac:dyDescent="0.2">
      <c r="A175" s="246" t="s">
        <v>147</v>
      </c>
      <c r="B175" s="247"/>
      <c r="C175" s="248" t="s">
        <v>148</v>
      </c>
      <c r="D175" s="249" t="s">
        <v>149</v>
      </c>
      <c r="E175" s="250"/>
      <c r="F175" s="240"/>
      <c r="G175" s="240"/>
      <c r="H175" s="240"/>
    </row>
    <row r="176" spans="1:8" ht="141" customHeight="1" thickBot="1" x14ac:dyDescent="0.25">
      <c r="A176" s="332" t="s">
        <v>150</v>
      </c>
      <c r="B176" s="333"/>
      <c r="C176" s="334" t="s">
        <v>151</v>
      </c>
      <c r="D176" s="335" t="s">
        <v>149</v>
      </c>
      <c r="E176" s="336"/>
      <c r="F176" s="240"/>
      <c r="G176" s="240"/>
      <c r="H176" s="240"/>
    </row>
    <row r="177" spans="1:8" s="205" customFormat="1" ht="125.25" customHeight="1" x14ac:dyDescent="0.2">
      <c r="A177" s="246" t="s">
        <v>153</v>
      </c>
      <c r="B177" s="247"/>
      <c r="C177" s="337" t="s">
        <v>154</v>
      </c>
      <c r="D177" s="247" t="s">
        <v>149</v>
      </c>
      <c r="E177" s="338"/>
      <c r="F177" s="234"/>
      <c r="G177" s="234"/>
      <c r="H177" s="234"/>
    </row>
    <row r="178" spans="1:8" s="226" customFormat="1" ht="222.75" customHeight="1" thickBot="1" x14ac:dyDescent="0.25">
      <c r="A178" s="339" t="s">
        <v>155</v>
      </c>
      <c r="B178" s="340"/>
      <c r="C178" s="334" t="s">
        <v>156</v>
      </c>
      <c r="D178" s="341" t="s">
        <v>149</v>
      </c>
      <c r="E178" s="342"/>
      <c r="F178" s="224"/>
      <c r="G178" s="225"/>
      <c r="H178" s="225"/>
    </row>
    <row r="179" spans="1:8" ht="24.95" customHeight="1" x14ac:dyDescent="0.2">
      <c r="A179" s="252" t="s">
        <v>157</v>
      </c>
      <c r="B179" s="252"/>
      <c r="C179" s="252"/>
      <c r="D179" s="252"/>
      <c r="E179" s="252"/>
      <c r="F179" s="252"/>
      <c r="G179" s="252"/>
      <c r="H179" s="252"/>
    </row>
    <row r="180" spans="1:8" ht="24.95" customHeight="1" x14ac:dyDescent="0.2">
      <c r="A180" s="252" t="s">
        <v>158</v>
      </c>
      <c r="B180" s="252"/>
      <c r="C180" s="252"/>
      <c r="D180" s="252"/>
      <c r="E180" s="252"/>
      <c r="F180" s="252"/>
      <c r="G180" s="252"/>
      <c r="H180" s="252"/>
    </row>
    <row r="181" spans="1:8" ht="192"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70.5"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5" spans="1:8" s="254" customFormat="1" ht="114.75" customHeight="1" x14ac:dyDescent="0.2">
      <c r="A185" s="227" t="s">
        <v>162</v>
      </c>
      <c r="B185" s="227"/>
      <c r="C185" s="227"/>
      <c r="D185" s="227"/>
      <c r="E185" s="227"/>
      <c r="F185" s="227"/>
      <c r="G185" s="227"/>
      <c r="H185" s="227"/>
    </row>
  </sheetData>
  <sheetProtection selectLockedCells="1" selectUnlockedCells="1"/>
  <mergeCells count="305">
    <mergeCell ref="A181:H181"/>
    <mergeCell ref="A182:H182"/>
    <mergeCell ref="A183:H183"/>
    <mergeCell ref="A185:E185"/>
    <mergeCell ref="F185:H185"/>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90"/>
  <sheetViews>
    <sheetView view="pageBreakPreview" zoomScale="40" zoomScaleNormal="60" zoomScaleSheetLayoutView="40" workbookViewId="0">
      <pane ySplit="4" topLeftCell="A108"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4">
        <v>138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660 до 13200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49" s="127">
        <v>660</v>
      </c>
      <c r="E49" s="128"/>
      <c r="F49" s="128"/>
      <c r="G49" s="128"/>
      <c r="H49" s="129"/>
    </row>
    <row r="50" spans="1:8" ht="37.5" customHeight="1" outlineLevel="1" x14ac:dyDescent="0.2">
      <c r="A50" s="130" t="s">
        <v>33</v>
      </c>
      <c r="B50" s="131"/>
      <c r="C50" s="126"/>
      <c r="D50" s="36">
        <v>1320</v>
      </c>
      <c r="E50" s="37"/>
      <c r="F50" s="37"/>
      <c r="G50" s="37"/>
      <c r="H50" s="38"/>
    </row>
    <row r="51" spans="1:8" ht="37.5" customHeight="1" outlineLevel="1" x14ac:dyDescent="0.2">
      <c r="A51" s="130" t="s">
        <v>34</v>
      </c>
      <c r="B51" s="131"/>
      <c r="C51" s="126"/>
      <c r="D51" s="36">
        <v>1980</v>
      </c>
      <c r="E51" s="37"/>
      <c r="F51" s="37"/>
      <c r="G51" s="37"/>
      <c r="H51" s="38"/>
    </row>
    <row r="52" spans="1:8" ht="37.5" customHeight="1" outlineLevel="1" x14ac:dyDescent="0.2">
      <c r="A52" s="130" t="s">
        <v>35</v>
      </c>
      <c r="B52" s="131"/>
      <c r="C52" s="126"/>
      <c r="D52" s="36">
        <v>2640</v>
      </c>
      <c r="E52" s="37"/>
      <c r="F52" s="37"/>
      <c r="G52" s="37"/>
      <c r="H52" s="38"/>
    </row>
    <row r="53" spans="1:8" ht="37.5" customHeight="1" outlineLevel="1" x14ac:dyDescent="0.2">
      <c r="A53" s="130" t="s">
        <v>36</v>
      </c>
      <c r="B53" s="131"/>
      <c r="C53" s="126"/>
      <c r="D53" s="36">
        <v>3300</v>
      </c>
      <c r="E53" s="37"/>
      <c r="F53" s="37"/>
      <c r="G53" s="37"/>
      <c r="H53" s="38"/>
    </row>
    <row r="54" spans="1:8" ht="37.5" customHeight="1" outlineLevel="1" x14ac:dyDescent="0.2">
      <c r="A54" s="130" t="s">
        <v>37</v>
      </c>
      <c r="B54" s="131"/>
      <c r="C54" s="126"/>
      <c r="D54" s="36">
        <v>3960</v>
      </c>
      <c r="E54" s="37"/>
      <c r="F54" s="37"/>
      <c r="G54" s="37"/>
      <c r="H54" s="38"/>
    </row>
    <row r="55" spans="1:8" ht="37.5" customHeight="1" outlineLevel="1" x14ac:dyDescent="0.2">
      <c r="A55" s="130" t="s">
        <v>38</v>
      </c>
      <c r="B55" s="131"/>
      <c r="C55" s="126"/>
      <c r="D55" s="36">
        <v>4620</v>
      </c>
      <c r="E55" s="37"/>
      <c r="F55" s="37"/>
      <c r="G55" s="37"/>
      <c r="H55" s="38"/>
    </row>
    <row r="56" spans="1:8" ht="37.5" customHeight="1" outlineLevel="1" x14ac:dyDescent="0.2">
      <c r="A56" s="130" t="s">
        <v>39</v>
      </c>
      <c r="B56" s="131"/>
      <c r="C56" s="126"/>
      <c r="D56" s="36">
        <v>5280</v>
      </c>
      <c r="E56" s="37"/>
      <c r="F56" s="37"/>
      <c r="G56" s="37"/>
      <c r="H56" s="38"/>
    </row>
    <row r="57" spans="1:8" ht="37.5" customHeight="1" outlineLevel="1" x14ac:dyDescent="0.2">
      <c r="A57" s="130" t="s">
        <v>40</v>
      </c>
      <c r="B57" s="131"/>
      <c r="C57" s="126"/>
      <c r="D57" s="36">
        <v>5940</v>
      </c>
      <c r="E57" s="37"/>
      <c r="F57" s="37"/>
      <c r="G57" s="37"/>
      <c r="H57" s="38"/>
    </row>
    <row r="58" spans="1:8" ht="37.5" customHeight="1" outlineLevel="1" x14ac:dyDescent="0.2">
      <c r="A58" s="130" t="s">
        <v>41</v>
      </c>
      <c r="B58" s="131"/>
      <c r="C58" s="126"/>
      <c r="D58" s="36">
        <v>6600</v>
      </c>
      <c r="E58" s="37"/>
      <c r="F58" s="37"/>
      <c r="G58" s="37"/>
      <c r="H58" s="38"/>
    </row>
    <row r="59" spans="1:8" ht="37.5" customHeight="1" outlineLevel="1" x14ac:dyDescent="0.2">
      <c r="A59" s="130" t="s">
        <v>42</v>
      </c>
      <c r="B59" s="131"/>
      <c r="C59" s="126"/>
      <c r="D59" s="36">
        <v>7260</v>
      </c>
      <c r="E59" s="37"/>
      <c r="F59" s="37"/>
      <c r="G59" s="37"/>
      <c r="H59" s="38"/>
    </row>
    <row r="60" spans="1:8" ht="37.5" customHeight="1" outlineLevel="1" x14ac:dyDescent="0.2">
      <c r="A60" s="130" t="s">
        <v>43</v>
      </c>
      <c r="B60" s="131"/>
      <c r="C60" s="126"/>
      <c r="D60" s="36">
        <v>7920</v>
      </c>
      <c r="E60" s="37"/>
      <c r="F60" s="37"/>
      <c r="G60" s="37"/>
      <c r="H60" s="38"/>
    </row>
    <row r="61" spans="1:8" ht="37.5" customHeight="1" outlineLevel="1" x14ac:dyDescent="0.2">
      <c r="A61" s="130" t="s">
        <v>44</v>
      </c>
      <c r="B61" s="131"/>
      <c r="C61" s="126"/>
      <c r="D61" s="36">
        <v>8580</v>
      </c>
      <c r="E61" s="37"/>
      <c r="F61" s="37"/>
      <c r="G61" s="37"/>
      <c r="H61" s="38"/>
    </row>
    <row r="62" spans="1:8" ht="37.5" customHeight="1" outlineLevel="1" x14ac:dyDescent="0.2">
      <c r="A62" s="130" t="s">
        <v>45</v>
      </c>
      <c r="B62" s="131"/>
      <c r="C62" s="126"/>
      <c r="D62" s="36">
        <v>9240</v>
      </c>
      <c r="E62" s="37"/>
      <c r="F62" s="37"/>
      <c r="G62" s="37"/>
      <c r="H62" s="38"/>
    </row>
    <row r="63" spans="1:8" ht="37.5" customHeight="1" outlineLevel="1" x14ac:dyDescent="0.2">
      <c r="A63" s="130" t="s">
        <v>46</v>
      </c>
      <c r="B63" s="131"/>
      <c r="C63" s="126"/>
      <c r="D63" s="36">
        <v>9900</v>
      </c>
      <c r="E63" s="37"/>
      <c r="F63" s="37"/>
      <c r="G63" s="37"/>
      <c r="H63" s="38"/>
    </row>
    <row r="64" spans="1:8" ht="37.5" customHeight="1" outlineLevel="1" x14ac:dyDescent="0.2">
      <c r="A64" s="130" t="s">
        <v>47</v>
      </c>
      <c r="B64" s="131"/>
      <c r="C64" s="126"/>
      <c r="D64" s="36">
        <v>10560</v>
      </c>
      <c r="E64" s="37"/>
      <c r="F64" s="37"/>
      <c r="G64" s="37"/>
      <c r="H64" s="38"/>
    </row>
    <row r="65" spans="1:8" ht="37.5" customHeight="1" outlineLevel="1" x14ac:dyDescent="0.2">
      <c r="A65" s="130" t="s">
        <v>48</v>
      </c>
      <c r="B65" s="131"/>
      <c r="C65" s="126"/>
      <c r="D65" s="36">
        <v>11220</v>
      </c>
      <c r="E65" s="37"/>
      <c r="F65" s="37"/>
      <c r="G65" s="37"/>
      <c r="H65" s="38"/>
    </row>
    <row r="66" spans="1:8" ht="37.5" customHeight="1" outlineLevel="1" x14ac:dyDescent="0.2">
      <c r="A66" s="130" t="s">
        <v>49</v>
      </c>
      <c r="B66" s="131"/>
      <c r="C66" s="126"/>
      <c r="D66" s="36">
        <v>11880</v>
      </c>
      <c r="E66" s="37"/>
      <c r="F66" s="37"/>
      <c r="G66" s="37"/>
      <c r="H66" s="38"/>
    </row>
    <row r="67" spans="1:8" ht="37.5" customHeight="1" outlineLevel="1" x14ac:dyDescent="0.2">
      <c r="A67" s="130" t="s">
        <v>50</v>
      </c>
      <c r="B67" s="131"/>
      <c r="C67" s="126"/>
      <c r="D67" s="36">
        <v>12540</v>
      </c>
      <c r="E67" s="37"/>
      <c r="F67" s="37"/>
      <c r="G67" s="37"/>
      <c r="H67" s="38"/>
    </row>
    <row r="68" spans="1:8" ht="37.5" customHeight="1" outlineLevel="1" thickBot="1" x14ac:dyDescent="0.25">
      <c r="A68" s="130" t="s">
        <v>51</v>
      </c>
      <c r="B68" s="131"/>
      <c r="C68" s="126"/>
      <c r="D68" s="36">
        <v>13200</v>
      </c>
      <c r="E68" s="37"/>
      <c r="F68" s="37"/>
      <c r="G68" s="37"/>
      <c r="H68" s="38"/>
    </row>
    <row r="69" spans="1:8" ht="50.1" customHeight="1" thickBot="1" x14ac:dyDescent="0.25">
      <c r="A69" s="119" t="s">
        <v>52</v>
      </c>
      <c r="B69" s="120"/>
      <c r="C69" s="120"/>
      <c r="D69" s="121" t="str">
        <f>"от "&amp;MIN(D70:D79)&amp;" до "&amp;MAX(D70:D79)</f>
        <v>от 192 до 5604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70" s="135">
        <v>810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71" s="140">
        <v>192</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534 до 8848,8</v>
      </c>
      <c r="E81" s="156"/>
      <c r="F81" s="156"/>
      <c r="G81" s="156"/>
      <c r="H81" s="157"/>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83" s="165">
        <v>5040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1260</v>
      </c>
      <c r="E85" s="140"/>
      <c r="F85" s="140"/>
      <c r="G85" s="140"/>
      <c r="H85" s="141"/>
    </row>
    <row r="86" spans="1:8" ht="60" customHeight="1" x14ac:dyDescent="0.2">
      <c r="A86" s="173" t="s">
        <v>70</v>
      </c>
      <c r="B86" s="174"/>
      <c r="C86" s="169"/>
      <c r="D86" s="140">
        <f>D83/5</f>
        <v>1008</v>
      </c>
      <c r="E86" s="140"/>
      <c r="F86" s="140"/>
      <c r="G86" s="140"/>
      <c r="H86" s="141"/>
    </row>
    <row r="87" spans="1:8" ht="60" customHeight="1" x14ac:dyDescent="0.2">
      <c r="A87" s="173" t="s">
        <v>71</v>
      </c>
      <c r="B87" s="174"/>
      <c r="C87" s="169"/>
      <c r="D87" s="140">
        <f>D83/6</f>
        <v>840</v>
      </c>
      <c r="E87" s="140"/>
      <c r="F87" s="140"/>
      <c r="G87" s="140"/>
      <c r="H87" s="141"/>
    </row>
    <row r="88" spans="1:8" ht="60" customHeight="1" x14ac:dyDescent="0.2">
      <c r="A88" s="173" t="s">
        <v>72</v>
      </c>
      <c r="B88" s="174"/>
      <c r="C88" s="169"/>
      <c r="D88" s="140">
        <f>D83/7</f>
        <v>720</v>
      </c>
      <c r="E88" s="140"/>
      <c r="F88" s="140"/>
      <c r="G88" s="140"/>
      <c r="H88" s="141"/>
    </row>
    <row r="89" spans="1:8" ht="60" customHeight="1" x14ac:dyDescent="0.2">
      <c r="A89" s="173" t="s">
        <v>73</v>
      </c>
      <c r="B89" s="174"/>
      <c r="C89" s="169"/>
      <c r="D89" s="140">
        <f>D83/8</f>
        <v>630</v>
      </c>
      <c r="E89" s="140"/>
      <c r="F89" s="140"/>
      <c r="G89" s="140"/>
      <c r="H89" s="141"/>
    </row>
    <row r="90" spans="1:8" ht="60" customHeight="1" x14ac:dyDescent="0.2">
      <c r="A90" s="173" t="s">
        <v>74</v>
      </c>
      <c r="B90" s="174"/>
      <c r="C90" s="169"/>
      <c r="D90" s="140">
        <f>D83/9</f>
        <v>560</v>
      </c>
      <c r="E90" s="140"/>
      <c r="F90" s="140"/>
      <c r="G90" s="140"/>
      <c r="H90" s="141"/>
    </row>
    <row r="91" spans="1:8" ht="60" customHeight="1" x14ac:dyDescent="0.2">
      <c r="A91" s="173" t="s">
        <v>75</v>
      </c>
      <c r="B91" s="174"/>
      <c r="C91" s="169"/>
      <c r="D91" s="140">
        <f>D83/10</f>
        <v>504</v>
      </c>
      <c r="E91" s="140"/>
      <c r="F91" s="140"/>
      <c r="G91" s="140"/>
      <c r="H91" s="141"/>
    </row>
    <row r="92" spans="1:8" ht="60" customHeight="1" thickBot="1" x14ac:dyDescent="0.25">
      <c r="A92" s="162" t="s">
        <v>76</v>
      </c>
      <c r="B92" s="163"/>
      <c r="C92" s="169"/>
      <c r="D92" s="165">
        <v>7560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1890</v>
      </c>
      <c r="E94" s="140"/>
      <c r="F94" s="140"/>
      <c r="G94" s="140"/>
      <c r="H94" s="141"/>
    </row>
    <row r="95" spans="1:8" ht="60" customHeight="1" x14ac:dyDescent="0.2">
      <c r="A95" s="173" t="s">
        <v>70</v>
      </c>
      <c r="B95" s="174"/>
      <c r="C95" s="169"/>
      <c r="D95" s="140">
        <v>1512</v>
      </c>
      <c r="E95" s="140"/>
      <c r="F95" s="140"/>
      <c r="G95" s="140"/>
      <c r="H95" s="141"/>
    </row>
    <row r="96" spans="1:8" ht="60" customHeight="1" x14ac:dyDescent="0.2">
      <c r="A96" s="173" t="s">
        <v>71</v>
      </c>
      <c r="B96" s="174"/>
      <c r="C96" s="169"/>
      <c r="D96" s="140">
        <v>1260</v>
      </c>
      <c r="E96" s="140"/>
      <c r="F96" s="140"/>
      <c r="G96" s="140"/>
      <c r="H96" s="141"/>
    </row>
    <row r="97" spans="1:8" ht="60" customHeight="1" x14ac:dyDescent="0.2">
      <c r="A97" s="173" t="s">
        <v>72</v>
      </c>
      <c r="B97" s="174"/>
      <c r="C97" s="169"/>
      <c r="D97" s="140">
        <v>1080</v>
      </c>
      <c r="E97" s="140"/>
      <c r="F97" s="140"/>
      <c r="G97" s="140"/>
      <c r="H97" s="141"/>
    </row>
    <row r="98" spans="1:8" ht="60" customHeight="1" x14ac:dyDescent="0.2">
      <c r="A98" s="173" t="s">
        <v>73</v>
      </c>
      <c r="B98" s="174"/>
      <c r="C98" s="169"/>
      <c r="D98" s="140">
        <v>945</v>
      </c>
      <c r="E98" s="140"/>
      <c r="F98" s="140"/>
      <c r="G98" s="140"/>
      <c r="H98" s="141"/>
    </row>
    <row r="99" spans="1:8" ht="60" customHeight="1" x14ac:dyDescent="0.2">
      <c r="A99" s="173" t="s">
        <v>74</v>
      </c>
      <c r="B99" s="174"/>
      <c r="C99" s="169"/>
      <c r="D99" s="140">
        <v>840</v>
      </c>
      <c r="E99" s="140"/>
      <c r="F99" s="140"/>
      <c r="G99" s="140"/>
      <c r="H99" s="141"/>
    </row>
    <row r="100" spans="1:8" ht="60" customHeight="1" thickBot="1" x14ac:dyDescent="0.25">
      <c r="A100" s="173" t="s">
        <v>75</v>
      </c>
      <c r="B100" s="174"/>
      <c r="C100" s="177"/>
      <c r="D100" s="140">
        <v>756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1" s="44">
        <v>5400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"2ГИС.КОСТРОМА"</v>
      </c>
      <c r="D103" s="31">
        <v>4350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4" s="187">
        <v>3012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5" s="36">
        <v>2478</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"2ГИС.КОСТРОМА"</v>
      </c>
      <c r="D106" s="36">
        <v>7374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"2ГИС.КОСТРОМА"</v>
      </c>
      <c r="D107" s="36">
        <v>8848.7999999999993</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8" s="36">
        <v>2604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9" s="36">
        <v>2478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0" s="36">
        <v>3480</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"2ГИС.КОСТРОМА" (версия для ПК)</v>
      </c>
      <c r="D111" s="36">
        <v>3408</v>
      </c>
      <c r="E111" s="37"/>
      <c r="F111" s="37"/>
      <c r="G111" s="37"/>
      <c r="H111" s="38"/>
    </row>
    <row r="112" spans="1:8" ht="50.1" customHeight="1" x14ac:dyDescent="0.2">
      <c r="A112" s="143" t="s">
        <v>87</v>
      </c>
      <c r="B112" s="144"/>
      <c r="C112" s="186" t="s">
        <v>88</v>
      </c>
      <c r="D112" s="36">
        <v>534</v>
      </c>
      <c r="E112" s="37"/>
      <c r="F112" s="37"/>
      <c r="G112" s="37"/>
      <c r="H112" s="38"/>
    </row>
    <row r="113" spans="1:8" ht="66"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3" s="36">
        <v>1860</v>
      </c>
      <c r="E113" s="37"/>
      <c r="F113" s="37"/>
      <c r="G113" s="37"/>
      <c r="H113" s="38"/>
    </row>
    <row r="114" spans="1:8" ht="66"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4" s="36">
        <v>1488</v>
      </c>
      <c r="E114" s="37"/>
      <c r="F114" s="37"/>
      <c r="G114" s="37"/>
      <c r="H114" s="38"/>
    </row>
    <row r="115" spans="1:8" ht="66" customHeight="1" x14ac:dyDescent="0.2">
      <c r="A115" s="143" t="s">
        <v>91</v>
      </c>
      <c r="B115" s="144"/>
      <c r="C115"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5" s="36">
        <v>1242</v>
      </c>
      <c r="E115" s="37"/>
      <c r="F115" s="37"/>
      <c r="G115" s="37"/>
      <c r="H115" s="38"/>
    </row>
    <row r="116" spans="1:8" ht="66" customHeight="1" x14ac:dyDescent="0.2">
      <c r="A116" s="143" t="s">
        <v>92</v>
      </c>
      <c r="B116" s="144"/>
      <c r="C116"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6" s="36">
        <v>744</v>
      </c>
      <c r="E116" s="37"/>
      <c r="F116" s="37"/>
      <c r="G116" s="37"/>
      <c r="H116" s="38"/>
    </row>
    <row r="117" spans="1:8" ht="66"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7" s="36">
        <v>6822</v>
      </c>
      <c r="E117" s="37"/>
      <c r="F117" s="37"/>
      <c r="G117" s="37"/>
      <c r="H117" s="38"/>
    </row>
    <row r="118" spans="1:8" ht="66"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8" s="36">
        <v>2166</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9" s="36">
        <v>1476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20" s="36">
        <v>810</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2" s="36">
        <v>3990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3" s="36">
        <v>3150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24" s="36">
        <v>3240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"2ГИС.КОСТРОМА"</v>
      </c>
      <c r="D125" s="36">
        <v>6120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6">
        <v>4320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"2ГИС.КОСТРОМА" (версия для ПК)</v>
      </c>
      <c r="D127" s="36">
        <v>3480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"2ГИС.КОСТРОМА"</v>
      </c>
      <c r="D128" s="36">
        <v>10440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"2ГИС.КОСТРОМА"</v>
      </c>
      <c r="D129" s="36">
        <v>12528</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"2ГИС.КОСТРОМА" (версия для ПК)</v>
      </c>
      <c r="D130" s="36">
        <v>3720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"2ГИС.КОСТРОМА" (версия для ПК)</v>
      </c>
      <c r="D131" s="36">
        <v>3480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"2ГИС.КОСТРОМА" (версия для ПК)</v>
      </c>
      <c r="D132" s="36">
        <v>4920</v>
      </c>
      <c r="E132" s="37"/>
      <c r="F132" s="37"/>
      <c r="G132" s="37"/>
      <c r="H132" s="38"/>
    </row>
    <row r="133" spans="1:8" ht="50.1" customHeight="1" x14ac:dyDescent="0.2">
      <c r="A133" s="143" t="s">
        <v>108</v>
      </c>
      <c r="B133" s="144"/>
      <c r="C133" s="186" t="s">
        <v>88</v>
      </c>
      <c r="D133" s="36">
        <v>840</v>
      </c>
      <c r="E133" s="37"/>
      <c r="F133" s="37"/>
      <c r="G133" s="37"/>
      <c r="H133" s="38"/>
    </row>
    <row r="134" spans="1:8" ht="66"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6">
        <v>9600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"2ГИС.КОСТРОМА" (версия для ПК)</v>
      </c>
      <c r="D135" s="44">
        <v>2160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37" s="36">
        <v>1620</v>
      </c>
      <c r="E137" s="37"/>
      <c r="F137" s="37"/>
      <c r="G137" s="37"/>
      <c r="H137" s="38"/>
    </row>
    <row r="138" spans="1:8" s="16" customFormat="1" ht="50.1" customHeight="1" x14ac:dyDescent="0.2">
      <c r="A138" s="143" t="s">
        <v>113</v>
      </c>
      <c r="B138" s="144"/>
      <c r="C138" s="196"/>
      <c r="D138" s="36">
        <v>1620</v>
      </c>
      <c r="E138" s="37"/>
      <c r="F138" s="37"/>
      <c r="G138" s="37"/>
      <c r="H138" s="38"/>
    </row>
    <row r="139" spans="1:8" s="16" customFormat="1" ht="50.1" customHeight="1" x14ac:dyDescent="0.2">
      <c r="A139" s="194" t="s">
        <v>114</v>
      </c>
      <c r="B139" s="195"/>
      <c r="C139" s="196"/>
      <c r="D139" s="329">
        <v>3000</v>
      </c>
      <c r="E139" s="140"/>
      <c r="F139" s="140"/>
      <c r="G139" s="140"/>
      <c r="H139" s="140"/>
    </row>
    <row r="140" spans="1:8" s="16" customFormat="1" ht="50.1" customHeight="1" x14ac:dyDescent="0.2">
      <c r="A140" s="194" t="s">
        <v>115</v>
      </c>
      <c r="B140" s="195"/>
      <c r="C140" s="196"/>
      <c r="D140" s="329">
        <v>300</v>
      </c>
      <c r="E140" s="140"/>
      <c r="F140" s="140"/>
      <c r="G140" s="140"/>
      <c r="H140" s="140"/>
    </row>
    <row r="141" spans="1:8" s="16" customFormat="1" ht="50.1" customHeight="1" thickBot="1" x14ac:dyDescent="0.25">
      <c r="A141" s="194" t="s">
        <v>116</v>
      </c>
      <c r="B141" s="195"/>
      <c r="C141" s="198"/>
      <c r="D141" s="78">
        <v>1050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3" s="200">
        <f>F143*1.2</f>
        <v>2412</v>
      </c>
      <c r="E143" s="201">
        <f>F143*1.1</f>
        <v>2211</v>
      </c>
      <c r="F143" s="201">
        <v>2010</v>
      </c>
      <c r="G143" s="201">
        <f>F143*0.75</f>
        <v>1507.5</v>
      </c>
      <c r="H143" s="202">
        <f>F143*0.5</f>
        <v>1005</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"2ГИС.КОСТРОМА"</v>
      </c>
      <c r="D144" s="36">
        <v>2358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5" s="36">
        <v>3012</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6" s="200">
        <f>F146*1.2</f>
        <v>3456</v>
      </c>
      <c r="E146" s="201">
        <f>F146*1.1</f>
        <v>3168.0000000000005</v>
      </c>
      <c r="F146" s="201">
        <v>2880</v>
      </c>
      <c r="G146" s="201">
        <f>F146*0.75</f>
        <v>2160</v>
      </c>
      <c r="H146" s="202">
        <f>F146*0.5</f>
        <v>1440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"2ГИС.КОСТРОМА"</v>
      </c>
      <c r="D147" s="36">
        <v>3360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8" s="36">
        <v>4320</v>
      </c>
      <c r="E148" s="37"/>
      <c r="F148" s="37"/>
      <c r="G148" s="37"/>
      <c r="H148" s="38"/>
    </row>
    <row r="149" spans="1:8" s="16" customFormat="1" ht="126" customHeight="1" x14ac:dyDescent="0.2">
      <c r="A149" s="143" t="s">
        <v>124</v>
      </c>
      <c r="B149" s="144"/>
      <c r="C149" s="203" t="str">
        <f>C144</f>
        <v>Интернет-площадка 2gis.ru на основе Cправочника организаций "2ГИС.КОСТРОМА"</v>
      </c>
      <c r="D149" s="200">
        <f>F149*1.2</f>
        <v>2412</v>
      </c>
      <c r="E149" s="201">
        <f>F149*1.1</f>
        <v>2211</v>
      </c>
      <c r="F149" s="201">
        <v>2010</v>
      </c>
      <c r="G149" s="201">
        <f>F149*0.75</f>
        <v>1507.5</v>
      </c>
      <c r="H149" s="202">
        <f>F149*0.5</f>
        <v>1005</v>
      </c>
    </row>
    <row r="150" spans="1:8" s="16" customFormat="1" ht="126" customHeight="1" thickBot="1" x14ac:dyDescent="0.25">
      <c r="A150" s="143" t="s">
        <v>125</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0" s="36">
        <v>2562</v>
      </c>
      <c r="E150" s="37"/>
      <c r="F150" s="37"/>
      <c r="G150" s="37"/>
      <c r="H150" s="38"/>
    </row>
    <row r="151" spans="1:8" ht="50.1" customHeight="1" thickBot="1" x14ac:dyDescent="0.25">
      <c r="A151" s="301"/>
      <c r="B151" s="302"/>
      <c r="C151" s="182"/>
      <c r="D151" s="325"/>
      <c r="E151" s="325"/>
      <c r="F151" s="325"/>
      <c r="G151" s="325"/>
      <c r="H151" s="326"/>
    </row>
    <row r="152" spans="1:8" s="23" customFormat="1" ht="26.25" x14ac:dyDescent="0.2">
      <c r="A152" s="204"/>
      <c r="B152" s="205"/>
      <c r="C152" s="206"/>
      <c r="D152" s="205"/>
      <c r="E152" s="205"/>
      <c r="F152" s="205"/>
      <c r="G152" s="205"/>
      <c r="H152" s="207"/>
    </row>
    <row r="153" spans="1:8" s="16" customFormat="1" ht="21" x14ac:dyDescent="0.2">
      <c r="A153" s="208"/>
      <c r="B153" s="209" t="s">
        <v>126</v>
      </c>
      <c r="C153" s="210" t="s">
        <v>181</v>
      </c>
      <c r="D153" s="210"/>
      <c r="E153" s="211"/>
      <c r="F153" s="211"/>
      <c r="G153" s="211"/>
      <c r="H153" s="211"/>
    </row>
    <row r="154" spans="1:8" s="16" customFormat="1" ht="21" x14ac:dyDescent="0.2">
      <c r="A154" s="208"/>
      <c r="B154" s="211"/>
      <c r="C154" s="212" t="s">
        <v>182</v>
      </c>
      <c r="D154" s="212"/>
      <c r="E154" s="211"/>
      <c r="F154" s="211"/>
      <c r="G154" s="211"/>
      <c r="H154" s="211"/>
    </row>
    <row r="155" spans="1:8" s="16" customFormat="1" ht="21" x14ac:dyDescent="0.2">
      <c r="A155" s="208"/>
      <c r="B155" s="211"/>
      <c r="C155" s="210" t="s">
        <v>183</v>
      </c>
      <c r="D155" s="212"/>
      <c r="E155" s="211"/>
      <c r="F155" s="211"/>
      <c r="G155" s="211"/>
      <c r="H155" s="211"/>
    </row>
    <row r="156" spans="1:8" s="16" customFormat="1" ht="21" x14ac:dyDescent="0.2">
      <c r="A156" s="204"/>
      <c r="B156" s="205"/>
      <c r="C156" s="212"/>
      <c r="D156" s="212"/>
      <c r="E156" s="211"/>
      <c r="F156" s="211"/>
      <c r="G156" s="211"/>
      <c r="H156" s="205"/>
    </row>
    <row r="157" spans="1:8" s="16" customFormat="1" ht="26.25" x14ac:dyDescent="0.2">
      <c r="A157" s="215" t="str">
        <f>Абакан_юр!A158</f>
        <v>По соглашению сторон в качестве валюты платежа могут выступать украинские гривны, в этом случае курс следующий: 1 руб. = 0,4427 гривен</v>
      </c>
      <c r="B157" s="215"/>
      <c r="C157" s="215"/>
      <c r="D157" s="216"/>
      <c r="E157" s="216"/>
      <c r="F157" s="217"/>
      <c r="G157" s="218"/>
      <c r="H157" s="218"/>
    </row>
    <row r="158" spans="1:8" ht="26.25" x14ac:dyDescent="0.2">
      <c r="A158" s="215" t="str">
        <f>Абакан_юр!A159</f>
        <v>По соглашению сторон в качестве валюты платежа могут выступать дирхамы ОАЭ, в этом случае курс следующий: 1 руб. = 0,0427 дирхам</v>
      </c>
      <c r="B158" s="215"/>
      <c r="C158" s="215"/>
      <c r="D158" s="216"/>
      <c r="E158" s="216"/>
      <c r="F158" s="217"/>
      <c r="G158" s="220"/>
      <c r="H158" s="220"/>
    </row>
    <row r="159" spans="1:8" ht="26.25" x14ac:dyDescent="0.2">
      <c r="A159" s="215" t="str">
        <f>Абакан_юр!A160</f>
        <v>По соглашению сторон в качестве валюты платежа могут выступать доллары США, в этом случае курс следующий: 1 руб. = 0,0117 доллара</v>
      </c>
      <c r="B159" s="215"/>
      <c r="C159" s="215"/>
      <c r="D159" s="216"/>
      <c r="E159" s="216"/>
      <c r="F159" s="217"/>
      <c r="G159" s="220"/>
      <c r="H159" s="220"/>
    </row>
    <row r="160" spans="1:8" ht="26.25" x14ac:dyDescent="0.2">
      <c r="A160" s="215" t="str">
        <f>Абакан_юр!A161</f>
        <v>По соглашению сторон в качестве валюты платежа могут выступать евро, в этом случае курс следующий: 1 руб. = 0,0108 евро</v>
      </c>
      <c r="B160" s="215"/>
      <c r="C160" s="215"/>
      <c r="D160" s="216"/>
      <c r="E160" s="217"/>
      <c r="F160" s="217"/>
      <c r="G160" s="220"/>
      <c r="H160" s="220"/>
    </row>
    <row r="161" spans="1:8" ht="26.25" x14ac:dyDescent="0.2">
      <c r="A161" s="215" t="str">
        <f>Абакан_юр!A162</f>
        <v>По соглашению сторон в качестве валюты платежа могут выступать чешские кроны, в этом случае курс следующий: 1 руб. = 0,2672 крона</v>
      </c>
      <c r="B161" s="215"/>
      <c r="C161" s="215"/>
      <c r="D161" s="216"/>
      <c r="E161" s="217"/>
      <c r="F161" s="217"/>
      <c r="G161" s="220"/>
      <c r="H161" s="220"/>
    </row>
    <row r="162" spans="1:8" ht="26.25" x14ac:dyDescent="0.2">
      <c r="A162" s="215" t="str">
        <f>Абакан_юр!A163</f>
        <v>По соглашению сторон в качестве валюты платежа могут выступать киргизские сомы, в этом случае курс следующий: 1 руб. = 1,0485 сом</v>
      </c>
      <c r="B162" s="215"/>
      <c r="C162" s="215"/>
      <c r="D162" s="216"/>
      <c r="E162" s="216"/>
      <c r="F162" s="217"/>
      <c r="G162" s="220"/>
      <c r="H162" s="220"/>
    </row>
    <row r="163" spans="1:8" ht="26.25" x14ac:dyDescent="0.2">
      <c r="A16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3" s="215"/>
      <c r="C163" s="215"/>
      <c r="D163" s="216"/>
      <c r="E163" s="216"/>
      <c r="F163" s="217"/>
      <c r="G163" s="220"/>
      <c r="H163" s="220"/>
    </row>
    <row r="164" spans="1:8" ht="26.25" customHeight="1" x14ac:dyDescent="0.2">
      <c r="A164" s="221"/>
      <c r="B164" s="221"/>
      <c r="C164" s="222"/>
      <c r="D164" s="223"/>
      <c r="E164" s="223"/>
      <c r="F164" s="224"/>
      <c r="G164" s="225"/>
      <c r="H164" s="225"/>
    </row>
    <row r="165" spans="1:8" ht="26.25" customHeight="1" x14ac:dyDescent="0.2">
      <c r="A165" s="227" t="s">
        <v>137</v>
      </c>
      <c r="B165" s="227"/>
      <c r="C165" s="227"/>
      <c r="D165" s="227"/>
      <c r="E165" s="227"/>
      <c r="F165" s="227"/>
      <c r="G165" s="227"/>
      <c r="H165" s="227"/>
    </row>
    <row r="166" spans="1:8" ht="26.25" customHeight="1" x14ac:dyDescent="0.2">
      <c r="A166" s="227" t="s">
        <v>138</v>
      </c>
      <c r="B166" s="227"/>
      <c r="C166" s="227"/>
      <c r="D166" s="227"/>
      <c r="E166" s="227"/>
      <c r="F166" s="227"/>
      <c r="G166" s="227"/>
      <c r="H166" s="227"/>
    </row>
    <row r="167" spans="1:8" ht="26.25" customHeight="1" x14ac:dyDescent="0.2">
      <c r="A167" s="221"/>
      <c r="B167" s="221"/>
      <c r="C167" s="222"/>
      <c r="D167" s="223"/>
      <c r="E167" s="223"/>
      <c r="F167" s="224"/>
      <c r="G167" s="225"/>
      <c r="H167" s="225"/>
    </row>
    <row r="168" spans="1:8" ht="26.25" customHeight="1" thickBot="1" x14ac:dyDescent="0.25">
      <c r="A168" s="228" t="s">
        <v>139</v>
      </c>
      <c r="B168" s="228"/>
      <c r="C168" s="228"/>
      <c r="D168" s="228"/>
      <c r="E168" s="228"/>
      <c r="F168" s="229"/>
      <c r="G168" s="219"/>
      <c r="H168" s="230"/>
    </row>
    <row r="169" spans="1:8" ht="26.25" customHeight="1" thickBot="1" x14ac:dyDescent="0.25">
      <c r="A169" s="231" t="s">
        <v>140</v>
      </c>
      <c r="B169" s="232"/>
      <c r="C169" s="232"/>
      <c r="D169" s="232"/>
      <c r="E169" s="233"/>
      <c r="F169" s="234"/>
      <c r="H169" s="235"/>
    </row>
    <row r="170" spans="1:8" ht="26.25" customHeight="1" thickBot="1" x14ac:dyDescent="0.25">
      <c r="A170" s="305" t="s">
        <v>141</v>
      </c>
      <c r="B170" s="306"/>
      <c r="C170" s="238" t="s">
        <v>142</v>
      </c>
      <c r="D170" s="330" t="s">
        <v>143</v>
      </c>
      <c r="E170" s="331"/>
      <c r="F170" s="240"/>
      <c r="G170" s="240"/>
      <c r="H170" s="240"/>
    </row>
    <row r="171" spans="1:8" ht="84" x14ac:dyDescent="0.2">
      <c r="A171" s="241" t="s">
        <v>144</v>
      </c>
      <c r="B171" s="242"/>
      <c r="C171" s="243" t="s">
        <v>145</v>
      </c>
      <c r="D171" s="244" t="s">
        <v>146</v>
      </c>
      <c r="E171" s="245"/>
      <c r="F171" s="240"/>
      <c r="G171" s="240"/>
      <c r="H171" s="240"/>
    </row>
    <row r="172" spans="1:8" ht="21" x14ac:dyDescent="0.2">
      <c r="A172" s="246" t="s">
        <v>147</v>
      </c>
      <c r="B172" s="247"/>
      <c r="C172" s="248" t="s">
        <v>148</v>
      </c>
      <c r="D172" s="249" t="s">
        <v>149</v>
      </c>
      <c r="E172" s="250"/>
      <c r="F172" s="240"/>
      <c r="G172" s="240"/>
      <c r="H172" s="240"/>
    </row>
    <row r="173" spans="1:8" ht="63.75" thickBot="1" x14ac:dyDescent="0.25">
      <c r="A173" s="332" t="s">
        <v>150</v>
      </c>
      <c r="B173" s="333"/>
      <c r="C173" s="334" t="s">
        <v>151</v>
      </c>
      <c r="D173" s="335" t="s">
        <v>149</v>
      </c>
      <c r="E173" s="336"/>
      <c r="F173" s="240"/>
      <c r="G173" s="240"/>
      <c r="H173" s="240"/>
    </row>
    <row r="174" spans="1:8" ht="42" x14ac:dyDescent="0.2">
      <c r="A174" s="246" t="s">
        <v>153</v>
      </c>
      <c r="B174" s="247"/>
      <c r="C174" s="337" t="s">
        <v>154</v>
      </c>
      <c r="D174" s="247" t="s">
        <v>149</v>
      </c>
      <c r="E174" s="338"/>
      <c r="F174" s="234"/>
      <c r="G174" s="234"/>
      <c r="H174" s="234"/>
    </row>
    <row r="175" spans="1:8" ht="50.1" customHeight="1" thickBot="1" x14ac:dyDescent="0.25">
      <c r="A175" s="339" t="s">
        <v>155</v>
      </c>
      <c r="B175" s="340"/>
      <c r="C175" s="334" t="s">
        <v>156</v>
      </c>
      <c r="D175" s="341" t="s">
        <v>149</v>
      </c>
      <c r="E175" s="342"/>
      <c r="F175" s="224"/>
      <c r="G175" s="225"/>
      <c r="H175" s="225"/>
    </row>
    <row r="176" spans="1:8" ht="50.1" customHeight="1" x14ac:dyDescent="0.2">
      <c r="A176" s="252" t="s">
        <v>157</v>
      </c>
      <c r="B176" s="252"/>
      <c r="C176" s="252"/>
      <c r="D176" s="252"/>
      <c r="E176" s="252"/>
      <c r="F176" s="252"/>
      <c r="G176" s="252"/>
      <c r="H176" s="252"/>
    </row>
    <row r="177" spans="1:8" ht="91.5" customHeight="1" x14ac:dyDescent="0.2">
      <c r="A177" s="252" t="s">
        <v>158</v>
      </c>
      <c r="B177" s="252"/>
      <c r="C177" s="252"/>
      <c r="D177" s="252"/>
      <c r="E177" s="252"/>
      <c r="F177" s="252"/>
      <c r="G177" s="252"/>
      <c r="H177" s="252"/>
    </row>
    <row r="178" spans="1:8" ht="171.75" customHeight="1" x14ac:dyDescent="0.2">
      <c r="A17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7"/>
      <c r="C178" s="227"/>
      <c r="D178" s="227"/>
      <c r="E178" s="227"/>
      <c r="F178" s="227"/>
      <c r="G178" s="227"/>
      <c r="H178" s="227"/>
    </row>
    <row r="179" spans="1:8" ht="89.25" customHeight="1" x14ac:dyDescent="0.2">
      <c r="A179" s="227" t="s">
        <v>160</v>
      </c>
      <c r="B179" s="227"/>
      <c r="C179" s="227"/>
      <c r="D179" s="227"/>
      <c r="E179" s="227"/>
      <c r="F179" s="227"/>
      <c r="G179" s="227"/>
      <c r="H179" s="227"/>
    </row>
    <row r="180" spans="1:8" ht="66.75" customHeight="1" x14ac:dyDescent="0.2">
      <c r="A180" s="252" t="s">
        <v>161</v>
      </c>
      <c r="B180" s="252"/>
      <c r="C180" s="252"/>
      <c r="D180" s="252"/>
      <c r="E180" s="252"/>
      <c r="F180" s="252"/>
      <c r="G180" s="252"/>
      <c r="H180" s="252"/>
    </row>
    <row r="181" spans="1:8" s="205" customFormat="1" ht="15.75" customHeight="1" x14ac:dyDescent="0.2">
      <c r="A181" s="204"/>
      <c r="C181" s="206"/>
      <c r="H181" s="207"/>
    </row>
    <row r="182" spans="1:8" s="226" customFormat="1" ht="7.5" customHeight="1" x14ac:dyDescent="0.2">
      <c r="A182" s="204"/>
      <c r="B182" s="205"/>
      <c r="C182" s="206"/>
      <c r="D182" s="205"/>
      <c r="E182" s="205"/>
      <c r="F182" s="205"/>
      <c r="G182" s="205"/>
      <c r="H182" s="207"/>
    </row>
    <row r="183" spans="1:8" ht="109.5" customHeight="1" x14ac:dyDescent="0.2">
      <c r="A183" s="227" t="s">
        <v>162</v>
      </c>
      <c r="B183" s="227"/>
      <c r="C183" s="227"/>
      <c r="D183" s="227"/>
      <c r="E183" s="227"/>
      <c r="F183" s="227"/>
      <c r="G183" s="227"/>
      <c r="H183" s="227"/>
    </row>
    <row r="184" spans="1:8" ht="24.95" customHeight="1" x14ac:dyDescent="0.2"/>
    <row r="185" spans="1:8" ht="183" customHeight="1" x14ac:dyDescent="0.2"/>
    <row r="186" spans="1:8" ht="76.5" customHeight="1" x14ac:dyDescent="0.2"/>
    <row r="190" spans="1:8" s="254" customFormat="1" ht="114.75" customHeight="1" x14ac:dyDescent="0.2">
      <c r="A190" s="204"/>
      <c r="B190" s="205"/>
      <c r="C190" s="206"/>
      <c r="D190" s="205"/>
      <c r="E190" s="205"/>
      <c r="F190" s="205"/>
      <c r="G190" s="205"/>
      <c r="H190" s="207"/>
    </row>
  </sheetData>
  <sheetProtection selectLockedCells="1" selectUnlockedCells="1"/>
  <mergeCells count="297">
    <mergeCell ref="A180:H180"/>
    <mergeCell ref="A183:E183"/>
    <mergeCell ref="F183:H183"/>
    <mergeCell ref="A175:B175"/>
    <mergeCell ref="D175:E175"/>
    <mergeCell ref="A176:H176"/>
    <mergeCell ref="A177:H177"/>
    <mergeCell ref="A178:H178"/>
    <mergeCell ref="A179:H179"/>
    <mergeCell ref="A172:B172"/>
    <mergeCell ref="D172:E172"/>
    <mergeCell ref="A173:B173"/>
    <mergeCell ref="D173:E173"/>
    <mergeCell ref="A174:B174"/>
    <mergeCell ref="D174:E174"/>
    <mergeCell ref="A166:H166"/>
    <mergeCell ref="A168:E168"/>
    <mergeCell ref="A169:E169"/>
    <mergeCell ref="A170:B170"/>
    <mergeCell ref="D170:E170"/>
    <mergeCell ref="A171:B171"/>
    <mergeCell ref="D171:E171"/>
    <mergeCell ref="A159:C159"/>
    <mergeCell ref="A160:C160"/>
    <mergeCell ref="A161:C161"/>
    <mergeCell ref="A162:C162"/>
    <mergeCell ref="A163:C163"/>
    <mergeCell ref="A165:H165"/>
    <mergeCell ref="C154:D154"/>
    <mergeCell ref="C155:D155"/>
    <mergeCell ref="C156:D156"/>
    <mergeCell ref="A157:C157"/>
    <mergeCell ref="G157:H157"/>
    <mergeCell ref="A158:C158"/>
    <mergeCell ref="A149:B149"/>
    <mergeCell ref="A150:B150"/>
    <mergeCell ref="D150:H150"/>
    <mergeCell ref="A151:B151"/>
    <mergeCell ref="D151:H151"/>
    <mergeCell ref="C153:D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55"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361">
        <f>F48*1.2</f>
        <v>360</v>
      </c>
      <c r="E48" s="361">
        <f>F48*1.1</f>
        <v>330</v>
      </c>
      <c r="F48" s="361">
        <v>300</v>
      </c>
      <c r="G48" s="361">
        <f>F48*0.75</f>
        <v>225</v>
      </c>
      <c r="H48" s="361">
        <f>F48*0.5</f>
        <v>150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"&amp;MIN(D56:D105)&amp;" до "&amp;MAX(D56:D105)</f>
        <v>от 1200 до 60000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56" s="127">
        <v>1200</v>
      </c>
      <c r="E56" s="128"/>
      <c r="F56" s="128"/>
      <c r="G56" s="128"/>
      <c r="H56" s="129"/>
    </row>
    <row r="57" spans="1:8" s="16" customFormat="1" ht="37.5" customHeight="1" outlineLevel="1" x14ac:dyDescent="0.2">
      <c r="A57" s="130" t="s">
        <v>33</v>
      </c>
      <c r="B57" s="131"/>
      <c r="C57" s="126"/>
      <c r="D57" s="36">
        <v>2400</v>
      </c>
      <c r="E57" s="37"/>
      <c r="F57" s="37"/>
      <c r="G57" s="37"/>
      <c r="H57" s="38"/>
    </row>
    <row r="58" spans="1:8" s="16" customFormat="1" ht="37.5" customHeight="1" outlineLevel="1" x14ac:dyDescent="0.2">
      <c r="A58" s="130" t="s">
        <v>34</v>
      </c>
      <c r="B58" s="131"/>
      <c r="C58" s="126"/>
      <c r="D58" s="36">
        <v>3600</v>
      </c>
      <c r="E58" s="37"/>
      <c r="F58" s="37"/>
      <c r="G58" s="37"/>
      <c r="H58" s="38"/>
    </row>
    <row r="59" spans="1:8" s="16" customFormat="1" ht="37.5" customHeight="1" outlineLevel="1" x14ac:dyDescent="0.2">
      <c r="A59" s="130" t="s">
        <v>35</v>
      </c>
      <c r="B59" s="131"/>
      <c r="C59" s="126"/>
      <c r="D59" s="36">
        <v>4800</v>
      </c>
      <c r="E59" s="37"/>
      <c r="F59" s="37"/>
      <c r="G59" s="37"/>
      <c r="H59" s="38"/>
    </row>
    <row r="60" spans="1:8" s="16" customFormat="1" ht="37.5" customHeight="1" outlineLevel="1" x14ac:dyDescent="0.2">
      <c r="A60" s="130" t="s">
        <v>36</v>
      </c>
      <c r="B60" s="131"/>
      <c r="C60" s="126"/>
      <c r="D60" s="36">
        <v>6000</v>
      </c>
      <c r="E60" s="37"/>
      <c r="F60" s="37"/>
      <c r="G60" s="37"/>
      <c r="H60" s="38"/>
    </row>
    <row r="61" spans="1:8" s="16" customFormat="1" ht="37.5" customHeight="1" outlineLevel="1" x14ac:dyDescent="0.2">
      <c r="A61" s="130" t="s">
        <v>37</v>
      </c>
      <c r="B61" s="131"/>
      <c r="C61" s="126"/>
      <c r="D61" s="36">
        <v>7200</v>
      </c>
      <c r="E61" s="37"/>
      <c r="F61" s="37"/>
      <c r="G61" s="37"/>
      <c r="H61" s="38"/>
    </row>
    <row r="62" spans="1:8" s="16" customFormat="1" ht="37.5" customHeight="1" outlineLevel="1" x14ac:dyDescent="0.2">
      <c r="A62" s="130" t="s">
        <v>38</v>
      </c>
      <c r="B62" s="131"/>
      <c r="C62" s="126"/>
      <c r="D62" s="36">
        <v>8400</v>
      </c>
      <c r="E62" s="37"/>
      <c r="F62" s="37"/>
      <c r="G62" s="37"/>
      <c r="H62" s="38"/>
    </row>
    <row r="63" spans="1:8" s="16" customFormat="1" ht="37.5" customHeight="1" outlineLevel="1" x14ac:dyDescent="0.2">
      <c r="A63" s="130" t="s">
        <v>39</v>
      </c>
      <c r="B63" s="131"/>
      <c r="C63" s="126"/>
      <c r="D63" s="36">
        <v>9600</v>
      </c>
      <c r="E63" s="37"/>
      <c r="F63" s="37"/>
      <c r="G63" s="37"/>
      <c r="H63" s="38"/>
    </row>
    <row r="64" spans="1:8" s="16" customFormat="1" ht="37.5" customHeight="1" outlineLevel="1" x14ac:dyDescent="0.2">
      <c r="A64" s="130" t="s">
        <v>40</v>
      </c>
      <c r="B64" s="131"/>
      <c r="C64" s="126"/>
      <c r="D64" s="36">
        <v>10800</v>
      </c>
      <c r="E64" s="37"/>
      <c r="F64" s="37"/>
      <c r="G64" s="37"/>
      <c r="H64" s="38"/>
    </row>
    <row r="65" spans="1:8" s="16" customFormat="1" ht="37.5" customHeight="1" outlineLevel="1" x14ac:dyDescent="0.2">
      <c r="A65" s="130" t="s">
        <v>41</v>
      </c>
      <c r="B65" s="131"/>
      <c r="C65" s="126"/>
      <c r="D65" s="36">
        <v>12000</v>
      </c>
      <c r="E65" s="37"/>
      <c r="F65" s="37"/>
      <c r="G65" s="37"/>
      <c r="H65" s="38"/>
    </row>
    <row r="66" spans="1:8" s="16" customFormat="1" ht="37.5" customHeight="1" outlineLevel="1" x14ac:dyDescent="0.2">
      <c r="A66" s="130" t="s">
        <v>42</v>
      </c>
      <c r="B66" s="131"/>
      <c r="C66" s="126"/>
      <c r="D66" s="36">
        <v>13200</v>
      </c>
      <c r="E66" s="37"/>
      <c r="F66" s="37"/>
      <c r="G66" s="37"/>
      <c r="H66" s="38"/>
    </row>
    <row r="67" spans="1:8" s="16" customFormat="1" ht="37.5" customHeight="1" outlineLevel="1" x14ac:dyDescent="0.2">
      <c r="A67" s="130" t="s">
        <v>43</v>
      </c>
      <c r="B67" s="131"/>
      <c r="C67" s="126"/>
      <c r="D67" s="36">
        <v>14400</v>
      </c>
      <c r="E67" s="37"/>
      <c r="F67" s="37"/>
      <c r="G67" s="37"/>
      <c r="H67" s="38"/>
    </row>
    <row r="68" spans="1:8" s="16" customFormat="1" ht="37.5" customHeight="1" outlineLevel="1" x14ac:dyDescent="0.2">
      <c r="A68" s="130" t="s">
        <v>44</v>
      </c>
      <c r="B68" s="131"/>
      <c r="C68" s="126"/>
      <c r="D68" s="36">
        <v>15600</v>
      </c>
      <c r="E68" s="37"/>
      <c r="F68" s="37"/>
      <c r="G68" s="37"/>
      <c r="H68" s="38"/>
    </row>
    <row r="69" spans="1:8" s="16" customFormat="1" ht="37.5" customHeight="1" outlineLevel="1" x14ac:dyDescent="0.2">
      <c r="A69" s="130" t="s">
        <v>45</v>
      </c>
      <c r="B69" s="131"/>
      <c r="C69" s="126"/>
      <c r="D69" s="36">
        <v>16800</v>
      </c>
      <c r="E69" s="37"/>
      <c r="F69" s="37"/>
      <c r="G69" s="37"/>
      <c r="H69" s="38"/>
    </row>
    <row r="70" spans="1:8" s="16" customFormat="1" ht="37.5" customHeight="1" outlineLevel="1" x14ac:dyDescent="0.2">
      <c r="A70" s="130" t="s">
        <v>46</v>
      </c>
      <c r="B70" s="131"/>
      <c r="C70" s="126"/>
      <c r="D70" s="36">
        <v>18000</v>
      </c>
      <c r="E70" s="37"/>
      <c r="F70" s="37"/>
      <c r="G70" s="37"/>
      <c r="H70" s="38"/>
    </row>
    <row r="71" spans="1:8" s="16" customFormat="1" ht="37.5" customHeight="1" outlineLevel="1" x14ac:dyDescent="0.2">
      <c r="A71" s="130" t="s">
        <v>47</v>
      </c>
      <c r="B71" s="131"/>
      <c r="C71" s="126"/>
      <c r="D71" s="36">
        <v>19200</v>
      </c>
      <c r="E71" s="37"/>
      <c r="F71" s="37"/>
      <c r="G71" s="37"/>
      <c r="H71" s="38"/>
    </row>
    <row r="72" spans="1:8" s="16" customFormat="1" ht="37.5" customHeight="1" outlineLevel="1" x14ac:dyDescent="0.2">
      <c r="A72" s="130" t="s">
        <v>48</v>
      </c>
      <c r="B72" s="131"/>
      <c r="C72" s="126"/>
      <c r="D72" s="36">
        <v>20400</v>
      </c>
      <c r="E72" s="37"/>
      <c r="F72" s="37"/>
      <c r="G72" s="37"/>
      <c r="H72" s="38"/>
    </row>
    <row r="73" spans="1:8" s="16" customFormat="1" ht="37.5" customHeight="1" outlineLevel="1" x14ac:dyDescent="0.2">
      <c r="A73" s="130" t="s">
        <v>49</v>
      </c>
      <c r="B73" s="131"/>
      <c r="C73" s="126"/>
      <c r="D73" s="36">
        <v>21600</v>
      </c>
      <c r="E73" s="37"/>
      <c r="F73" s="37"/>
      <c r="G73" s="37"/>
      <c r="H73" s="38"/>
    </row>
    <row r="74" spans="1:8" s="16" customFormat="1" ht="37.5" customHeight="1" outlineLevel="1" x14ac:dyDescent="0.2">
      <c r="A74" s="130" t="s">
        <v>50</v>
      </c>
      <c r="B74" s="131"/>
      <c r="C74" s="126"/>
      <c r="D74" s="36">
        <v>22800</v>
      </c>
      <c r="E74" s="37"/>
      <c r="F74" s="37"/>
      <c r="G74" s="37"/>
      <c r="H74" s="38"/>
    </row>
    <row r="75" spans="1:8" s="16" customFormat="1" ht="37.5" customHeight="1" outlineLevel="1" x14ac:dyDescent="0.2">
      <c r="A75" s="130" t="s">
        <v>51</v>
      </c>
      <c r="B75" s="131"/>
      <c r="C75" s="126"/>
      <c r="D75" s="36">
        <v>24000</v>
      </c>
      <c r="E75" s="37"/>
      <c r="F75" s="37"/>
      <c r="G75" s="37"/>
      <c r="H75" s="38"/>
    </row>
    <row r="76" spans="1:8" s="16" customFormat="1" ht="37.5" customHeight="1" outlineLevel="1" x14ac:dyDescent="0.2">
      <c r="A76" s="130" t="s">
        <v>197</v>
      </c>
      <c r="B76" s="131"/>
      <c r="C76" s="126"/>
      <c r="D76" s="36">
        <v>25200</v>
      </c>
      <c r="E76" s="37"/>
      <c r="F76" s="37"/>
      <c r="G76" s="37"/>
      <c r="H76" s="38"/>
    </row>
    <row r="77" spans="1:8" s="16" customFormat="1" ht="37.5" customHeight="1" outlineLevel="1" x14ac:dyDescent="0.2">
      <c r="A77" s="130" t="s">
        <v>198</v>
      </c>
      <c r="B77" s="131"/>
      <c r="C77" s="126"/>
      <c r="D77" s="36">
        <v>26400</v>
      </c>
      <c r="E77" s="37"/>
      <c r="F77" s="37"/>
      <c r="G77" s="37"/>
      <c r="H77" s="38"/>
    </row>
    <row r="78" spans="1:8" s="16" customFormat="1" ht="37.5" customHeight="1" outlineLevel="1" x14ac:dyDescent="0.2">
      <c r="A78" s="130" t="s">
        <v>199</v>
      </c>
      <c r="B78" s="131"/>
      <c r="C78" s="126"/>
      <c r="D78" s="36">
        <v>27600</v>
      </c>
      <c r="E78" s="37"/>
      <c r="F78" s="37"/>
      <c r="G78" s="37"/>
      <c r="H78" s="38"/>
    </row>
    <row r="79" spans="1:8" s="16" customFormat="1" ht="37.5" customHeight="1" outlineLevel="1" x14ac:dyDescent="0.2">
      <c r="A79" s="130" t="s">
        <v>200</v>
      </c>
      <c r="B79" s="131"/>
      <c r="C79" s="126"/>
      <c r="D79" s="36">
        <v>28800</v>
      </c>
      <c r="E79" s="37"/>
      <c r="F79" s="37"/>
      <c r="G79" s="37"/>
      <c r="H79" s="38"/>
    </row>
    <row r="80" spans="1:8" s="16" customFormat="1" ht="37.5" customHeight="1" outlineLevel="1" x14ac:dyDescent="0.2">
      <c r="A80" s="130" t="s">
        <v>201</v>
      </c>
      <c r="B80" s="131"/>
      <c r="C80" s="126"/>
      <c r="D80" s="36">
        <v>30000</v>
      </c>
      <c r="E80" s="37"/>
      <c r="F80" s="37"/>
      <c r="G80" s="37"/>
      <c r="H80" s="38"/>
    </row>
    <row r="81" spans="1:8" s="16" customFormat="1" ht="37.5" customHeight="1" outlineLevel="1" x14ac:dyDescent="0.2">
      <c r="A81" s="130" t="s">
        <v>202</v>
      </c>
      <c r="B81" s="131"/>
      <c r="C81" s="126"/>
      <c r="D81" s="36">
        <v>31200</v>
      </c>
      <c r="E81" s="37"/>
      <c r="F81" s="37"/>
      <c r="G81" s="37"/>
      <c r="H81" s="38"/>
    </row>
    <row r="82" spans="1:8" s="16" customFormat="1" ht="37.5" customHeight="1" outlineLevel="1" x14ac:dyDescent="0.2">
      <c r="A82" s="130" t="s">
        <v>203</v>
      </c>
      <c r="B82" s="131"/>
      <c r="C82" s="126"/>
      <c r="D82" s="36">
        <v>32400</v>
      </c>
      <c r="E82" s="37"/>
      <c r="F82" s="37"/>
      <c r="G82" s="37"/>
      <c r="H82" s="38"/>
    </row>
    <row r="83" spans="1:8" s="16" customFormat="1" ht="37.5" customHeight="1" outlineLevel="1" x14ac:dyDescent="0.2">
      <c r="A83" s="130" t="s">
        <v>204</v>
      </c>
      <c r="B83" s="131"/>
      <c r="C83" s="126"/>
      <c r="D83" s="36">
        <v>33600</v>
      </c>
      <c r="E83" s="37"/>
      <c r="F83" s="37"/>
      <c r="G83" s="37"/>
      <c r="H83" s="38"/>
    </row>
    <row r="84" spans="1:8" s="16" customFormat="1" ht="37.5" customHeight="1" outlineLevel="1" x14ac:dyDescent="0.2">
      <c r="A84" s="130" t="s">
        <v>205</v>
      </c>
      <c r="B84" s="131"/>
      <c r="C84" s="126"/>
      <c r="D84" s="36">
        <v>34800</v>
      </c>
      <c r="E84" s="37"/>
      <c r="F84" s="37"/>
      <c r="G84" s="37"/>
      <c r="H84" s="38"/>
    </row>
    <row r="85" spans="1:8" s="16" customFormat="1" ht="37.5" customHeight="1" outlineLevel="1" x14ac:dyDescent="0.2">
      <c r="A85" s="130" t="s">
        <v>206</v>
      </c>
      <c r="B85" s="131"/>
      <c r="C85" s="126"/>
      <c r="D85" s="36">
        <v>36000</v>
      </c>
      <c r="E85" s="37"/>
      <c r="F85" s="37"/>
      <c r="G85" s="37"/>
      <c r="H85" s="38"/>
    </row>
    <row r="86" spans="1:8" s="16" customFormat="1" ht="37.5" customHeight="1" outlineLevel="1" x14ac:dyDescent="0.2">
      <c r="A86" s="130" t="s">
        <v>216</v>
      </c>
      <c r="B86" s="131"/>
      <c r="C86" s="126"/>
      <c r="D86" s="36">
        <v>37200</v>
      </c>
      <c r="E86" s="37"/>
      <c r="F86" s="37"/>
      <c r="G86" s="37"/>
      <c r="H86" s="38"/>
    </row>
    <row r="87" spans="1:8" s="16" customFormat="1" ht="37.5" customHeight="1" outlineLevel="1" x14ac:dyDescent="0.2">
      <c r="A87" s="130" t="s">
        <v>217</v>
      </c>
      <c r="B87" s="131"/>
      <c r="C87" s="126"/>
      <c r="D87" s="36">
        <v>38400</v>
      </c>
      <c r="E87" s="37"/>
      <c r="F87" s="37"/>
      <c r="G87" s="37"/>
      <c r="H87" s="38"/>
    </row>
    <row r="88" spans="1:8" s="16" customFormat="1" ht="37.5" customHeight="1" outlineLevel="1" x14ac:dyDescent="0.2">
      <c r="A88" s="130" t="s">
        <v>218</v>
      </c>
      <c r="B88" s="131"/>
      <c r="C88" s="126"/>
      <c r="D88" s="36">
        <v>39600</v>
      </c>
      <c r="E88" s="37"/>
      <c r="F88" s="37"/>
      <c r="G88" s="37"/>
      <c r="H88" s="38"/>
    </row>
    <row r="89" spans="1:8" s="16" customFormat="1" ht="37.5" customHeight="1" outlineLevel="1" x14ac:dyDescent="0.2">
      <c r="A89" s="130" t="s">
        <v>219</v>
      </c>
      <c r="B89" s="131"/>
      <c r="C89" s="126"/>
      <c r="D89" s="36">
        <v>40800</v>
      </c>
      <c r="E89" s="37"/>
      <c r="F89" s="37"/>
      <c r="G89" s="37"/>
      <c r="H89" s="38"/>
    </row>
    <row r="90" spans="1:8" s="16" customFormat="1" ht="37.5" customHeight="1" outlineLevel="1" x14ac:dyDescent="0.2">
      <c r="A90" s="130" t="s">
        <v>220</v>
      </c>
      <c r="B90" s="131"/>
      <c r="C90" s="126"/>
      <c r="D90" s="36">
        <v>42000</v>
      </c>
      <c r="E90" s="37"/>
      <c r="F90" s="37"/>
      <c r="G90" s="37"/>
      <c r="H90" s="38"/>
    </row>
    <row r="91" spans="1:8" s="16" customFormat="1" ht="37.5" customHeight="1" outlineLevel="1" x14ac:dyDescent="0.2">
      <c r="A91" s="130" t="s">
        <v>221</v>
      </c>
      <c r="B91" s="131"/>
      <c r="C91" s="126"/>
      <c r="D91" s="36">
        <v>43200</v>
      </c>
      <c r="E91" s="37"/>
      <c r="F91" s="37"/>
      <c r="G91" s="37"/>
      <c r="H91" s="38"/>
    </row>
    <row r="92" spans="1:8" s="16" customFormat="1" ht="37.5" customHeight="1" outlineLevel="1" x14ac:dyDescent="0.2">
      <c r="A92" s="130" t="s">
        <v>222</v>
      </c>
      <c r="B92" s="131"/>
      <c r="C92" s="126"/>
      <c r="D92" s="36">
        <v>44400</v>
      </c>
      <c r="E92" s="37"/>
      <c r="F92" s="37"/>
      <c r="G92" s="37"/>
      <c r="H92" s="38"/>
    </row>
    <row r="93" spans="1:8" s="16" customFormat="1" ht="37.5" customHeight="1" outlineLevel="1" x14ac:dyDescent="0.2">
      <c r="A93" s="130" t="s">
        <v>223</v>
      </c>
      <c r="B93" s="131"/>
      <c r="C93" s="126"/>
      <c r="D93" s="36">
        <v>45600</v>
      </c>
      <c r="E93" s="37"/>
      <c r="F93" s="37"/>
      <c r="G93" s="37"/>
      <c r="H93" s="38"/>
    </row>
    <row r="94" spans="1:8" s="16" customFormat="1" ht="37.5" customHeight="1" outlineLevel="1" x14ac:dyDescent="0.2">
      <c r="A94" s="130" t="s">
        <v>224</v>
      </c>
      <c r="B94" s="131"/>
      <c r="C94" s="126"/>
      <c r="D94" s="36">
        <v>46800</v>
      </c>
      <c r="E94" s="37"/>
      <c r="F94" s="37"/>
      <c r="G94" s="37"/>
      <c r="H94" s="38"/>
    </row>
    <row r="95" spans="1:8" s="16" customFormat="1" ht="37.5" customHeight="1" outlineLevel="1" x14ac:dyDescent="0.2">
      <c r="A95" s="130" t="s">
        <v>225</v>
      </c>
      <c r="B95" s="131"/>
      <c r="C95" s="126"/>
      <c r="D95" s="36">
        <v>48000</v>
      </c>
      <c r="E95" s="37"/>
      <c r="F95" s="37"/>
      <c r="G95" s="37"/>
      <c r="H95" s="38"/>
    </row>
    <row r="96" spans="1:8" s="16" customFormat="1" ht="37.5" customHeight="1" outlineLevel="1" x14ac:dyDescent="0.2">
      <c r="A96" s="130" t="s">
        <v>292</v>
      </c>
      <c r="B96" s="131"/>
      <c r="C96" s="126"/>
      <c r="D96" s="36">
        <v>49200</v>
      </c>
      <c r="E96" s="37"/>
      <c r="F96" s="37"/>
      <c r="G96" s="37"/>
      <c r="H96" s="38"/>
    </row>
    <row r="97" spans="1:8" s="16" customFormat="1" ht="37.5" customHeight="1" outlineLevel="1" x14ac:dyDescent="0.2">
      <c r="A97" s="130" t="s">
        <v>293</v>
      </c>
      <c r="B97" s="131"/>
      <c r="C97" s="126"/>
      <c r="D97" s="36">
        <v>50400</v>
      </c>
      <c r="E97" s="37"/>
      <c r="F97" s="37"/>
      <c r="G97" s="37"/>
      <c r="H97" s="38"/>
    </row>
    <row r="98" spans="1:8" s="16" customFormat="1" ht="37.5" customHeight="1" outlineLevel="1" x14ac:dyDescent="0.2">
      <c r="A98" s="130" t="s">
        <v>294</v>
      </c>
      <c r="B98" s="131"/>
      <c r="C98" s="126"/>
      <c r="D98" s="36">
        <v>51600</v>
      </c>
      <c r="E98" s="37"/>
      <c r="F98" s="37"/>
      <c r="G98" s="37"/>
      <c r="H98" s="38"/>
    </row>
    <row r="99" spans="1:8" s="16" customFormat="1" ht="37.5" customHeight="1" outlineLevel="1" x14ac:dyDescent="0.2">
      <c r="A99" s="130" t="s">
        <v>295</v>
      </c>
      <c r="B99" s="131"/>
      <c r="C99" s="126"/>
      <c r="D99" s="36">
        <v>52800</v>
      </c>
      <c r="E99" s="37"/>
      <c r="F99" s="37"/>
      <c r="G99" s="37"/>
      <c r="H99" s="38"/>
    </row>
    <row r="100" spans="1:8" s="16" customFormat="1" ht="37.5" customHeight="1" outlineLevel="1" x14ac:dyDescent="0.2">
      <c r="A100" s="130" t="s">
        <v>296</v>
      </c>
      <c r="B100" s="131"/>
      <c r="C100" s="126"/>
      <c r="D100" s="36">
        <v>54000</v>
      </c>
      <c r="E100" s="37"/>
      <c r="F100" s="37"/>
      <c r="G100" s="37"/>
      <c r="H100" s="38"/>
    </row>
    <row r="101" spans="1:8" s="16" customFormat="1" ht="37.5" customHeight="1" outlineLevel="1" x14ac:dyDescent="0.2">
      <c r="A101" s="130" t="s">
        <v>297</v>
      </c>
      <c r="B101" s="131"/>
      <c r="C101" s="126"/>
      <c r="D101" s="36">
        <v>55200</v>
      </c>
      <c r="E101" s="37"/>
      <c r="F101" s="37"/>
      <c r="G101" s="37"/>
      <c r="H101" s="38"/>
    </row>
    <row r="102" spans="1:8" s="16" customFormat="1" ht="37.5" customHeight="1" outlineLevel="1" x14ac:dyDescent="0.2">
      <c r="A102" s="130" t="s">
        <v>298</v>
      </c>
      <c r="B102" s="131"/>
      <c r="C102" s="126"/>
      <c r="D102" s="36">
        <v>56400</v>
      </c>
      <c r="E102" s="37"/>
      <c r="F102" s="37"/>
      <c r="G102" s="37"/>
      <c r="H102" s="38"/>
    </row>
    <row r="103" spans="1:8" s="16" customFormat="1" ht="37.5" customHeight="1" outlineLevel="1" x14ac:dyDescent="0.2">
      <c r="A103" s="130" t="s">
        <v>299</v>
      </c>
      <c r="B103" s="131"/>
      <c r="C103" s="126"/>
      <c r="D103" s="36">
        <v>57600</v>
      </c>
      <c r="E103" s="37"/>
      <c r="F103" s="37"/>
      <c r="G103" s="37"/>
      <c r="H103" s="38"/>
    </row>
    <row r="104" spans="1:8" s="16" customFormat="1" ht="37.5" customHeight="1" outlineLevel="1" x14ac:dyDescent="0.2">
      <c r="A104" s="130" t="s">
        <v>300</v>
      </c>
      <c r="B104" s="131"/>
      <c r="C104" s="126"/>
      <c r="D104" s="36">
        <v>58800</v>
      </c>
      <c r="E104" s="37"/>
      <c r="F104" s="37"/>
      <c r="G104" s="37"/>
      <c r="H104" s="38"/>
    </row>
    <row r="105" spans="1:8" s="16" customFormat="1" ht="37.5" customHeight="1" outlineLevel="1" thickBot="1" x14ac:dyDescent="0.25">
      <c r="A105" s="130" t="s">
        <v>301</v>
      </c>
      <c r="B105" s="131"/>
      <c r="C105" s="126"/>
      <c r="D105" s="36">
        <v>60000</v>
      </c>
      <c r="E105" s="37"/>
      <c r="F105" s="37"/>
      <c r="G105" s="37"/>
      <c r="H105" s="38"/>
    </row>
    <row r="106" spans="1:8" s="16" customFormat="1" ht="50.1" customHeight="1" thickBot="1" x14ac:dyDescent="0.25">
      <c r="A106" s="119" t="s">
        <v>52</v>
      </c>
      <c r="B106" s="120"/>
      <c r="C106" s="120"/>
      <c r="D106" s="121" t="str">
        <f>"от "&amp;MIN(D107:D116)&amp;" до "&amp;MAX(D107:D116)</f>
        <v>от 90 до 7920</v>
      </c>
      <c r="E106" s="122"/>
      <c r="F106" s="122"/>
      <c r="G106" s="122"/>
      <c r="H106" s="123"/>
    </row>
    <row r="107" spans="1:8" s="16" customFormat="1" ht="149.25" customHeight="1" x14ac:dyDescent="0.2">
      <c r="A107" s="132" t="s">
        <v>53</v>
      </c>
      <c r="B107" s="133" t="s">
        <v>13</v>
      </c>
      <c r="C107" s="321"/>
      <c r="D107" s="127">
        <v>780</v>
      </c>
      <c r="E107" s="128"/>
      <c r="F107" s="128"/>
      <c r="G107" s="128"/>
      <c r="H107" s="129"/>
    </row>
    <row r="108" spans="1:8" s="16" customFormat="1" ht="37.5" customHeight="1" x14ac:dyDescent="0.2">
      <c r="A108" s="143" t="s">
        <v>54</v>
      </c>
      <c r="B108" s="458"/>
      <c r="C108" s="14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08" s="36">
        <v>180</v>
      </c>
      <c r="E108" s="37"/>
      <c r="F108" s="37"/>
      <c r="G108" s="37"/>
      <c r="H108" s="38"/>
    </row>
    <row r="109" spans="1:8" s="16" customFormat="1" ht="37.5" customHeight="1" x14ac:dyDescent="0.2">
      <c r="A109" s="143" t="s">
        <v>55</v>
      </c>
      <c r="B109" s="458"/>
      <c r="C109" s="142"/>
      <c r="D109" s="36">
        <v>7920</v>
      </c>
      <c r="E109" s="37"/>
      <c r="F109" s="37"/>
      <c r="G109" s="37"/>
      <c r="H109" s="38"/>
    </row>
    <row r="110" spans="1:8" s="16" customFormat="1" ht="37.5" customHeight="1" thickBot="1" x14ac:dyDescent="0.25">
      <c r="A110" s="143" t="s">
        <v>56</v>
      </c>
      <c r="B110" s="458"/>
      <c r="C110" s="142"/>
      <c r="D110" s="36">
        <v>1560</v>
      </c>
      <c r="E110" s="37"/>
      <c r="F110" s="37"/>
      <c r="G110" s="37"/>
      <c r="H110" s="38"/>
    </row>
    <row r="111" spans="1:8" ht="62.25" customHeight="1" thickBot="1" x14ac:dyDescent="0.25">
      <c r="A111" s="549" t="s">
        <v>57</v>
      </c>
      <c r="B111" s="550"/>
      <c r="C111" s="142"/>
      <c r="D111" s="551"/>
      <c r="E111" s="552"/>
      <c r="F111" s="552"/>
      <c r="G111" s="552"/>
      <c r="H111" s="553"/>
    </row>
    <row r="112" spans="1:8" ht="62.45" customHeight="1" thickBot="1" x14ac:dyDescent="0.25">
      <c r="A112" s="554" t="s">
        <v>519</v>
      </c>
      <c r="B112" s="555"/>
      <c r="C112" s="142"/>
      <c r="D112" s="556">
        <v>90</v>
      </c>
      <c r="E112" s="557"/>
      <c r="F112" s="557"/>
      <c r="G112" s="557"/>
      <c r="H112" s="558"/>
    </row>
    <row r="113" spans="1:8" s="16" customFormat="1" ht="37.5" customHeight="1" x14ac:dyDescent="0.2">
      <c r="A113" s="143" t="s">
        <v>59</v>
      </c>
      <c r="B113" s="458"/>
      <c r="C113" s="142"/>
      <c r="D113" s="36">
        <v>300</v>
      </c>
      <c r="E113" s="37"/>
      <c r="F113" s="37"/>
      <c r="G113" s="37"/>
      <c r="H113" s="38"/>
    </row>
    <row r="114" spans="1:8" s="16" customFormat="1" ht="37.5" customHeight="1" x14ac:dyDescent="0.2">
      <c r="A114" s="143" t="s">
        <v>60</v>
      </c>
      <c r="B114" s="458"/>
      <c r="C114" s="142"/>
      <c r="D114" s="36">
        <v>600</v>
      </c>
      <c r="E114" s="37"/>
      <c r="F114" s="37"/>
      <c r="G114" s="37"/>
      <c r="H114" s="38"/>
    </row>
    <row r="115" spans="1:8" s="16" customFormat="1" ht="37.5" customHeight="1" x14ac:dyDescent="0.2">
      <c r="A115" s="143" t="s">
        <v>61</v>
      </c>
      <c r="B115" s="458"/>
      <c r="C115" s="142"/>
      <c r="D115" s="36">
        <v>900</v>
      </c>
      <c r="E115" s="37"/>
      <c r="F115" s="37"/>
      <c r="G115" s="37"/>
      <c r="H115" s="38"/>
    </row>
    <row r="116" spans="1:8" s="16" customFormat="1" ht="37.5" customHeight="1" thickBot="1" x14ac:dyDescent="0.25">
      <c r="A116" s="194" t="s">
        <v>62</v>
      </c>
      <c r="B116" s="459"/>
      <c r="C116" s="147"/>
      <c r="D116" s="187">
        <v>4440</v>
      </c>
      <c r="E116" s="188"/>
      <c r="F116" s="188"/>
      <c r="G116" s="188"/>
      <c r="H116" s="189"/>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17" s="45">
        <v>180</v>
      </c>
      <c r="E117" s="45"/>
      <c r="F117" s="45"/>
      <c r="G117" s="45"/>
      <c r="H117" s="46"/>
    </row>
    <row r="118" spans="1:8" s="28" customFormat="1" ht="50.1" customHeight="1" thickBot="1" x14ac:dyDescent="0.25">
      <c r="A118" s="24" t="s">
        <v>65</v>
      </c>
      <c r="B118" s="25"/>
      <c r="C118" s="26"/>
      <c r="D118" s="156" t="str">
        <f>"от "&amp;MIN(D120,D140:H141,F180,D142:H156)&amp;" до "&amp;MAX(D120,D140:H141,F180,D142:H156)</f>
        <v>от 540 до 25800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74.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20" s="165">
        <v>7920</v>
      </c>
      <c r="E120" s="165"/>
      <c r="F120" s="165"/>
      <c r="G120" s="165"/>
      <c r="H120" s="166"/>
    </row>
    <row r="121" spans="1:8" s="16" customFormat="1" ht="74.25" customHeight="1" thickBot="1" x14ac:dyDescent="0.25">
      <c r="A121" s="167" t="s">
        <v>67</v>
      </c>
      <c r="B121" s="168"/>
      <c r="C121" s="169"/>
      <c r="D121" s="170" t="s">
        <v>68</v>
      </c>
      <c r="E121" s="171"/>
      <c r="F121" s="171"/>
      <c r="G121" s="171"/>
      <c r="H121" s="172"/>
    </row>
    <row r="122" spans="1:8" s="16" customFormat="1" ht="74.25" customHeight="1" x14ac:dyDescent="0.2">
      <c r="A122" s="173" t="s">
        <v>69</v>
      </c>
      <c r="B122" s="174"/>
      <c r="C122" s="169"/>
      <c r="D122" s="140">
        <f>D120/4</f>
        <v>1980</v>
      </c>
      <c r="E122" s="140"/>
      <c r="F122" s="140"/>
      <c r="G122" s="140"/>
      <c r="H122" s="141"/>
    </row>
    <row r="123" spans="1:8" s="16" customFormat="1" ht="74.25" customHeight="1" x14ac:dyDescent="0.2">
      <c r="A123" s="173" t="s">
        <v>70</v>
      </c>
      <c r="B123" s="174"/>
      <c r="C123" s="169"/>
      <c r="D123" s="140">
        <f>D120/5</f>
        <v>1584</v>
      </c>
      <c r="E123" s="140"/>
      <c r="F123" s="140"/>
      <c r="G123" s="140"/>
      <c r="H123" s="141"/>
    </row>
    <row r="124" spans="1:8" s="16" customFormat="1" ht="74.25" customHeight="1" x14ac:dyDescent="0.2">
      <c r="A124" s="173" t="s">
        <v>71</v>
      </c>
      <c r="B124" s="174"/>
      <c r="C124" s="169"/>
      <c r="D124" s="140">
        <f>D120/6</f>
        <v>1320</v>
      </c>
      <c r="E124" s="140"/>
      <c r="F124" s="140"/>
      <c r="G124" s="140"/>
      <c r="H124" s="141"/>
    </row>
    <row r="125" spans="1:8" s="16" customFormat="1" ht="74.25" customHeight="1" x14ac:dyDescent="0.2">
      <c r="A125" s="173" t="s">
        <v>72</v>
      </c>
      <c r="B125" s="174"/>
      <c r="C125" s="169"/>
      <c r="D125" s="140">
        <f>D120/7</f>
        <v>1131.4285714285713</v>
      </c>
      <c r="E125" s="140"/>
      <c r="F125" s="140"/>
      <c r="G125" s="140"/>
      <c r="H125" s="141"/>
    </row>
    <row r="126" spans="1:8" s="16" customFormat="1" ht="74.25" customHeight="1" x14ac:dyDescent="0.2">
      <c r="A126" s="173" t="s">
        <v>73</v>
      </c>
      <c r="B126" s="174"/>
      <c r="C126" s="169"/>
      <c r="D126" s="140">
        <f>D120/8</f>
        <v>990</v>
      </c>
      <c r="E126" s="140"/>
      <c r="F126" s="140"/>
      <c r="G126" s="140"/>
      <c r="H126" s="141"/>
    </row>
    <row r="127" spans="1:8" s="16" customFormat="1" ht="74.25" customHeight="1" x14ac:dyDescent="0.2">
      <c r="A127" s="173" t="s">
        <v>74</v>
      </c>
      <c r="B127" s="174"/>
      <c r="C127" s="169"/>
      <c r="D127" s="140">
        <f>D120/9</f>
        <v>880</v>
      </c>
      <c r="E127" s="140"/>
      <c r="F127" s="140"/>
      <c r="G127" s="140"/>
      <c r="H127" s="141"/>
    </row>
    <row r="128" spans="1:8" s="16" customFormat="1" ht="74.25" customHeight="1" x14ac:dyDescent="0.2">
      <c r="A128" s="173" t="s">
        <v>75</v>
      </c>
      <c r="B128" s="174"/>
      <c r="C128" s="169"/>
      <c r="D128" s="140">
        <f>D120/10</f>
        <v>792</v>
      </c>
      <c r="E128" s="140"/>
      <c r="F128" s="140"/>
      <c r="G128" s="140"/>
      <c r="H128" s="141"/>
    </row>
    <row r="129" spans="1:8" s="16" customFormat="1" ht="74.25" customHeight="1" thickBot="1" x14ac:dyDescent="0.25">
      <c r="A129" s="162" t="s">
        <v>76</v>
      </c>
      <c r="B129" s="163"/>
      <c r="C129" s="169"/>
      <c r="D129" s="165">
        <v>11880</v>
      </c>
      <c r="E129" s="165"/>
      <c r="F129" s="165"/>
      <c r="G129" s="165"/>
      <c r="H129" s="166"/>
    </row>
    <row r="130" spans="1:8" s="16" customFormat="1" ht="74.25" customHeight="1" thickBot="1" x14ac:dyDescent="0.25">
      <c r="A130" s="167" t="s">
        <v>67</v>
      </c>
      <c r="B130" s="168"/>
      <c r="C130" s="169"/>
      <c r="D130" s="170" t="s">
        <v>68</v>
      </c>
      <c r="E130" s="171"/>
      <c r="F130" s="171"/>
      <c r="G130" s="171"/>
      <c r="H130" s="172"/>
    </row>
    <row r="131" spans="1:8" s="16" customFormat="1" ht="74.25" customHeight="1" x14ac:dyDescent="0.2">
      <c r="A131" s="173" t="s">
        <v>69</v>
      </c>
      <c r="B131" s="174"/>
      <c r="C131" s="169"/>
      <c r="D131" s="140">
        <v>2970</v>
      </c>
      <c r="E131" s="140"/>
      <c r="F131" s="140"/>
      <c r="G131" s="140"/>
      <c r="H131" s="141"/>
    </row>
    <row r="132" spans="1:8" s="16" customFormat="1" ht="74.25" customHeight="1" x14ac:dyDescent="0.2">
      <c r="A132" s="173" t="s">
        <v>70</v>
      </c>
      <c r="B132" s="174"/>
      <c r="C132" s="169"/>
      <c r="D132" s="140">
        <v>2376</v>
      </c>
      <c r="E132" s="140"/>
      <c r="F132" s="140"/>
      <c r="G132" s="140"/>
      <c r="H132" s="141"/>
    </row>
    <row r="133" spans="1:8" s="16" customFormat="1" ht="74.25" customHeight="1" x14ac:dyDescent="0.2">
      <c r="A133" s="173" t="s">
        <v>71</v>
      </c>
      <c r="B133" s="174"/>
      <c r="C133" s="169"/>
      <c r="D133" s="140">
        <v>1980</v>
      </c>
      <c r="E133" s="140"/>
      <c r="F133" s="140"/>
      <c r="G133" s="140"/>
      <c r="H133" s="141"/>
    </row>
    <row r="134" spans="1:8" s="16" customFormat="1" ht="74.25" customHeight="1" x14ac:dyDescent="0.2">
      <c r="A134" s="173" t="s">
        <v>72</v>
      </c>
      <c r="B134" s="174"/>
      <c r="C134" s="169"/>
      <c r="D134" s="140">
        <v>1697.1428571428571</v>
      </c>
      <c r="E134" s="140"/>
      <c r="F134" s="140"/>
      <c r="G134" s="140"/>
      <c r="H134" s="141"/>
    </row>
    <row r="135" spans="1:8" s="16" customFormat="1" ht="74.25" customHeight="1" x14ac:dyDescent="0.2">
      <c r="A135" s="173" t="s">
        <v>73</v>
      </c>
      <c r="B135" s="174"/>
      <c r="C135" s="169"/>
      <c r="D135" s="140">
        <v>1485</v>
      </c>
      <c r="E135" s="140"/>
      <c r="F135" s="140"/>
      <c r="G135" s="140"/>
      <c r="H135" s="141"/>
    </row>
    <row r="136" spans="1:8" s="16" customFormat="1" ht="74.25" customHeight="1" x14ac:dyDescent="0.2">
      <c r="A136" s="173" t="s">
        <v>74</v>
      </c>
      <c r="B136" s="174"/>
      <c r="C136" s="169"/>
      <c r="D136" s="140">
        <v>1320</v>
      </c>
      <c r="E136" s="140"/>
      <c r="F136" s="140"/>
      <c r="G136" s="140"/>
      <c r="H136" s="141"/>
    </row>
    <row r="137" spans="1:8" s="16" customFormat="1" ht="74.25" customHeight="1" thickBot="1" x14ac:dyDescent="0.25">
      <c r="A137" s="173" t="s">
        <v>75</v>
      </c>
      <c r="B137" s="174"/>
      <c r="C137" s="177"/>
      <c r="D137" s="140">
        <v>1188</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38" s="44">
        <v>10008</v>
      </c>
      <c r="E138" s="45"/>
      <c r="F138" s="45"/>
      <c r="G138" s="45"/>
      <c r="H138" s="46"/>
    </row>
    <row r="139" spans="1:8" s="16" customFormat="1" ht="24.9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"2ГИС.КРАСНОДАР"</v>
      </c>
      <c r="D140" s="56">
        <v>7920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1" s="56">
        <v>11880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2" s="56">
        <v>15840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"2ГИС.КРАСНОДАР"</v>
      </c>
      <c r="D143" s="56">
        <v>7920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"2ГИС.КРАСНОДАР"</v>
      </c>
      <c r="D144" s="56">
        <v>9504</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5" s="56">
        <v>3570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6" s="56">
        <v>5550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7" s="56">
        <v>7950</v>
      </c>
      <c r="E147" s="37"/>
      <c r="F147" s="37"/>
      <c r="G147" s="37"/>
      <c r="H147" s="38"/>
    </row>
    <row r="148" spans="1:8" s="16" customFormat="1" ht="50.1" customHeight="1" x14ac:dyDescent="0.2">
      <c r="A148" s="143" t="s">
        <v>86</v>
      </c>
      <c r="B148" s="144"/>
      <c r="C148" s="190" t="str">
        <f>C180</f>
        <v>электронный справочник на основе Справочника организаций "2ГИС.КРАСНОДАР" (мобильная версия 2ГИС 4.0 и выше)</v>
      </c>
      <c r="D148" s="56">
        <v>17280</v>
      </c>
      <c r="E148" s="37"/>
      <c r="F148" s="37"/>
      <c r="G148" s="37"/>
      <c r="H148" s="38"/>
    </row>
    <row r="149" spans="1:8" s="16" customFormat="1" ht="50.1" customHeight="1" x14ac:dyDescent="0.2">
      <c r="A149" s="143" t="s">
        <v>87</v>
      </c>
      <c r="B149" s="144"/>
      <c r="C149" s="190" t="s">
        <v>88</v>
      </c>
      <c r="D149" s="56">
        <v>540</v>
      </c>
      <c r="E149" s="37"/>
      <c r="F149" s="37"/>
      <c r="G149" s="37"/>
      <c r="H149" s="38"/>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0" s="56">
        <v>5280</v>
      </c>
      <c r="E150" s="37"/>
      <c r="F150" s="37"/>
      <c r="G150" s="37"/>
      <c r="H150" s="38"/>
    </row>
    <row r="151" spans="1:8" s="16" customFormat="1" ht="70.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1" s="56">
        <v>4224</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2" s="56">
        <v>4440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3" s="56">
        <v>2112</v>
      </c>
      <c r="E153" s="37"/>
      <c r="F153" s="37"/>
      <c r="G153" s="37"/>
      <c r="H153" s="38"/>
    </row>
    <row r="154" spans="1:8" s="16" customFormat="1" ht="70.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4" s="56">
        <v>25800</v>
      </c>
      <c r="E154" s="37"/>
      <c r="F154" s="37"/>
      <c r="G154" s="37"/>
      <c r="H154" s="38"/>
    </row>
    <row r="155" spans="1:8" s="16" customFormat="1" ht="70.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5" s="56">
        <v>10008</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6" s="56">
        <v>8760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7" s="56">
        <v>510</v>
      </c>
      <c r="E157" s="37"/>
      <c r="F157" s="37"/>
      <c r="G157" s="37"/>
      <c r="H157" s="38"/>
    </row>
    <row r="158" spans="1:8" s="16" customFormat="1" ht="102" customHeight="1" thickBot="1" x14ac:dyDescent="0.25">
      <c r="A158" s="143" t="s">
        <v>96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8" s="56">
        <v>100002</v>
      </c>
      <c r="E158" s="37"/>
      <c r="F158" s="37"/>
      <c r="G158" s="37"/>
      <c r="H158" s="38"/>
    </row>
    <row r="159" spans="1:8" s="16" customFormat="1" ht="126" customHeight="1" x14ac:dyDescent="0.2">
      <c r="A159" s="143" t="s">
        <v>97</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9" s="56">
        <v>12000</v>
      </c>
      <c r="E159" s="37"/>
      <c r="F159" s="37"/>
      <c r="G159" s="37"/>
      <c r="H159" s="38"/>
    </row>
    <row r="160" spans="1:8" s="16" customFormat="1" ht="96" customHeight="1" x14ac:dyDescent="0.2">
      <c r="A160" s="137" t="s">
        <v>98</v>
      </c>
      <c r="B160" s="19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60" s="56">
        <v>10005</v>
      </c>
      <c r="E160" s="37"/>
      <c r="F160" s="37"/>
      <c r="G160" s="37"/>
      <c r="H160" s="38"/>
    </row>
    <row r="161" spans="1:8" s="16" customFormat="1" ht="96" customHeight="1" x14ac:dyDescent="0.2">
      <c r="A161" s="137" t="s">
        <v>99</v>
      </c>
      <c r="B161" s="191"/>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61" s="56">
        <v>11004</v>
      </c>
      <c r="E161" s="37"/>
      <c r="F161" s="37"/>
      <c r="G161" s="37"/>
      <c r="H161" s="38"/>
    </row>
    <row r="162" spans="1:8" s="16" customFormat="1" ht="50.1" customHeight="1" x14ac:dyDescent="0.2">
      <c r="A162" s="143" t="s">
        <v>100</v>
      </c>
      <c r="B162" s="144"/>
      <c r="C162" s="190" t="str">
        <f>"Интернет-площадка 2gis.ru на основе Cправочника организаций "&amp;$C$2&amp;""</f>
        <v>Интернет-площадка 2gis.ru на основе Cправочника организаций "2ГИС.КРАСНОДАР"</v>
      </c>
      <c r="D162" s="56">
        <v>14280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21480</v>
      </c>
      <c r="E163" s="37"/>
      <c r="F163" s="37"/>
      <c r="G163" s="37"/>
      <c r="H163" s="38"/>
    </row>
    <row r="164" spans="1:8" s="16" customFormat="1" ht="50.1" customHeight="1" x14ac:dyDescent="0.2">
      <c r="A164" s="143" t="s">
        <v>102</v>
      </c>
      <c r="B164" s="144"/>
      <c r="C164"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4" s="56">
        <v>28560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"2ГИС.КРАСНОДАР"</v>
      </c>
      <c r="D165" s="56">
        <v>14280</v>
      </c>
      <c r="E165" s="37"/>
      <c r="F165" s="37"/>
      <c r="G165" s="37"/>
      <c r="H165" s="38"/>
    </row>
    <row r="166" spans="1:8" s="16" customFormat="1" ht="50.1" customHeight="1" x14ac:dyDescent="0.2">
      <c r="A166" s="143" t="s">
        <v>104</v>
      </c>
      <c r="B166" s="144"/>
      <c r="C166" s="190" t="str">
        <f>"Интернет-площадка 2gis.ru на основе Cправочника организаций "&amp;$C$2&amp;""</f>
        <v>Интернет-площадка 2gis.ru на основе Cправочника организаций "2ГИС.КРАСНОДАР"</v>
      </c>
      <c r="D166" s="56">
        <v>17136</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7" s="56">
        <v>6480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8" s="56">
        <v>10080</v>
      </c>
      <c r="E168" s="37"/>
      <c r="F168" s="37"/>
      <c r="G168" s="37"/>
      <c r="H168" s="38"/>
    </row>
    <row r="169" spans="1:8" s="16" customFormat="1" ht="50.1" customHeight="1" x14ac:dyDescent="0.2">
      <c r="A169" s="143" t="s">
        <v>107</v>
      </c>
      <c r="B169" s="144"/>
      <c r="C169"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9" s="56">
        <v>14400</v>
      </c>
      <c r="E169" s="37"/>
      <c r="F169" s="37"/>
      <c r="G169" s="37"/>
      <c r="H169" s="38"/>
    </row>
    <row r="170" spans="1:8" s="16" customFormat="1" ht="50.1" customHeight="1" x14ac:dyDescent="0.2">
      <c r="A170" s="143" t="s">
        <v>108</v>
      </c>
      <c r="B170" s="144"/>
      <c r="C170" s="190" t="s">
        <v>88</v>
      </c>
      <c r="D170" s="56">
        <v>1080</v>
      </c>
      <c r="E170" s="37"/>
      <c r="F170" s="37"/>
      <c r="G170" s="37"/>
      <c r="H170" s="38"/>
    </row>
    <row r="171" spans="1:8" s="16" customFormat="1" ht="75" customHeight="1" x14ac:dyDescent="0.2">
      <c r="A171" s="143" t="s">
        <v>109</v>
      </c>
      <c r="B171" s="144"/>
      <c r="C17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56">
        <v>46440</v>
      </c>
      <c r="E171" s="37"/>
      <c r="F171" s="37"/>
      <c r="G171" s="37"/>
      <c r="H171" s="38"/>
    </row>
    <row r="172" spans="1:8" s="16" customFormat="1" ht="50.1" customHeight="1" thickBot="1" x14ac:dyDescent="0.25">
      <c r="A172" s="143" t="s">
        <v>110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15840</v>
      </c>
      <c r="E172" s="37"/>
      <c r="F172" s="37"/>
      <c r="G172" s="37"/>
      <c r="H172" s="38"/>
    </row>
    <row r="173" spans="1:8" s="28" customFormat="1" ht="50.1" customHeight="1" thickBot="1" x14ac:dyDescent="0.25">
      <c r="A173" s="24" t="s">
        <v>111</v>
      </c>
      <c r="B173" s="25"/>
      <c r="C173" s="26"/>
      <c r="D173" s="156"/>
      <c r="E173" s="156"/>
      <c r="F173" s="156"/>
      <c r="G173" s="156"/>
      <c r="H173" s="157"/>
    </row>
    <row r="174" spans="1:8" s="16" customFormat="1" ht="50.1" customHeight="1" x14ac:dyDescent="0.2">
      <c r="A174" s="143" t="s">
        <v>112</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74" s="36">
        <v>10008</v>
      </c>
      <c r="E174" s="37"/>
      <c r="F174" s="37"/>
      <c r="G174" s="37"/>
      <c r="H174" s="38"/>
    </row>
    <row r="175" spans="1:8" s="16" customFormat="1" ht="50.1" customHeight="1" x14ac:dyDescent="0.2">
      <c r="A175" s="143" t="s">
        <v>113</v>
      </c>
      <c r="B175" s="144"/>
      <c r="C175" s="196"/>
      <c r="D175" s="36">
        <v>10008</v>
      </c>
      <c r="E175" s="37"/>
      <c r="F175" s="37"/>
      <c r="G175" s="37"/>
      <c r="H175" s="38"/>
    </row>
    <row r="176" spans="1:8" s="16" customFormat="1" ht="50.1" customHeight="1" x14ac:dyDescent="0.2">
      <c r="A176" s="194" t="s">
        <v>114</v>
      </c>
      <c r="B176" s="195"/>
      <c r="C176" s="196"/>
      <c r="D176" s="329">
        <v>3000</v>
      </c>
      <c r="E176" s="140"/>
      <c r="F176" s="140"/>
      <c r="G176" s="140"/>
      <c r="H176" s="140"/>
    </row>
    <row r="177" spans="1:8" s="16" customFormat="1" ht="50.1" customHeight="1" x14ac:dyDescent="0.2">
      <c r="A177" s="194" t="s">
        <v>115</v>
      </c>
      <c r="B177" s="195"/>
      <c r="C177" s="196"/>
      <c r="D177" s="329">
        <v>300</v>
      </c>
      <c r="E177" s="140"/>
      <c r="F177" s="140"/>
      <c r="G177" s="140"/>
      <c r="H177" s="140"/>
    </row>
    <row r="178" spans="1:8" s="16" customFormat="1" ht="50.1" customHeight="1" thickBot="1" x14ac:dyDescent="0.25">
      <c r="A178" s="194" t="s">
        <v>116</v>
      </c>
      <c r="B178" s="195"/>
      <c r="C178" s="198"/>
      <c r="D178" s="78">
        <v>1050</v>
      </c>
      <c r="E178" s="79"/>
      <c r="F178" s="79"/>
      <c r="G178" s="79"/>
      <c r="H178" s="79"/>
    </row>
    <row r="179" spans="1:8" s="16" customFormat="1" ht="50.1" customHeight="1" thickBot="1" x14ac:dyDescent="0.25">
      <c r="A179" s="24" t="s">
        <v>117</v>
      </c>
      <c r="B179" s="25"/>
      <c r="C179" s="26"/>
      <c r="D179" s="156"/>
      <c r="E179" s="156"/>
      <c r="F179" s="156"/>
      <c r="G179" s="156"/>
      <c r="H179" s="157"/>
    </row>
    <row r="180" spans="1:8" s="16" customFormat="1" ht="50.1" customHeight="1" x14ac:dyDescent="0.2">
      <c r="A180" s="143" t="s">
        <v>118</v>
      </c>
      <c r="B180" s="144"/>
      <c r="C18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80" s="200">
        <f>F180*1.2</f>
        <v>3600</v>
      </c>
      <c r="E180" s="201">
        <f>F180*1.1</f>
        <v>3300.0000000000005</v>
      </c>
      <c r="F180" s="201">
        <v>3000</v>
      </c>
      <c r="G180" s="201">
        <f>F180*0.75</f>
        <v>2250</v>
      </c>
      <c r="H180" s="202">
        <f>F180*0.5</f>
        <v>1500</v>
      </c>
    </row>
    <row r="181" spans="1:8" s="16" customFormat="1" ht="50.1" customHeight="1" x14ac:dyDescent="0.2">
      <c r="A181" s="143" t="s">
        <v>119</v>
      </c>
      <c r="B181" s="144"/>
      <c r="C181" s="190" t="str">
        <f>"Интернет-площадка 2gis.ru на основе Cправочника организаций "&amp;$C$2&amp;""</f>
        <v>Интернет-площадка 2gis.ru на основе Cправочника организаций "2ГИС.КРАСНОДАР"</v>
      </c>
      <c r="D181" s="36">
        <v>2550</v>
      </c>
      <c r="E181" s="37"/>
      <c r="F181" s="37"/>
      <c r="G181" s="37"/>
      <c r="H181" s="38"/>
    </row>
    <row r="182" spans="1:8" s="16" customFormat="1" ht="50.1" customHeight="1" x14ac:dyDescent="0.2">
      <c r="A182" s="143" t="s">
        <v>120</v>
      </c>
      <c r="B182" s="144"/>
      <c r="C18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2" s="56">
        <v>2550</v>
      </c>
      <c r="E182" s="37"/>
      <c r="F182" s="37"/>
      <c r="G182" s="37"/>
      <c r="H182" s="38"/>
    </row>
    <row r="183" spans="1:8" s="16" customFormat="1" ht="50.1" customHeight="1" x14ac:dyDescent="0.2">
      <c r="A183" s="143" t="s">
        <v>287</v>
      </c>
      <c r="B183" s="144"/>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83" s="200">
        <f>F183*1.2</f>
        <v>6480</v>
      </c>
      <c r="E183" s="201">
        <f>F183*1.1</f>
        <v>5940.0000000000009</v>
      </c>
      <c r="F183" s="201">
        <v>5400</v>
      </c>
      <c r="G183" s="201">
        <f>F183*0.75</f>
        <v>4050</v>
      </c>
      <c r="H183" s="202">
        <f>F183*0.5</f>
        <v>2700</v>
      </c>
    </row>
    <row r="184" spans="1:8" s="16" customFormat="1" ht="50.1" customHeight="1" x14ac:dyDescent="0.2">
      <c r="A184" s="143" t="s">
        <v>166</v>
      </c>
      <c r="B184" s="144"/>
      <c r="C184" s="190" t="str">
        <f>"Интернет-площадка 2gis.ru на основе Cправочника организаций "&amp;$C$2&amp;""</f>
        <v>Интернет-площадка 2gis.ru на основе Cправочника организаций "2ГИС.КРАСНОДАР"</v>
      </c>
      <c r="D184" s="36">
        <v>4680</v>
      </c>
      <c r="E184" s="37"/>
      <c r="F184" s="37"/>
      <c r="G184" s="37"/>
      <c r="H184" s="38"/>
    </row>
    <row r="185" spans="1:8" s="16" customFormat="1" ht="50.1" customHeight="1" x14ac:dyDescent="0.2">
      <c r="A185" s="143" t="s">
        <v>123</v>
      </c>
      <c r="B185" s="144"/>
      <c r="C185"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6">
        <v>4680</v>
      </c>
      <c r="E185" s="37"/>
      <c r="F185" s="37"/>
      <c r="G185" s="37"/>
      <c r="H185" s="38"/>
    </row>
    <row r="186" spans="1:8" s="16" customFormat="1" ht="126" customHeight="1" x14ac:dyDescent="0.2">
      <c r="A186" s="143" t="s">
        <v>124</v>
      </c>
      <c r="B186" s="144"/>
      <c r="C186" s="300" t="str">
        <f>C181</f>
        <v>Интернет-площадка 2gis.ru на основе Cправочника организаций "2ГИС.КРАСНОДАР"</v>
      </c>
      <c r="D186" s="56">
        <v>3000</v>
      </c>
      <c r="E186" s="37"/>
      <c r="F186" s="37"/>
      <c r="G186" s="37"/>
      <c r="H186" s="38"/>
    </row>
    <row r="187" spans="1:8" s="16" customFormat="1" ht="126" customHeight="1" thickBot="1" x14ac:dyDescent="0.25">
      <c r="A187" s="143" t="s">
        <v>125</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87" s="56">
        <v>5004</v>
      </c>
      <c r="E187" s="37"/>
      <c r="F187" s="37"/>
      <c r="G187" s="37"/>
      <c r="H187" s="38"/>
    </row>
    <row r="188" spans="1:8" ht="50.1" customHeight="1" thickBot="1" x14ac:dyDescent="0.25">
      <c r="A188" s="24" t="s">
        <v>185</v>
      </c>
      <c r="B188" s="25"/>
      <c r="C188" s="26"/>
      <c r="D188" s="156"/>
      <c r="E188" s="156"/>
      <c r="F188" s="156"/>
      <c r="G188" s="156"/>
      <c r="H188" s="157"/>
    </row>
    <row r="189" spans="1:8" s="23" customFormat="1" ht="30" customHeight="1" thickBot="1" x14ac:dyDescent="0.25">
      <c r="A189" s="357"/>
      <c r="B189" s="357"/>
      <c r="C189" s="358"/>
      <c r="D189" s="357"/>
      <c r="E189" s="357"/>
      <c r="F189" s="357"/>
      <c r="G189" s="357"/>
      <c r="H189" s="359"/>
    </row>
    <row r="190" spans="1:8" s="16" customFormat="1" ht="83.25" customHeight="1" x14ac:dyDescent="0.2">
      <c r="A190" s="143" t="s">
        <v>186</v>
      </c>
      <c r="B190" s="144"/>
      <c r="C19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90" s="36">
        <v>13500</v>
      </c>
      <c r="E190" s="37"/>
      <c r="F190" s="37"/>
      <c r="G190" s="37"/>
      <c r="H190" s="38"/>
    </row>
    <row r="191" spans="1:8" s="16" customFormat="1" ht="83.25" customHeight="1" thickBot="1" x14ac:dyDescent="0.25">
      <c r="A191" s="143" t="s">
        <v>187</v>
      </c>
      <c r="B191" s="144"/>
      <c r="C191" s="196"/>
      <c r="D191" s="36">
        <v>13500</v>
      </c>
      <c r="E191" s="37"/>
      <c r="F191" s="37"/>
      <c r="G191" s="37"/>
      <c r="H191" s="38"/>
    </row>
    <row r="192" spans="1:8" s="28" customFormat="1" ht="50.1" customHeight="1" thickBot="1" x14ac:dyDescent="0.25">
      <c r="A192" s="301"/>
      <c r="B192" s="302"/>
      <c r="C192" s="182"/>
      <c r="D192" s="325"/>
      <c r="E192" s="325"/>
      <c r="F192" s="325"/>
      <c r="G192" s="325"/>
      <c r="H192" s="326"/>
    </row>
    <row r="193" spans="1:8" s="23" customFormat="1" ht="26.25" x14ac:dyDescent="0.2">
      <c r="A193" s="204"/>
      <c r="B193" s="205"/>
      <c r="C193" s="206"/>
      <c r="D193" s="205"/>
      <c r="E193" s="205"/>
      <c r="F193" s="205"/>
      <c r="G193" s="205"/>
      <c r="H193" s="207"/>
    </row>
    <row r="194" spans="1:8" s="16" customFormat="1" ht="21" x14ac:dyDescent="0.2">
      <c r="A194" s="208"/>
      <c r="B194" s="209" t="s">
        <v>126</v>
      </c>
      <c r="C194" s="210" t="s">
        <v>208</v>
      </c>
      <c r="D194" s="210"/>
      <c r="E194" s="211"/>
      <c r="F194" s="211"/>
      <c r="G194" s="211"/>
      <c r="H194" s="211"/>
    </row>
    <row r="195" spans="1:8" s="16" customFormat="1" ht="21" x14ac:dyDescent="0.2">
      <c r="A195" s="208"/>
      <c r="B195" s="211"/>
      <c r="C195" s="212" t="s">
        <v>209</v>
      </c>
      <c r="D195" s="212"/>
      <c r="E195" s="211"/>
      <c r="F195" s="211"/>
      <c r="G195" s="211"/>
      <c r="H195" s="211"/>
    </row>
    <row r="196" spans="1:8" s="16" customFormat="1" ht="21" x14ac:dyDescent="0.2">
      <c r="A196" s="208"/>
      <c r="B196" s="211"/>
      <c r="C196" s="212" t="s">
        <v>210</v>
      </c>
      <c r="D196" s="212"/>
      <c r="E196" s="211"/>
      <c r="F196" s="211"/>
      <c r="G196" s="211"/>
      <c r="H196" s="211"/>
    </row>
    <row r="197" spans="1:8" s="16" customFormat="1" ht="21" x14ac:dyDescent="0.2">
      <c r="A197" s="208"/>
      <c r="B197" s="211"/>
      <c r="C197" s="392"/>
      <c r="D197" s="392"/>
      <c r="E197" s="211"/>
      <c r="F197" s="211"/>
      <c r="G197" s="211"/>
      <c r="H197" s="211"/>
    </row>
    <row r="198" spans="1:8" s="16" customFormat="1" ht="21" x14ac:dyDescent="0.2">
      <c r="A198" s="213" t="s">
        <v>520</v>
      </c>
      <c r="B198" s="213"/>
      <c r="C198" s="213"/>
      <c r="D198" s="213"/>
      <c r="E198" s="213"/>
      <c r="F198" s="213"/>
      <c r="G198" s="213"/>
      <c r="H198" s="213"/>
    </row>
    <row r="199" spans="1:8" s="16" customFormat="1" ht="26.25" x14ac:dyDescent="0.2">
      <c r="A199" s="215" t="str">
        <f>Абакан_юр!A158</f>
        <v>По соглашению сторон в качестве валюты платежа могут выступать украинские гривны, в этом случае курс следующий: 1 руб. = 0,4427 гривен</v>
      </c>
      <c r="B199" s="215"/>
      <c r="C199" s="215"/>
      <c r="D199" s="216"/>
      <c r="E199" s="216"/>
      <c r="F199" s="217"/>
      <c r="G199" s="218"/>
      <c r="H199" s="218"/>
    </row>
    <row r="200" spans="1:8" ht="12.6" customHeight="1" x14ac:dyDescent="0.2">
      <c r="A200" s="215" t="str">
        <f>Абакан_юр!A159</f>
        <v>По соглашению сторон в качестве валюты платежа могут выступать дирхамы ОАЭ, в этом случае курс следующий: 1 руб. = 0,0427 дирхам</v>
      </c>
      <c r="B200" s="215"/>
      <c r="C200" s="215"/>
      <c r="D200" s="216"/>
      <c r="E200" s="216"/>
      <c r="F200" s="217"/>
      <c r="G200" s="220"/>
      <c r="H200" s="220"/>
    </row>
    <row r="201" spans="1:8" s="211" customFormat="1" ht="24.95" customHeight="1" x14ac:dyDescent="0.2">
      <c r="A201" s="215" t="str">
        <f>Абакан_юр!A160</f>
        <v>По соглашению сторон в качестве валюты платежа могут выступать доллары США, в этом случае курс следующий: 1 руб. = 0,0117 доллара</v>
      </c>
      <c r="B201" s="215"/>
      <c r="C201" s="215"/>
      <c r="D201" s="216"/>
      <c r="E201" s="216"/>
      <c r="F201" s="217"/>
      <c r="G201" s="220"/>
      <c r="H201" s="220"/>
    </row>
    <row r="202" spans="1:8" s="211" customFormat="1" ht="24.95" customHeight="1" x14ac:dyDescent="0.2">
      <c r="A202" s="215" t="str">
        <f>Абакан_юр!A161</f>
        <v>По соглашению сторон в качестве валюты платежа могут выступать евро, в этом случае курс следующий: 1 руб. = 0,0108 евро</v>
      </c>
      <c r="B202" s="215"/>
      <c r="C202" s="215"/>
      <c r="D202" s="216"/>
      <c r="E202" s="217"/>
      <c r="F202" s="217"/>
      <c r="G202" s="220"/>
      <c r="H202" s="220"/>
    </row>
    <row r="203" spans="1:8" s="211" customFormat="1" ht="24.95" customHeight="1" x14ac:dyDescent="0.2">
      <c r="A203" s="215" t="str">
        <f>Абакан_юр!A162</f>
        <v>По соглашению сторон в качестве валюты платежа могут выступать чешские кроны, в этом случае курс следующий: 1 руб. = 0,2672 крона</v>
      </c>
      <c r="B203" s="215"/>
      <c r="C203" s="215"/>
      <c r="D203" s="216"/>
      <c r="E203" s="217"/>
      <c r="F203" s="217"/>
      <c r="G203" s="220"/>
      <c r="H203" s="220"/>
    </row>
    <row r="204" spans="1:8" s="211" customFormat="1" ht="24.95" customHeight="1" x14ac:dyDescent="0.2">
      <c r="A204" s="215" t="str">
        <f>Абакан_юр!A163</f>
        <v>По соглашению сторон в качестве валюты платежа могут выступать киргизские сомы, в этом случае курс следующий: 1 руб. = 1,0485 сом</v>
      </c>
      <c r="B204" s="215"/>
      <c r="C204" s="215"/>
      <c r="D204" s="216"/>
      <c r="E204" s="216"/>
      <c r="F204" s="217"/>
      <c r="G204" s="220"/>
      <c r="H204" s="220"/>
    </row>
    <row r="205" spans="1:8" s="214" customFormat="1" ht="94.5" customHeight="1" x14ac:dyDescent="0.2">
      <c r="A205"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5" s="215"/>
      <c r="C205" s="215"/>
      <c r="D205" s="216"/>
      <c r="E205" s="216"/>
      <c r="F205" s="217"/>
      <c r="G205" s="220"/>
      <c r="H205" s="220"/>
    </row>
    <row r="206" spans="1:8" s="219" customFormat="1" ht="24.95" customHeight="1" x14ac:dyDescent="0.2">
      <c r="A206" s="221"/>
      <c r="B206" s="221"/>
      <c r="C206" s="222"/>
      <c r="D206" s="223"/>
      <c r="E206" s="223"/>
      <c r="F206" s="224"/>
      <c r="G206" s="225"/>
      <c r="H206" s="225"/>
    </row>
    <row r="207" spans="1:8" s="219" customFormat="1" ht="24.95" customHeight="1" x14ac:dyDescent="0.2">
      <c r="A207" s="227" t="s">
        <v>137</v>
      </c>
      <c r="B207" s="227"/>
      <c r="C207" s="227"/>
      <c r="D207" s="227"/>
      <c r="E207" s="227"/>
      <c r="F207" s="227"/>
      <c r="G207" s="227"/>
      <c r="H207" s="227"/>
    </row>
    <row r="208" spans="1:8" s="219" customFormat="1" ht="24.95" customHeight="1" x14ac:dyDescent="0.2">
      <c r="A208" s="227" t="s">
        <v>138</v>
      </c>
      <c r="B208" s="227"/>
      <c r="C208" s="227"/>
      <c r="D208" s="227"/>
      <c r="E208" s="227"/>
      <c r="F208" s="227"/>
      <c r="G208" s="227"/>
      <c r="H208" s="227"/>
    </row>
    <row r="209" spans="1:8" s="219" customFormat="1" ht="24.95" customHeight="1" x14ac:dyDescent="0.2">
      <c r="A209" s="221"/>
      <c r="B209" s="221"/>
      <c r="C209" s="222"/>
      <c r="D209" s="223"/>
      <c r="E209" s="223"/>
      <c r="F209" s="224"/>
      <c r="G209" s="225"/>
      <c r="H209" s="225"/>
    </row>
    <row r="210" spans="1:8" s="219" customFormat="1" ht="24.95" customHeight="1" thickBot="1" x14ac:dyDescent="0.25">
      <c r="A210" s="228" t="s">
        <v>139</v>
      </c>
      <c r="B210" s="228"/>
      <c r="C210" s="228"/>
      <c r="D210" s="228"/>
      <c r="E210" s="228"/>
      <c r="F210" s="229"/>
      <c r="H210" s="230"/>
    </row>
    <row r="211" spans="1:8" s="219" customFormat="1" ht="24.95" customHeight="1" thickBot="1" x14ac:dyDescent="0.25">
      <c r="A211" s="231" t="s">
        <v>140</v>
      </c>
      <c r="B211" s="232"/>
      <c r="C211" s="232"/>
      <c r="D211" s="232"/>
      <c r="E211" s="233"/>
      <c r="F211" s="234"/>
      <c r="G211" s="205"/>
      <c r="H211" s="235"/>
    </row>
    <row r="212" spans="1:8" s="219" customFormat="1" ht="24.95" customHeight="1" thickBot="1" x14ac:dyDescent="0.25">
      <c r="A212" s="305" t="s">
        <v>141</v>
      </c>
      <c r="B212" s="306"/>
      <c r="C212" s="238" t="s">
        <v>142</v>
      </c>
      <c r="D212" s="330" t="s">
        <v>143</v>
      </c>
      <c r="E212" s="331"/>
      <c r="F212" s="240"/>
      <c r="G212" s="240"/>
      <c r="H212" s="240"/>
    </row>
    <row r="213" spans="1:8" s="226" customFormat="1" ht="12" customHeight="1" x14ac:dyDescent="0.2">
      <c r="A213" s="241" t="s">
        <v>170</v>
      </c>
      <c r="B213" s="242"/>
      <c r="C213" s="244" t="s">
        <v>171</v>
      </c>
      <c r="D213" s="370">
        <v>2190</v>
      </c>
      <c r="E213" s="245"/>
      <c r="F213" s="240"/>
      <c r="G213" s="240"/>
      <c r="H213" s="240"/>
    </row>
    <row r="214" spans="1:8" ht="24.95" customHeight="1" x14ac:dyDescent="0.2">
      <c r="A214" s="246" t="s">
        <v>172</v>
      </c>
      <c r="B214" s="247"/>
      <c r="C214" s="249"/>
      <c r="D214" s="371">
        <v>1590</v>
      </c>
      <c r="E214" s="250"/>
      <c r="F214" s="240"/>
      <c r="G214" s="240"/>
      <c r="H214" s="240"/>
    </row>
    <row r="215" spans="1:8" ht="24.95" customHeight="1" x14ac:dyDescent="0.2">
      <c r="A215" s="246" t="s">
        <v>173</v>
      </c>
      <c r="B215" s="247"/>
      <c r="C215" s="249"/>
      <c r="D215" s="371">
        <v>1440</v>
      </c>
      <c r="E215" s="250"/>
      <c r="F215" s="240"/>
      <c r="G215" s="240"/>
      <c r="H215" s="240"/>
    </row>
    <row r="216" spans="1:8" s="226" customFormat="1" ht="12" customHeight="1" thickBot="1" x14ac:dyDescent="0.25">
      <c r="A216" s="246" t="s">
        <v>174</v>
      </c>
      <c r="B216" s="247"/>
      <c r="C216" s="249"/>
      <c r="D216" s="371">
        <v>1290</v>
      </c>
      <c r="E216" s="250"/>
      <c r="F216" s="240"/>
      <c r="G216" s="240"/>
      <c r="H216" s="240"/>
    </row>
    <row r="217" spans="1:8" s="230" customFormat="1" ht="50.1" customHeight="1" x14ac:dyDescent="0.2">
      <c r="A217" s="241" t="s">
        <v>144</v>
      </c>
      <c r="B217" s="242"/>
      <c r="C217" s="243" t="s">
        <v>145</v>
      </c>
      <c r="D217" s="244" t="s">
        <v>146</v>
      </c>
      <c r="E217" s="245"/>
      <c r="F217" s="240"/>
      <c r="G217" s="240"/>
      <c r="H217" s="240"/>
    </row>
    <row r="218" spans="1:8" s="235" customFormat="1" ht="50.1" customHeight="1" x14ac:dyDescent="0.2">
      <c r="A218" s="246" t="s">
        <v>147</v>
      </c>
      <c r="B218" s="247"/>
      <c r="C218" s="248" t="s">
        <v>148</v>
      </c>
      <c r="D218" s="249" t="s">
        <v>149</v>
      </c>
      <c r="E218" s="250"/>
      <c r="F218" s="240"/>
      <c r="G218" s="240"/>
      <c r="H218" s="240"/>
    </row>
    <row r="219" spans="1:8" ht="100.5" customHeight="1" thickBot="1" x14ac:dyDescent="0.25">
      <c r="A219" s="332" t="s">
        <v>150</v>
      </c>
      <c r="B219" s="333"/>
      <c r="C219" s="334" t="s">
        <v>151</v>
      </c>
      <c r="D219" s="335" t="s">
        <v>149</v>
      </c>
      <c r="E219" s="336"/>
      <c r="F219" s="240"/>
      <c r="G219" s="240"/>
      <c r="H219" s="240"/>
    </row>
    <row r="220" spans="1:8" ht="50.1" customHeight="1" x14ac:dyDescent="0.2">
      <c r="A220" s="246" t="s">
        <v>153</v>
      </c>
      <c r="B220" s="247"/>
      <c r="C220" s="337" t="s">
        <v>154</v>
      </c>
      <c r="D220" s="247" t="s">
        <v>149</v>
      </c>
      <c r="E220" s="338"/>
      <c r="F220" s="234"/>
      <c r="G220" s="234"/>
      <c r="H220" s="234"/>
    </row>
    <row r="221" spans="1:8" ht="50.1" customHeight="1" thickBot="1" x14ac:dyDescent="0.25">
      <c r="A221" s="339" t="s">
        <v>155</v>
      </c>
      <c r="B221" s="340"/>
      <c r="C221" s="334" t="s">
        <v>156</v>
      </c>
      <c r="D221" s="341" t="s">
        <v>149</v>
      </c>
      <c r="E221" s="342"/>
      <c r="F221" s="224"/>
      <c r="G221" s="225"/>
      <c r="H221" s="225"/>
    </row>
    <row r="222" spans="1:8" ht="50.1" customHeight="1" x14ac:dyDescent="0.2">
      <c r="A222" s="252" t="s">
        <v>157</v>
      </c>
      <c r="B222" s="252"/>
      <c r="C222" s="252"/>
      <c r="D222" s="252"/>
      <c r="E222" s="252"/>
      <c r="F222" s="252"/>
      <c r="G222" s="252"/>
      <c r="H222" s="252"/>
    </row>
    <row r="223" spans="1:8" ht="50.1" customHeight="1" x14ac:dyDescent="0.2">
      <c r="A223" s="252" t="s">
        <v>158</v>
      </c>
      <c r="B223" s="252"/>
      <c r="C223" s="252"/>
      <c r="D223" s="252"/>
      <c r="E223" s="252"/>
      <c r="F223" s="252"/>
      <c r="G223" s="252"/>
      <c r="H223" s="252"/>
    </row>
    <row r="224" spans="1:8" ht="175.5" customHeight="1" x14ac:dyDescent="0.2">
      <c r="A224"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11"/>
      <c r="C224" s="311"/>
      <c r="D224" s="311"/>
      <c r="E224" s="311"/>
      <c r="F224" s="311"/>
      <c r="G224" s="311"/>
      <c r="H224" s="311"/>
    </row>
    <row r="225" spans="1:8" ht="75" customHeight="1" x14ac:dyDescent="0.2">
      <c r="A225" s="227" t="s">
        <v>160</v>
      </c>
      <c r="B225" s="227"/>
      <c r="C225" s="227"/>
      <c r="D225" s="227"/>
      <c r="E225" s="227"/>
      <c r="F225" s="227"/>
      <c r="G225" s="227"/>
      <c r="H225" s="227"/>
    </row>
    <row r="226" spans="1:8" ht="174.75" customHeight="1" x14ac:dyDescent="0.2">
      <c r="A226" s="252" t="s">
        <v>161</v>
      </c>
      <c r="B226" s="252"/>
      <c r="C226" s="252"/>
      <c r="D226" s="252"/>
      <c r="E226" s="252"/>
      <c r="F226" s="252"/>
      <c r="G226" s="252"/>
      <c r="H226" s="252"/>
    </row>
    <row r="227" spans="1:8" s="205" customFormat="1" ht="125.25" customHeight="1" x14ac:dyDescent="0.2">
      <c r="A227" s="227" t="s">
        <v>162</v>
      </c>
      <c r="B227" s="227"/>
      <c r="C227" s="227"/>
      <c r="D227" s="227"/>
      <c r="E227" s="227"/>
      <c r="F227" s="227"/>
      <c r="G227" s="227"/>
      <c r="H227" s="227"/>
    </row>
    <row r="228" spans="1:8" s="226" customFormat="1" ht="222.75" customHeight="1" x14ac:dyDescent="0.2">
      <c r="A228" s="204"/>
      <c r="B228" s="205"/>
      <c r="C228" s="206"/>
      <c r="D228" s="205"/>
      <c r="E228" s="205"/>
      <c r="F228" s="205"/>
      <c r="G228" s="205"/>
      <c r="H228" s="207"/>
    </row>
    <row r="229" spans="1:8" ht="24.95" customHeight="1" x14ac:dyDescent="0.2"/>
    <row r="230" spans="1:8" ht="24.95" customHeight="1" x14ac:dyDescent="0.2"/>
    <row r="231" spans="1:8" ht="180.75" customHeight="1" x14ac:dyDescent="0.2"/>
    <row r="232" spans="1:8" s="16" customFormat="1" ht="67.5" customHeight="1" x14ac:dyDescent="0.2">
      <c r="A232" s="204"/>
      <c r="B232" s="205"/>
      <c r="C232" s="206"/>
      <c r="D232" s="205"/>
      <c r="E232" s="205"/>
      <c r="F232" s="205"/>
      <c r="G232" s="205"/>
      <c r="H232" s="207"/>
    </row>
    <row r="233" spans="1:8" ht="24.95" customHeight="1" x14ac:dyDescent="0.2"/>
    <row r="234" spans="1:8" s="254" customFormat="1" ht="114.75" customHeight="1" x14ac:dyDescent="0.2">
      <c r="A234" s="204"/>
      <c r="B234" s="205"/>
      <c r="C234" s="206"/>
      <c r="D234" s="205"/>
      <c r="E234" s="205"/>
      <c r="F234" s="205"/>
      <c r="G234" s="205"/>
      <c r="H234" s="207"/>
    </row>
  </sheetData>
  <sheetProtection selectLockedCells="1" selectUnlockedCells="1"/>
  <mergeCells count="386">
    <mergeCell ref="A224:H224"/>
    <mergeCell ref="A225:H225"/>
    <mergeCell ref="A226:H226"/>
    <mergeCell ref="A227:E227"/>
    <mergeCell ref="F227:H227"/>
    <mergeCell ref="A220:B220"/>
    <mergeCell ref="D220:E220"/>
    <mergeCell ref="A221:B221"/>
    <mergeCell ref="D221:E221"/>
    <mergeCell ref="A222:H222"/>
    <mergeCell ref="A223:H223"/>
    <mergeCell ref="D216:E216"/>
    <mergeCell ref="A217:B217"/>
    <mergeCell ref="D217:E217"/>
    <mergeCell ref="A218:B218"/>
    <mergeCell ref="D218:E218"/>
    <mergeCell ref="A219:B219"/>
    <mergeCell ref="D219:E219"/>
    <mergeCell ref="A212:B212"/>
    <mergeCell ref="D212:E212"/>
    <mergeCell ref="A213:B213"/>
    <mergeCell ref="C213:C216"/>
    <mergeCell ref="D213:E213"/>
    <mergeCell ref="A214:B214"/>
    <mergeCell ref="D214:E214"/>
    <mergeCell ref="A215:B215"/>
    <mergeCell ref="D215:E215"/>
    <mergeCell ref="A216:B216"/>
    <mergeCell ref="A204:C204"/>
    <mergeCell ref="A205:C205"/>
    <mergeCell ref="A207:H207"/>
    <mergeCell ref="A208:H208"/>
    <mergeCell ref="A210:E210"/>
    <mergeCell ref="A211:E211"/>
    <mergeCell ref="A199:C199"/>
    <mergeCell ref="G199:H199"/>
    <mergeCell ref="A200:C200"/>
    <mergeCell ref="A201:C201"/>
    <mergeCell ref="A202:C202"/>
    <mergeCell ref="A203:C203"/>
    <mergeCell ref="A192:B192"/>
    <mergeCell ref="D192:H192"/>
    <mergeCell ref="C194:D194"/>
    <mergeCell ref="C195:D195"/>
    <mergeCell ref="C196:D196"/>
    <mergeCell ref="A198:H198"/>
    <mergeCell ref="A188:B188"/>
    <mergeCell ref="D188:H188"/>
    <mergeCell ref="A189:C189"/>
    <mergeCell ref="D189:H189"/>
    <mergeCell ref="A190:B190"/>
    <mergeCell ref="C190:C191"/>
    <mergeCell ref="D190:H190"/>
    <mergeCell ref="A191:B191"/>
    <mergeCell ref="D191:H191"/>
    <mergeCell ref="A185:B185"/>
    <mergeCell ref="D185:H185"/>
    <mergeCell ref="A186:B186"/>
    <mergeCell ref="D186:H186"/>
    <mergeCell ref="A187:B187"/>
    <mergeCell ref="D187:H187"/>
    <mergeCell ref="A181:B181"/>
    <mergeCell ref="D181:H181"/>
    <mergeCell ref="A182:B182"/>
    <mergeCell ref="D182:H182"/>
    <mergeCell ref="A183:B183"/>
    <mergeCell ref="A184:B184"/>
    <mergeCell ref="D184:H184"/>
    <mergeCell ref="D177:H177"/>
    <mergeCell ref="A178:B178"/>
    <mergeCell ref="D178:H178"/>
    <mergeCell ref="A179:B179"/>
    <mergeCell ref="D179:H179"/>
    <mergeCell ref="A180:B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2"/>
  <sheetViews>
    <sheetView view="pageBreakPreview" zoomScale="40" zoomScaleNormal="60" zoomScaleSheetLayoutView="40" workbookViewId="0">
      <pane ySplit="3" topLeftCell="A310"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521</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4">
        <v>219</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"&amp;MIN(D50:D94)&amp;" до "&amp;MAX(D50:D94)</f>
        <v>от 2076 до 93420</v>
      </c>
      <c r="E49" s="122"/>
      <c r="F49" s="122"/>
      <c r="G49" s="122"/>
      <c r="H49" s="123"/>
    </row>
    <row r="50" spans="1:8" s="16" customFormat="1" ht="37.5" customHeight="1" outlineLevel="1" x14ac:dyDescent="0.2">
      <c r="A50" s="124" t="s">
        <v>32</v>
      </c>
      <c r="B50" s="125"/>
      <c r="C50" s="455"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50" s="127">
        <v>2076</v>
      </c>
      <c r="E50" s="128"/>
      <c r="F50" s="128"/>
      <c r="G50" s="128"/>
      <c r="H50" s="129"/>
    </row>
    <row r="51" spans="1:8" s="16" customFormat="1" ht="37.5" customHeight="1" outlineLevel="1" x14ac:dyDescent="0.2">
      <c r="A51" s="130" t="s">
        <v>33</v>
      </c>
      <c r="B51" s="131"/>
      <c r="C51" s="456"/>
      <c r="D51" s="36">
        <v>4152</v>
      </c>
      <c r="E51" s="37"/>
      <c r="F51" s="37"/>
      <c r="G51" s="37"/>
      <c r="H51" s="38"/>
    </row>
    <row r="52" spans="1:8" s="16" customFormat="1" ht="37.5" customHeight="1" outlineLevel="1" x14ac:dyDescent="0.2">
      <c r="A52" s="130" t="s">
        <v>34</v>
      </c>
      <c r="B52" s="131"/>
      <c r="C52" s="456"/>
      <c r="D52" s="36">
        <v>6228</v>
      </c>
      <c r="E52" s="37"/>
      <c r="F52" s="37"/>
      <c r="G52" s="37"/>
      <c r="H52" s="38"/>
    </row>
    <row r="53" spans="1:8" s="16" customFormat="1" ht="37.5" customHeight="1" outlineLevel="1" x14ac:dyDescent="0.2">
      <c r="A53" s="130" t="s">
        <v>35</v>
      </c>
      <c r="B53" s="131"/>
      <c r="C53" s="456"/>
      <c r="D53" s="36">
        <v>8304</v>
      </c>
      <c r="E53" s="37"/>
      <c r="F53" s="37"/>
      <c r="G53" s="37"/>
      <c r="H53" s="38"/>
    </row>
    <row r="54" spans="1:8" s="16" customFormat="1" ht="37.5" customHeight="1" outlineLevel="1" x14ac:dyDescent="0.2">
      <c r="A54" s="130" t="s">
        <v>36</v>
      </c>
      <c r="B54" s="131"/>
      <c r="C54" s="456"/>
      <c r="D54" s="36">
        <v>10380</v>
      </c>
      <c r="E54" s="37"/>
      <c r="F54" s="37"/>
      <c r="G54" s="37"/>
      <c r="H54" s="38"/>
    </row>
    <row r="55" spans="1:8" s="16" customFormat="1" ht="37.5" customHeight="1" outlineLevel="1" x14ac:dyDescent="0.2">
      <c r="A55" s="130" t="s">
        <v>37</v>
      </c>
      <c r="B55" s="131"/>
      <c r="C55" s="456"/>
      <c r="D55" s="36">
        <v>12456</v>
      </c>
      <c r="E55" s="37"/>
      <c r="F55" s="37"/>
      <c r="G55" s="37"/>
      <c r="H55" s="38"/>
    </row>
    <row r="56" spans="1:8" s="16" customFormat="1" ht="37.5" customHeight="1" outlineLevel="1" x14ac:dyDescent="0.2">
      <c r="A56" s="130" t="s">
        <v>38</v>
      </c>
      <c r="B56" s="131"/>
      <c r="C56" s="456"/>
      <c r="D56" s="36">
        <v>14532</v>
      </c>
      <c r="E56" s="37"/>
      <c r="F56" s="37"/>
      <c r="G56" s="37"/>
      <c r="H56" s="38"/>
    </row>
    <row r="57" spans="1:8" s="16" customFormat="1" ht="37.5" customHeight="1" outlineLevel="1" x14ac:dyDescent="0.2">
      <c r="A57" s="130" t="s">
        <v>39</v>
      </c>
      <c r="B57" s="131"/>
      <c r="C57" s="456"/>
      <c r="D57" s="36">
        <v>16608</v>
      </c>
      <c r="E57" s="37"/>
      <c r="F57" s="37"/>
      <c r="G57" s="37"/>
      <c r="H57" s="38"/>
    </row>
    <row r="58" spans="1:8" s="16" customFormat="1" ht="37.5" customHeight="1" outlineLevel="1" x14ac:dyDescent="0.2">
      <c r="A58" s="130" t="s">
        <v>40</v>
      </c>
      <c r="B58" s="131"/>
      <c r="C58" s="456"/>
      <c r="D58" s="36">
        <v>18684</v>
      </c>
      <c r="E58" s="37"/>
      <c r="F58" s="37"/>
      <c r="G58" s="37"/>
      <c r="H58" s="38"/>
    </row>
    <row r="59" spans="1:8" s="16" customFormat="1" ht="37.5" customHeight="1" outlineLevel="1" x14ac:dyDescent="0.2">
      <c r="A59" s="130" t="s">
        <v>41</v>
      </c>
      <c r="B59" s="131"/>
      <c r="C59" s="456"/>
      <c r="D59" s="36">
        <v>20760</v>
      </c>
      <c r="E59" s="37"/>
      <c r="F59" s="37"/>
      <c r="G59" s="37"/>
      <c r="H59" s="38"/>
    </row>
    <row r="60" spans="1:8" s="16" customFormat="1" ht="37.5" customHeight="1" outlineLevel="1" x14ac:dyDescent="0.2">
      <c r="A60" s="130" t="s">
        <v>42</v>
      </c>
      <c r="B60" s="131"/>
      <c r="C60" s="456"/>
      <c r="D60" s="36">
        <v>22836</v>
      </c>
      <c r="E60" s="37"/>
      <c r="F60" s="37"/>
      <c r="G60" s="37"/>
      <c r="H60" s="38"/>
    </row>
    <row r="61" spans="1:8" s="16" customFormat="1" ht="37.5" customHeight="1" outlineLevel="1" x14ac:dyDescent="0.2">
      <c r="A61" s="130" t="s">
        <v>43</v>
      </c>
      <c r="B61" s="131"/>
      <c r="C61" s="456"/>
      <c r="D61" s="36">
        <v>24912</v>
      </c>
      <c r="E61" s="37"/>
      <c r="F61" s="37"/>
      <c r="G61" s="37"/>
      <c r="H61" s="38"/>
    </row>
    <row r="62" spans="1:8" s="16" customFormat="1" ht="37.5" customHeight="1" outlineLevel="1" x14ac:dyDescent="0.2">
      <c r="A62" s="130" t="s">
        <v>44</v>
      </c>
      <c r="B62" s="131"/>
      <c r="C62" s="456"/>
      <c r="D62" s="36">
        <v>26988</v>
      </c>
      <c r="E62" s="37"/>
      <c r="F62" s="37"/>
      <c r="G62" s="37"/>
      <c r="H62" s="38"/>
    </row>
    <row r="63" spans="1:8" s="16" customFormat="1" ht="37.5" customHeight="1" outlineLevel="1" x14ac:dyDescent="0.2">
      <c r="A63" s="130" t="s">
        <v>45</v>
      </c>
      <c r="B63" s="131"/>
      <c r="C63" s="456"/>
      <c r="D63" s="36">
        <v>29064</v>
      </c>
      <c r="E63" s="37"/>
      <c r="F63" s="37"/>
      <c r="G63" s="37"/>
      <c r="H63" s="38"/>
    </row>
    <row r="64" spans="1:8" s="16" customFormat="1" ht="37.5" customHeight="1" outlineLevel="1" x14ac:dyDescent="0.2">
      <c r="A64" s="130" t="s">
        <v>46</v>
      </c>
      <c r="B64" s="131"/>
      <c r="C64" s="456"/>
      <c r="D64" s="36">
        <v>31140</v>
      </c>
      <c r="E64" s="37"/>
      <c r="F64" s="37"/>
      <c r="G64" s="37"/>
      <c r="H64" s="38"/>
    </row>
    <row r="65" spans="1:8" s="16" customFormat="1" ht="37.5" customHeight="1" outlineLevel="1" x14ac:dyDescent="0.2">
      <c r="A65" s="130" t="s">
        <v>47</v>
      </c>
      <c r="B65" s="131"/>
      <c r="C65" s="456"/>
      <c r="D65" s="36">
        <v>33216</v>
      </c>
      <c r="E65" s="37"/>
      <c r="F65" s="37"/>
      <c r="G65" s="37"/>
      <c r="H65" s="38"/>
    </row>
    <row r="66" spans="1:8" s="16" customFormat="1" ht="37.5" customHeight="1" outlineLevel="1" x14ac:dyDescent="0.2">
      <c r="A66" s="130" t="s">
        <v>48</v>
      </c>
      <c r="B66" s="131"/>
      <c r="C66" s="456"/>
      <c r="D66" s="36">
        <v>35292</v>
      </c>
      <c r="E66" s="37"/>
      <c r="F66" s="37"/>
      <c r="G66" s="37"/>
      <c r="H66" s="38"/>
    </row>
    <row r="67" spans="1:8" s="16" customFormat="1" ht="37.5" customHeight="1" outlineLevel="1" x14ac:dyDescent="0.2">
      <c r="A67" s="130" t="s">
        <v>49</v>
      </c>
      <c r="B67" s="131"/>
      <c r="C67" s="456"/>
      <c r="D67" s="36">
        <v>37368</v>
      </c>
      <c r="E67" s="37"/>
      <c r="F67" s="37"/>
      <c r="G67" s="37"/>
      <c r="H67" s="38"/>
    </row>
    <row r="68" spans="1:8" s="16" customFormat="1" ht="37.5" customHeight="1" outlineLevel="1" x14ac:dyDescent="0.2">
      <c r="A68" s="130" t="s">
        <v>50</v>
      </c>
      <c r="B68" s="131"/>
      <c r="C68" s="456"/>
      <c r="D68" s="36">
        <v>39444</v>
      </c>
      <c r="E68" s="37"/>
      <c r="F68" s="37"/>
      <c r="G68" s="37"/>
      <c r="H68" s="38"/>
    </row>
    <row r="69" spans="1:8" s="16" customFormat="1" ht="37.5" customHeight="1" outlineLevel="1" x14ac:dyDescent="0.2">
      <c r="A69" s="130" t="s">
        <v>51</v>
      </c>
      <c r="B69" s="131"/>
      <c r="C69" s="456"/>
      <c r="D69" s="36">
        <v>41520</v>
      </c>
      <c r="E69" s="37"/>
      <c r="F69" s="37"/>
      <c r="G69" s="37"/>
      <c r="H69" s="38"/>
    </row>
    <row r="70" spans="1:8" s="16" customFormat="1" ht="37.5" customHeight="1" outlineLevel="1" x14ac:dyDescent="0.2">
      <c r="A70" s="130" t="s">
        <v>197</v>
      </c>
      <c r="B70" s="131"/>
      <c r="C70" s="456"/>
      <c r="D70" s="36">
        <v>43596</v>
      </c>
      <c r="E70" s="37"/>
      <c r="F70" s="37"/>
      <c r="G70" s="37"/>
      <c r="H70" s="38"/>
    </row>
    <row r="71" spans="1:8" s="16" customFormat="1" ht="37.5" customHeight="1" outlineLevel="1" x14ac:dyDescent="0.2">
      <c r="A71" s="130" t="s">
        <v>198</v>
      </c>
      <c r="B71" s="131"/>
      <c r="C71" s="456"/>
      <c r="D71" s="36">
        <v>45672</v>
      </c>
      <c r="E71" s="37"/>
      <c r="F71" s="37"/>
      <c r="G71" s="37"/>
      <c r="H71" s="38"/>
    </row>
    <row r="72" spans="1:8" s="16" customFormat="1" ht="37.5" customHeight="1" outlineLevel="1" x14ac:dyDescent="0.2">
      <c r="A72" s="130" t="s">
        <v>199</v>
      </c>
      <c r="B72" s="131"/>
      <c r="C72" s="456"/>
      <c r="D72" s="36">
        <v>47748</v>
      </c>
      <c r="E72" s="37"/>
      <c r="F72" s="37"/>
      <c r="G72" s="37"/>
      <c r="H72" s="38"/>
    </row>
    <row r="73" spans="1:8" s="16" customFormat="1" ht="37.5" customHeight="1" outlineLevel="1" x14ac:dyDescent="0.2">
      <c r="A73" s="130" t="s">
        <v>200</v>
      </c>
      <c r="B73" s="131"/>
      <c r="C73" s="456"/>
      <c r="D73" s="36">
        <v>49824</v>
      </c>
      <c r="E73" s="37"/>
      <c r="F73" s="37"/>
      <c r="G73" s="37"/>
      <c r="H73" s="38"/>
    </row>
    <row r="74" spans="1:8" s="16" customFormat="1" ht="37.5" customHeight="1" outlineLevel="1" x14ac:dyDescent="0.2">
      <c r="A74" s="130" t="s">
        <v>201</v>
      </c>
      <c r="B74" s="131"/>
      <c r="C74" s="456"/>
      <c r="D74" s="36">
        <v>51900</v>
      </c>
      <c r="E74" s="37"/>
      <c r="F74" s="37"/>
      <c r="G74" s="37"/>
      <c r="H74" s="38"/>
    </row>
    <row r="75" spans="1:8" s="16" customFormat="1" ht="37.5" customHeight="1" outlineLevel="1" x14ac:dyDescent="0.2">
      <c r="A75" s="130" t="s">
        <v>202</v>
      </c>
      <c r="B75" s="131"/>
      <c r="C75" s="456"/>
      <c r="D75" s="36">
        <v>53976</v>
      </c>
      <c r="E75" s="37"/>
      <c r="F75" s="37"/>
      <c r="G75" s="37"/>
      <c r="H75" s="38"/>
    </row>
    <row r="76" spans="1:8" s="16" customFormat="1" ht="37.5" customHeight="1" outlineLevel="1" x14ac:dyDescent="0.2">
      <c r="A76" s="130" t="s">
        <v>203</v>
      </c>
      <c r="B76" s="131"/>
      <c r="C76" s="456"/>
      <c r="D76" s="36">
        <v>56052</v>
      </c>
      <c r="E76" s="37"/>
      <c r="F76" s="37"/>
      <c r="G76" s="37"/>
      <c r="H76" s="38"/>
    </row>
    <row r="77" spans="1:8" s="16" customFormat="1" ht="37.5" customHeight="1" outlineLevel="1" x14ac:dyDescent="0.2">
      <c r="A77" s="130" t="s">
        <v>204</v>
      </c>
      <c r="B77" s="131"/>
      <c r="C77" s="456"/>
      <c r="D77" s="36">
        <v>58128</v>
      </c>
      <c r="E77" s="37"/>
      <c r="F77" s="37"/>
      <c r="G77" s="37"/>
      <c r="H77" s="38"/>
    </row>
    <row r="78" spans="1:8" s="16" customFormat="1" ht="37.5" customHeight="1" outlineLevel="1" x14ac:dyDescent="0.2">
      <c r="A78" s="130" t="s">
        <v>205</v>
      </c>
      <c r="B78" s="131"/>
      <c r="C78" s="456"/>
      <c r="D78" s="36">
        <v>60204</v>
      </c>
      <c r="E78" s="37"/>
      <c r="F78" s="37"/>
      <c r="G78" s="37"/>
      <c r="H78" s="38"/>
    </row>
    <row r="79" spans="1:8" s="16" customFormat="1" ht="37.5" customHeight="1" outlineLevel="1" x14ac:dyDescent="0.2">
      <c r="A79" s="130" t="s">
        <v>206</v>
      </c>
      <c r="B79" s="131"/>
      <c r="C79" s="456"/>
      <c r="D79" s="36">
        <v>62280</v>
      </c>
      <c r="E79" s="37"/>
      <c r="F79" s="37"/>
      <c r="G79" s="37"/>
      <c r="H79" s="38"/>
    </row>
    <row r="80" spans="1:8" s="16" customFormat="1" ht="37.5" customHeight="1" outlineLevel="1" x14ac:dyDescent="0.2">
      <c r="A80" s="130" t="s">
        <v>216</v>
      </c>
      <c r="B80" s="131"/>
      <c r="C80" s="456"/>
      <c r="D80" s="36">
        <v>64356</v>
      </c>
      <c r="E80" s="37"/>
      <c r="F80" s="37"/>
      <c r="G80" s="37"/>
      <c r="H80" s="38"/>
    </row>
    <row r="81" spans="1:8" s="16" customFormat="1" ht="37.5" customHeight="1" outlineLevel="1" x14ac:dyDescent="0.2">
      <c r="A81" s="130" t="s">
        <v>217</v>
      </c>
      <c r="B81" s="131"/>
      <c r="C81" s="456"/>
      <c r="D81" s="36">
        <v>66432</v>
      </c>
      <c r="E81" s="37"/>
      <c r="F81" s="37"/>
      <c r="G81" s="37"/>
      <c r="H81" s="38"/>
    </row>
    <row r="82" spans="1:8" s="16" customFormat="1" ht="37.5" customHeight="1" outlineLevel="1" x14ac:dyDescent="0.2">
      <c r="A82" s="130" t="s">
        <v>218</v>
      </c>
      <c r="B82" s="131"/>
      <c r="C82" s="456"/>
      <c r="D82" s="36">
        <v>68508</v>
      </c>
      <c r="E82" s="37"/>
      <c r="F82" s="37"/>
      <c r="G82" s="37"/>
      <c r="H82" s="38"/>
    </row>
    <row r="83" spans="1:8" s="16" customFormat="1" ht="37.5" customHeight="1" outlineLevel="1" x14ac:dyDescent="0.2">
      <c r="A83" s="130" t="s">
        <v>219</v>
      </c>
      <c r="B83" s="131"/>
      <c r="C83" s="456"/>
      <c r="D83" s="36">
        <v>70584</v>
      </c>
      <c r="E83" s="37"/>
      <c r="F83" s="37"/>
      <c r="G83" s="37"/>
      <c r="H83" s="38"/>
    </row>
    <row r="84" spans="1:8" s="16" customFormat="1" ht="37.5" customHeight="1" outlineLevel="1" x14ac:dyDescent="0.2">
      <c r="A84" s="130" t="s">
        <v>220</v>
      </c>
      <c r="B84" s="131"/>
      <c r="C84" s="456"/>
      <c r="D84" s="36">
        <v>72660</v>
      </c>
      <c r="E84" s="37"/>
      <c r="F84" s="37"/>
      <c r="G84" s="37"/>
      <c r="H84" s="38"/>
    </row>
    <row r="85" spans="1:8" s="16" customFormat="1" ht="37.5" customHeight="1" outlineLevel="1" x14ac:dyDescent="0.2">
      <c r="A85" s="130" t="s">
        <v>221</v>
      </c>
      <c r="B85" s="131"/>
      <c r="C85" s="456"/>
      <c r="D85" s="36">
        <v>74736</v>
      </c>
      <c r="E85" s="37"/>
      <c r="F85" s="37"/>
      <c r="G85" s="37"/>
      <c r="H85" s="38"/>
    </row>
    <row r="86" spans="1:8" s="16" customFormat="1" ht="37.5" customHeight="1" outlineLevel="1" x14ac:dyDescent="0.2">
      <c r="A86" s="130" t="s">
        <v>222</v>
      </c>
      <c r="B86" s="131"/>
      <c r="C86" s="456"/>
      <c r="D86" s="36">
        <v>76812</v>
      </c>
      <c r="E86" s="37"/>
      <c r="F86" s="37"/>
      <c r="G86" s="37"/>
      <c r="H86" s="38"/>
    </row>
    <row r="87" spans="1:8" s="16" customFormat="1" ht="37.5" customHeight="1" outlineLevel="1" x14ac:dyDescent="0.2">
      <c r="A87" s="130" t="s">
        <v>223</v>
      </c>
      <c r="B87" s="131"/>
      <c r="C87" s="456"/>
      <c r="D87" s="36">
        <v>78888</v>
      </c>
      <c r="E87" s="37"/>
      <c r="F87" s="37"/>
      <c r="G87" s="37"/>
      <c r="H87" s="38"/>
    </row>
    <row r="88" spans="1:8" s="16" customFormat="1" ht="37.5" customHeight="1" outlineLevel="1" x14ac:dyDescent="0.2">
      <c r="A88" s="130" t="s">
        <v>224</v>
      </c>
      <c r="B88" s="131"/>
      <c r="C88" s="456"/>
      <c r="D88" s="36">
        <v>80964</v>
      </c>
      <c r="E88" s="37"/>
      <c r="F88" s="37"/>
      <c r="G88" s="37"/>
      <c r="H88" s="38"/>
    </row>
    <row r="89" spans="1:8" s="16" customFormat="1" ht="37.5" customHeight="1" outlineLevel="1" x14ac:dyDescent="0.2">
      <c r="A89" s="130" t="s">
        <v>225</v>
      </c>
      <c r="B89" s="131"/>
      <c r="C89" s="456"/>
      <c r="D89" s="36">
        <v>83040</v>
      </c>
      <c r="E89" s="37"/>
      <c r="F89" s="37"/>
      <c r="G89" s="37"/>
      <c r="H89" s="38"/>
    </row>
    <row r="90" spans="1:8" s="16" customFormat="1" ht="37.5" customHeight="1" outlineLevel="1" x14ac:dyDescent="0.2">
      <c r="A90" s="130" t="s">
        <v>292</v>
      </c>
      <c r="B90" s="131"/>
      <c r="C90" s="456"/>
      <c r="D90" s="36">
        <v>85116</v>
      </c>
      <c r="E90" s="37"/>
      <c r="F90" s="37"/>
      <c r="G90" s="37"/>
      <c r="H90" s="38"/>
    </row>
    <row r="91" spans="1:8" s="16" customFormat="1" ht="37.5" customHeight="1" outlineLevel="1" x14ac:dyDescent="0.2">
      <c r="A91" s="130" t="s">
        <v>293</v>
      </c>
      <c r="B91" s="131"/>
      <c r="C91" s="456"/>
      <c r="D91" s="36">
        <v>87192</v>
      </c>
      <c r="E91" s="37"/>
      <c r="F91" s="37"/>
      <c r="G91" s="37"/>
      <c r="H91" s="38"/>
    </row>
    <row r="92" spans="1:8" s="16" customFormat="1" ht="37.5" customHeight="1" outlineLevel="1" x14ac:dyDescent="0.2">
      <c r="A92" s="130" t="s">
        <v>294</v>
      </c>
      <c r="B92" s="131"/>
      <c r="C92" s="456"/>
      <c r="D92" s="36">
        <v>89268</v>
      </c>
      <c r="E92" s="37"/>
      <c r="F92" s="37"/>
      <c r="G92" s="37"/>
      <c r="H92" s="38"/>
    </row>
    <row r="93" spans="1:8" s="16" customFormat="1" ht="37.5" customHeight="1" outlineLevel="1" x14ac:dyDescent="0.2">
      <c r="A93" s="130" t="s">
        <v>295</v>
      </c>
      <c r="B93" s="131"/>
      <c r="C93" s="456"/>
      <c r="D93" s="36">
        <v>91344</v>
      </c>
      <c r="E93" s="37"/>
      <c r="F93" s="37"/>
      <c r="G93" s="37"/>
      <c r="H93" s="38"/>
    </row>
    <row r="94" spans="1:8" s="16" customFormat="1" ht="37.5" customHeight="1" outlineLevel="1" x14ac:dyDescent="0.2">
      <c r="A94" s="130" t="s">
        <v>296</v>
      </c>
      <c r="B94" s="131"/>
      <c r="C94" s="456"/>
      <c r="D94" s="36">
        <v>93420</v>
      </c>
      <c r="E94" s="37"/>
      <c r="F94" s="37"/>
      <c r="G94" s="37"/>
      <c r="H94" s="38"/>
    </row>
    <row r="95" spans="1:8" s="16" customFormat="1" ht="37.5" customHeight="1" outlineLevel="1" x14ac:dyDescent="0.2">
      <c r="A95" s="130" t="s">
        <v>297</v>
      </c>
      <c r="B95" s="131"/>
      <c r="C95" s="456"/>
      <c r="D95" s="36">
        <v>95496</v>
      </c>
      <c r="E95" s="37"/>
      <c r="F95" s="37"/>
      <c r="G95" s="37"/>
      <c r="H95" s="38"/>
    </row>
    <row r="96" spans="1:8" s="16" customFormat="1" ht="37.5" customHeight="1" outlineLevel="1" x14ac:dyDescent="0.2">
      <c r="A96" s="130" t="s">
        <v>298</v>
      </c>
      <c r="B96" s="131"/>
      <c r="C96" s="456"/>
      <c r="D96" s="36">
        <v>97572</v>
      </c>
      <c r="E96" s="37"/>
      <c r="F96" s="37"/>
      <c r="G96" s="37"/>
      <c r="H96" s="38"/>
    </row>
    <row r="97" spans="1:8" s="16" customFormat="1" ht="37.5" customHeight="1" outlineLevel="1" x14ac:dyDescent="0.2">
      <c r="A97" s="130" t="s">
        <v>299</v>
      </c>
      <c r="B97" s="131"/>
      <c r="C97" s="456"/>
      <c r="D97" s="36">
        <v>99648</v>
      </c>
      <c r="E97" s="37"/>
      <c r="F97" s="37"/>
      <c r="G97" s="37"/>
      <c r="H97" s="38"/>
    </row>
    <row r="98" spans="1:8" s="16" customFormat="1" ht="37.5" customHeight="1" outlineLevel="1" x14ac:dyDescent="0.2">
      <c r="A98" s="130" t="s">
        <v>300</v>
      </c>
      <c r="B98" s="131"/>
      <c r="C98" s="456"/>
      <c r="D98" s="36">
        <v>101724</v>
      </c>
      <c r="E98" s="37"/>
      <c r="F98" s="37"/>
      <c r="G98" s="37"/>
      <c r="H98" s="38"/>
    </row>
    <row r="99" spans="1:8" s="16" customFormat="1" ht="37.5" customHeight="1" outlineLevel="1" x14ac:dyDescent="0.2">
      <c r="A99" s="130" t="s">
        <v>301</v>
      </c>
      <c r="B99" s="131"/>
      <c r="C99" s="456"/>
      <c r="D99" s="36">
        <v>103800</v>
      </c>
      <c r="E99" s="37"/>
      <c r="F99" s="37"/>
      <c r="G99" s="37"/>
      <c r="H99" s="38"/>
    </row>
    <row r="100" spans="1:8" s="16" customFormat="1" ht="37.5" customHeight="1" outlineLevel="1" x14ac:dyDescent="0.2">
      <c r="A100" s="130" t="s">
        <v>302</v>
      </c>
      <c r="B100" s="131"/>
      <c r="C100" s="456"/>
      <c r="D100" s="36">
        <v>105876</v>
      </c>
      <c r="E100" s="37"/>
      <c r="F100" s="37"/>
      <c r="G100" s="37"/>
      <c r="H100" s="38"/>
    </row>
    <row r="101" spans="1:8" s="16" customFormat="1" ht="37.5" customHeight="1" outlineLevel="1" x14ac:dyDescent="0.2">
      <c r="A101" s="130" t="s">
        <v>303</v>
      </c>
      <c r="B101" s="131"/>
      <c r="C101" s="456"/>
      <c r="D101" s="36">
        <v>107952</v>
      </c>
      <c r="E101" s="37"/>
      <c r="F101" s="37"/>
      <c r="G101" s="37"/>
      <c r="H101" s="38"/>
    </row>
    <row r="102" spans="1:8" s="16" customFormat="1" ht="37.5" customHeight="1" outlineLevel="1" x14ac:dyDescent="0.2">
      <c r="A102" s="130" t="s">
        <v>304</v>
      </c>
      <c r="B102" s="131"/>
      <c r="C102" s="456"/>
      <c r="D102" s="36">
        <v>110028</v>
      </c>
      <c r="E102" s="37"/>
      <c r="F102" s="37"/>
      <c r="G102" s="37"/>
      <c r="H102" s="38"/>
    </row>
    <row r="103" spans="1:8" s="16" customFormat="1" ht="37.5" customHeight="1" outlineLevel="1" x14ac:dyDescent="0.2">
      <c r="A103" s="130" t="s">
        <v>305</v>
      </c>
      <c r="B103" s="131"/>
      <c r="C103" s="456"/>
      <c r="D103" s="36">
        <v>112104</v>
      </c>
      <c r="E103" s="37"/>
      <c r="F103" s="37"/>
      <c r="G103" s="37"/>
      <c r="H103" s="38"/>
    </row>
    <row r="104" spans="1:8" s="16" customFormat="1" ht="37.5" customHeight="1" outlineLevel="1" x14ac:dyDescent="0.2">
      <c r="A104" s="130" t="s">
        <v>306</v>
      </c>
      <c r="B104" s="131"/>
      <c r="C104" s="456"/>
      <c r="D104" s="36">
        <v>114180</v>
      </c>
      <c r="E104" s="37"/>
      <c r="F104" s="37"/>
      <c r="G104" s="37"/>
      <c r="H104" s="38"/>
    </row>
    <row r="105" spans="1:8" s="16" customFormat="1" ht="37.5" customHeight="1" outlineLevel="1" x14ac:dyDescent="0.2">
      <c r="A105" s="130" t="s">
        <v>307</v>
      </c>
      <c r="B105" s="131"/>
      <c r="C105" s="456"/>
      <c r="D105" s="36">
        <v>116256</v>
      </c>
      <c r="E105" s="37"/>
      <c r="F105" s="37"/>
      <c r="G105" s="37"/>
      <c r="H105" s="38"/>
    </row>
    <row r="106" spans="1:8" s="16" customFormat="1" ht="37.5" customHeight="1" outlineLevel="1" x14ac:dyDescent="0.2">
      <c r="A106" s="130" t="s">
        <v>308</v>
      </c>
      <c r="B106" s="131"/>
      <c r="C106" s="456"/>
      <c r="D106" s="36">
        <v>118332</v>
      </c>
      <c r="E106" s="37"/>
      <c r="F106" s="37"/>
      <c r="G106" s="37"/>
      <c r="H106" s="38"/>
    </row>
    <row r="107" spans="1:8" s="16" customFormat="1" ht="37.5" customHeight="1" outlineLevel="1" x14ac:dyDescent="0.2">
      <c r="A107" s="130" t="s">
        <v>309</v>
      </c>
      <c r="B107" s="131"/>
      <c r="C107" s="456"/>
      <c r="D107" s="36">
        <v>120408</v>
      </c>
      <c r="E107" s="37"/>
      <c r="F107" s="37"/>
      <c r="G107" s="37"/>
      <c r="H107" s="38"/>
    </row>
    <row r="108" spans="1:8" s="16" customFormat="1" ht="37.5" customHeight="1" outlineLevel="1" x14ac:dyDescent="0.2">
      <c r="A108" s="130" t="s">
        <v>310</v>
      </c>
      <c r="B108" s="131"/>
      <c r="C108" s="456"/>
      <c r="D108" s="36">
        <v>122484</v>
      </c>
      <c r="E108" s="37"/>
      <c r="F108" s="37"/>
      <c r="G108" s="37"/>
      <c r="H108" s="38"/>
    </row>
    <row r="109" spans="1:8" s="16" customFormat="1" ht="37.5" customHeight="1" outlineLevel="1" x14ac:dyDescent="0.2">
      <c r="A109" s="130" t="s">
        <v>311</v>
      </c>
      <c r="B109" s="131"/>
      <c r="C109" s="456"/>
      <c r="D109" s="36">
        <v>124560</v>
      </c>
      <c r="E109" s="37"/>
      <c r="F109" s="37"/>
      <c r="G109" s="37"/>
      <c r="H109" s="38"/>
    </row>
    <row r="110" spans="1:8" s="16" customFormat="1" ht="37.5" customHeight="1" outlineLevel="1" x14ac:dyDescent="0.2">
      <c r="A110" s="130" t="s">
        <v>312</v>
      </c>
      <c r="B110" s="131"/>
      <c r="C110" s="456"/>
      <c r="D110" s="36">
        <v>126636</v>
      </c>
      <c r="E110" s="37"/>
      <c r="F110" s="37"/>
      <c r="G110" s="37"/>
      <c r="H110" s="38"/>
    </row>
    <row r="111" spans="1:8" s="16" customFormat="1" ht="37.5" customHeight="1" outlineLevel="1" x14ac:dyDescent="0.2">
      <c r="A111" s="130" t="s">
        <v>313</v>
      </c>
      <c r="B111" s="131"/>
      <c r="C111" s="456"/>
      <c r="D111" s="36">
        <v>128712</v>
      </c>
      <c r="E111" s="37"/>
      <c r="F111" s="37"/>
      <c r="G111" s="37"/>
      <c r="H111" s="38"/>
    </row>
    <row r="112" spans="1:8" s="16" customFormat="1" ht="37.5" customHeight="1" outlineLevel="1" x14ac:dyDescent="0.2">
      <c r="A112" s="130" t="s">
        <v>314</v>
      </c>
      <c r="B112" s="131"/>
      <c r="C112" s="456"/>
      <c r="D112" s="36">
        <v>130788</v>
      </c>
      <c r="E112" s="37"/>
      <c r="F112" s="37"/>
      <c r="G112" s="37"/>
      <c r="H112" s="38"/>
    </row>
    <row r="113" spans="1:8" s="16" customFormat="1" ht="37.5" customHeight="1" outlineLevel="1" x14ac:dyDescent="0.2">
      <c r="A113" s="130" t="s">
        <v>315</v>
      </c>
      <c r="B113" s="131"/>
      <c r="C113" s="456"/>
      <c r="D113" s="36">
        <v>132864</v>
      </c>
      <c r="E113" s="37"/>
      <c r="F113" s="37"/>
      <c r="G113" s="37"/>
      <c r="H113" s="38"/>
    </row>
    <row r="114" spans="1:8" s="16" customFormat="1" ht="37.5" customHeight="1" outlineLevel="1" x14ac:dyDescent="0.2">
      <c r="A114" s="130" t="s">
        <v>316</v>
      </c>
      <c r="B114" s="131"/>
      <c r="C114" s="456"/>
      <c r="D114" s="36">
        <v>134940</v>
      </c>
      <c r="E114" s="37"/>
      <c r="F114" s="37"/>
      <c r="G114" s="37"/>
      <c r="H114" s="38"/>
    </row>
    <row r="115" spans="1:8" s="16" customFormat="1" ht="37.5" customHeight="1" outlineLevel="1" x14ac:dyDescent="0.2">
      <c r="A115" s="130" t="s">
        <v>317</v>
      </c>
      <c r="B115" s="131"/>
      <c r="C115" s="456"/>
      <c r="D115" s="36">
        <v>137016</v>
      </c>
      <c r="E115" s="37"/>
      <c r="F115" s="37"/>
      <c r="G115" s="37"/>
      <c r="H115" s="38"/>
    </row>
    <row r="116" spans="1:8" s="16" customFormat="1" ht="37.5" customHeight="1" outlineLevel="1" x14ac:dyDescent="0.2">
      <c r="A116" s="130" t="s">
        <v>318</v>
      </c>
      <c r="B116" s="131"/>
      <c r="C116" s="456"/>
      <c r="D116" s="36">
        <v>139092</v>
      </c>
      <c r="E116" s="37"/>
      <c r="F116" s="37"/>
      <c r="G116" s="37"/>
      <c r="H116" s="38"/>
    </row>
    <row r="117" spans="1:8" s="16" customFormat="1" ht="37.5" customHeight="1" outlineLevel="1" x14ac:dyDescent="0.2">
      <c r="A117" s="130" t="s">
        <v>319</v>
      </c>
      <c r="B117" s="131"/>
      <c r="C117" s="456"/>
      <c r="D117" s="36">
        <v>141168</v>
      </c>
      <c r="E117" s="37"/>
      <c r="F117" s="37"/>
      <c r="G117" s="37"/>
      <c r="H117" s="38"/>
    </row>
    <row r="118" spans="1:8" s="16" customFormat="1" ht="37.5" customHeight="1" outlineLevel="1" x14ac:dyDescent="0.2">
      <c r="A118" s="130" t="s">
        <v>320</v>
      </c>
      <c r="B118" s="131"/>
      <c r="C118" s="456"/>
      <c r="D118" s="36">
        <v>143244</v>
      </c>
      <c r="E118" s="37"/>
      <c r="F118" s="37"/>
      <c r="G118" s="37"/>
      <c r="H118" s="38"/>
    </row>
    <row r="119" spans="1:8" s="16" customFormat="1" ht="37.5" customHeight="1" outlineLevel="1" x14ac:dyDescent="0.2">
      <c r="A119" s="130" t="s">
        <v>321</v>
      </c>
      <c r="B119" s="131"/>
      <c r="C119" s="456"/>
      <c r="D119" s="36">
        <v>145320</v>
      </c>
      <c r="E119" s="37"/>
      <c r="F119" s="37"/>
      <c r="G119" s="37"/>
      <c r="H119" s="38"/>
    </row>
    <row r="120" spans="1:8" s="16" customFormat="1" ht="37.5" customHeight="1" outlineLevel="1" x14ac:dyDescent="0.2">
      <c r="A120" s="130" t="s">
        <v>322</v>
      </c>
      <c r="B120" s="131"/>
      <c r="C120" s="456"/>
      <c r="D120" s="36">
        <v>147396</v>
      </c>
      <c r="E120" s="37"/>
      <c r="F120" s="37"/>
      <c r="G120" s="37"/>
      <c r="H120" s="38"/>
    </row>
    <row r="121" spans="1:8" s="16" customFormat="1" ht="37.5" customHeight="1" outlineLevel="1" x14ac:dyDescent="0.2">
      <c r="A121" s="130" t="s">
        <v>323</v>
      </c>
      <c r="B121" s="131"/>
      <c r="C121" s="456"/>
      <c r="D121" s="36">
        <v>149472</v>
      </c>
      <c r="E121" s="37"/>
      <c r="F121" s="37"/>
      <c r="G121" s="37"/>
      <c r="H121" s="38"/>
    </row>
    <row r="122" spans="1:8" s="16" customFormat="1" ht="37.5" customHeight="1" outlineLevel="1" x14ac:dyDescent="0.2">
      <c r="A122" s="130" t="s">
        <v>324</v>
      </c>
      <c r="B122" s="131"/>
      <c r="C122" s="456"/>
      <c r="D122" s="36">
        <v>151548</v>
      </c>
      <c r="E122" s="37"/>
      <c r="F122" s="37"/>
      <c r="G122" s="37"/>
      <c r="H122" s="38"/>
    </row>
    <row r="123" spans="1:8" s="16" customFormat="1" ht="37.5" customHeight="1" outlineLevel="1" x14ac:dyDescent="0.2">
      <c r="A123" s="130" t="s">
        <v>325</v>
      </c>
      <c r="B123" s="131"/>
      <c r="C123" s="456"/>
      <c r="D123" s="36">
        <v>153624</v>
      </c>
      <c r="E123" s="37"/>
      <c r="F123" s="37"/>
      <c r="G123" s="37"/>
      <c r="H123" s="38"/>
    </row>
    <row r="124" spans="1:8" s="16" customFormat="1" ht="37.5" customHeight="1" outlineLevel="1" x14ac:dyDescent="0.2">
      <c r="A124" s="130" t="s">
        <v>326</v>
      </c>
      <c r="B124" s="131"/>
      <c r="C124" s="456"/>
      <c r="D124" s="36">
        <v>155700</v>
      </c>
      <c r="E124" s="37"/>
      <c r="F124" s="37"/>
      <c r="G124" s="37"/>
      <c r="H124" s="38"/>
    </row>
    <row r="125" spans="1:8" s="16" customFormat="1" ht="37.5" customHeight="1" outlineLevel="1" x14ac:dyDescent="0.2">
      <c r="A125" s="130" t="s">
        <v>327</v>
      </c>
      <c r="B125" s="131"/>
      <c r="C125" s="456"/>
      <c r="D125" s="36">
        <v>157776</v>
      </c>
      <c r="E125" s="37"/>
      <c r="F125" s="37"/>
      <c r="G125" s="37"/>
      <c r="H125" s="38"/>
    </row>
    <row r="126" spans="1:8" s="16" customFormat="1" ht="37.5" customHeight="1" outlineLevel="1" x14ac:dyDescent="0.2">
      <c r="A126" s="130" t="s">
        <v>328</v>
      </c>
      <c r="B126" s="131"/>
      <c r="C126" s="456"/>
      <c r="D126" s="36">
        <v>159852</v>
      </c>
      <c r="E126" s="37"/>
      <c r="F126" s="37"/>
      <c r="G126" s="37"/>
      <c r="H126" s="38"/>
    </row>
    <row r="127" spans="1:8" s="16" customFormat="1" ht="37.5" customHeight="1" outlineLevel="1" x14ac:dyDescent="0.2">
      <c r="A127" s="130" t="s">
        <v>329</v>
      </c>
      <c r="B127" s="131"/>
      <c r="C127" s="456"/>
      <c r="D127" s="36">
        <v>161928</v>
      </c>
      <c r="E127" s="37"/>
      <c r="F127" s="37"/>
      <c r="G127" s="37"/>
      <c r="H127" s="38"/>
    </row>
    <row r="128" spans="1:8" s="16" customFormat="1" ht="37.5" customHeight="1" outlineLevel="1" x14ac:dyDescent="0.2">
      <c r="A128" s="130" t="s">
        <v>330</v>
      </c>
      <c r="B128" s="131"/>
      <c r="C128" s="456"/>
      <c r="D128" s="36">
        <v>164004</v>
      </c>
      <c r="E128" s="37"/>
      <c r="F128" s="37"/>
      <c r="G128" s="37"/>
      <c r="H128" s="38"/>
    </row>
    <row r="129" spans="1:8" s="16" customFormat="1" ht="37.5" customHeight="1" outlineLevel="1" x14ac:dyDescent="0.2">
      <c r="A129" s="130" t="s">
        <v>331</v>
      </c>
      <c r="B129" s="131"/>
      <c r="C129" s="456"/>
      <c r="D129" s="36">
        <v>166080</v>
      </c>
      <c r="E129" s="37"/>
      <c r="F129" s="37"/>
      <c r="G129" s="37"/>
      <c r="H129" s="38"/>
    </row>
    <row r="130" spans="1:8" s="16" customFormat="1" ht="37.5" customHeight="1" outlineLevel="1" x14ac:dyDescent="0.2">
      <c r="A130" s="130" t="s">
        <v>332</v>
      </c>
      <c r="B130" s="131"/>
      <c r="C130" s="456"/>
      <c r="D130" s="36">
        <v>168156</v>
      </c>
      <c r="E130" s="37"/>
      <c r="F130" s="37"/>
      <c r="G130" s="37"/>
      <c r="H130" s="38"/>
    </row>
    <row r="131" spans="1:8" s="16" customFormat="1" ht="37.5" customHeight="1" outlineLevel="1" x14ac:dyDescent="0.2">
      <c r="A131" s="130" t="s">
        <v>333</v>
      </c>
      <c r="B131" s="131"/>
      <c r="C131" s="456"/>
      <c r="D131" s="36">
        <v>170232</v>
      </c>
      <c r="E131" s="37"/>
      <c r="F131" s="37"/>
      <c r="G131" s="37"/>
      <c r="H131" s="38"/>
    </row>
    <row r="132" spans="1:8" s="16" customFormat="1" ht="37.5" customHeight="1" outlineLevel="1" x14ac:dyDescent="0.2">
      <c r="A132" s="130" t="s">
        <v>334</v>
      </c>
      <c r="B132" s="131"/>
      <c r="C132" s="456"/>
      <c r="D132" s="36">
        <v>172308</v>
      </c>
      <c r="E132" s="37"/>
      <c r="F132" s="37"/>
      <c r="G132" s="37"/>
      <c r="H132" s="38"/>
    </row>
    <row r="133" spans="1:8" s="16" customFormat="1" ht="37.5" customHeight="1" outlineLevel="1" x14ac:dyDescent="0.2">
      <c r="A133" s="130" t="s">
        <v>335</v>
      </c>
      <c r="B133" s="131"/>
      <c r="C133" s="456"/>
      <c r="D133" s="36">
        <v>174384</v>
      </c>
      <c r="E133" s="37"/>
      <c r="F133" s="37"/>
      <c r="G133" s="37"/>
      <c r="H133" s="38"/>
    </row>
    <row r="134" spans="1:8" s="16" customFormat="1" ht="37.5" customHeight="1" outlineLevel="1" x14ac:dyDescent="0.2">
      <c r="A134" s="130" t="s">
        <v>336</v>
      </c>
      <c r="B134" s="131"/>
      <c r="C134" s="456"/>
      <c r="D134" s="36">
        <v>176460</v>
      </c>
      <c r="E134" s="37"/>
      <c r="F134" s="37"/>
      <c r="G134" s="37"/>
      <c r="H134" s="38"/>
    </row>
    <row r="135" spans="1:8" s="16" customFormat="1" ht="37.5" customHeight="1" outlineLevel="1" x14ac:dyDescent="0.2">
      <c r="A135" s="130" t="s">
        <v>337</v>
      </c>
      <c r="B135" s="131"/>
      <c r="C135" s="456"/>
      <c r="D135" s="36">
        <v>178536</v>
      </c>
      <c r="E135" s="37"/>
      <c r="F135" s="37"/>
      <c r="G135" s="37"/>
      <c r="H135" s="38"/>
    </row>
    <row r="136" spans="1:8" s="16" customFormat="1" ht="37.5" customHeight="1" outlineLevel="1" x14ac:dyDescent="0.2">
      <c r="A136" s="130" t="s">
        <v>338</v>
      </c>
      <c r="B136" s="131"/>
      <c r="C136" s="456"/>
      <c r="D136" s="36">
        <v>180612</v>
      </c>
      <c r="E136" s="37"/>
      <c r="F136" s="37"/>
      <c r="G136" s="37"/>
      <c r="H136" s="38"/>
    </row>
    <row r="137" spans="1:8" s="16" customFormat="1" ht="37.5" customHeight="1" outlineLevel="1" x14ac:dyDescent="0.2">
      <c r="A137" s="130" t="s">
        <v>339</v>
      </c>
      <c r="B137" s="131"/>
      <c r="C137" s="456"/>
      <c r="D137" s="36">
        <v>182688</v>
      </c>
      <c r="E137" s="37"/>
      <c r="F137" s="37"/>
      <c r="G137" s="37"/>
      <c r="H137" s="38"/>
    </row>
    <row r="138" spans="1:8" s="16" customFormat="1" ht="37.5" customHeight="1" outlineLevel="1" x14ac:dyDescent="0.2">
      <c r="A138" s="130" t="s">
        <v>340</v>
      </c>
      <c r="B138" s="131"/>
      <c r="C138" s="456"/>
      <c r="D138" s="36">
        <v>184764</v>
      </c>
      <c r="E138" s="37"/>
      <c r="F138" s="37"/>
      <c r="G138" s="37"/>
      <c r="H138" s="38"/>
    </row>
    <row r="139" spans="1:8" s="16" customFormat="1" ht="37.5" customHeight="1" outlineLevel="1" x14ac:dyDescent="0.2">
      <c r="A139" s="130" t="s">
        <v>341</v>
      </c>
      <c r="B139" s="131"/>
      <c r="C139" s="456"/>
      <c r="D139" s="36">
        <v>186840</v>
      </c>
      <c r="E139" s="37"/>
      <c r="F139" s="37"/>
      <c r="G139" s="37"/>
      <c r="H139" s="38"/>
    </row>
    <row r="140" spans="1:8" s="16" customFormat="1" ht="37.5" customHeight="1" outlineLevel="1" x14ac:dyDescent="0.2">
      <c r="A140" s="130" t="s">
        <v>342</v>
      </c>
      <c r="B140" s="131"/>
      <c r="C140" s="456"/>
      <c r="D140" s="36">
        <v>188916</v>
      </c>
      <c r="E140" s="37"/>
      <c r="F140" s="37"/>
      <c r="G140" s="37"/>
      <c r="H140" s="38"/>
    </row>
    <row r="141" spans="1:8" s="16" customFormat="1" ht="37.5" customHeight="1" outlineLevel="1" x14ac:dyDescent="0.2">
      <c r="A141" s="130" t="s">
        <v>343</v>
      </c>
      <c r="B141" s="131"/>
      <c r="C141" s="456"/>
      <c r="D141" s="36">
        <v>190992</v>
      </c>
      <c r="E141" s="37"/>
      <c r="F141" s="37"/>
      <c r="G141" s="37"/>
      <c r="H141" s="38"/>
    </row>
    <row r="142" spans="1:8" s="16" customFormat="1" ht="37.5" customHeight="1" outlineLevel="1" x14ac:dyDescent="0.2">
      <c r="A142" s="130" t="s">
        <v>344</v>
      </c>
      <c r="B142" s="131"/>
      <c r="C142" s="456"/>
      <c r="D142" s="36">
        <v>193068</v>
      </c>
      <c r="E142" s="37"/>
      <c r="F142" s="37"/>
      <c r="G142" s="37"/>
      <c r="H142" s="38"/>
    </row>
    <row r="143" spans="1:8" s="16" customFormat="1" ht="37.5" customHeight="1" outlineLevel="1" x14ac:dyDescent="0.2">
      <c r="A143" s="130" t="s">
        <v>345</v>
      </c>
      <c r="B143" s="131"/>
      <c r="C143" s="456"/>
      <c r="D143" s="36">
        <v>195144</v>
      </c>
      <c r="E143" s="37"/>
      <c r="F143" s="37"/>
      <c r="G143" s="37"/>
      <c r="H143" s="38"/>
    </row>
    <row r="144" spans="1:8" s="16" customFormat="1" ht="37.5" customHeight="1" outlineLevel="1" x14ac:dyDescent="0.2">
      <c r="A144" s="130" t="s">
        <v>346</v>
      </c>
      <c r="B144" s="131"/>
      <c r="C144" s="456"/>
      <c r="D144" s="36">
        <v>197220</v>
      </c>
      <c r="E144" s="37"/>
      <c r="F144" s="37"/>
      <c r="G144" s="37"/>
      <c r="H144" s="38"/>
    </row>
    <row r="145" spans="1:8" s="16" customFormat="1" ht="37.5" customHeight="1" outlineLevel="1" x14ac:dyDescent="0.2">
      <c r="A145" s="130" t="s">
        <v>347</v>
      </c>
      <c r="B145" s="131"/>
      <c r="C145" s="456"/>
      <c r="D145" s="36">
        <v>199296</v>
      </c>
      <c r="E145" s="37"/>
      <c r="F145" s="37"/>
      <c r="G145" s="37"/>
      <c r="H145" s="38"/>
    </row>
    <row r="146" spans="1:8" s="16" customFormat="1" ht="37.5" customHeight="1" outlineLevel="1" x14ac:dyDescent="0.2">
      <c r="A146" s="130" t="s">
        <v>348</v>
      </c>
      <c r="B146" s="131"/>
      <c r="C146" s="456"/>
      <c r="D146" s="36">
        <v>201372</v>
      </c>
      <c r="E146" s="37"/>
      <c r="F146" s="37"/>
      <c r="G146" s="37"/>
      <c r="H146" s="38"/>
    </row>
    <row r="147" spans="1:8" s="16" customFormat="1" ht="37.5" customHeight="1" outlineLevel="1" x14ac:dyDescent="0.2">
      <c r="A147" s="130" t="s">
        <v>349</v>
      </c>
      <c r="B147" s="131"/>
      <c r="C147" s="456"/>
      <c r="D147" s="36">
        <v>203448</v>
      </c>
      <c r="E147" s="37"/>
      <c r="F147" s="37"/>
      <c r="G147" s="37"/>
      <c r="H147" s="38"/>
    </row>
    <row r="148" spans="1:8" s="16" customFormat="1" ht="37.5" customHeight="1" outlineLevel="1" x14ac:dyDescent="0.2">
      <c r="A148" s="130" t="s">
        <v>350</v>
      </c>
      <c r="B148" s="131"/>
      <c r="C148" s="456"/>
      <c r="D148" s="36">
        <v>205524</v>
      </c>
      <c r="E148" s="37"/>
      <c r="F148" s="37"/>
      <c r="G148" s="37"/>
      <c r="H148" s="38"/>
    </row>
    <row r="149" spans="1:8" s="16" customFormat="1" ht="37.5" customHeight="1" outlineLevel="1" thickBot="1" x14ac:dyDescent="0.25">
      <c r="A149" s="130" t="s">
        <v>351</v>
      </c>
      <c r="B149" s="131"/>
      <c r="C149" s="457"/>
      <c r="D149" s="36">
        <v>207600</v>
      </c>
      <c r="E149" s="37"/>
      <c r="F149" s="37"/>
      <c r="G149" s="37"/>
      <c r="H149" s="38"/>
    </row>
    <row r="150" spans="1:8" s="16" customFormat="1" ht="24.95" customHeight="1" thickBot="1" x14ac:dyDescent="0.25">
      <c r="A150" s="81"/>
      <c r="B150" s="467"/>
      <c r="C150" s="118"/>
      <c r="D150" s="468" t="s">
        <v>352</v>
      </c>
      <c r="E150" s="468"/>
      <c r="F150" s="468"/>
      <c r="G150" s="468"/>
      <c r="H150" s="469"/>
    </row>
    <row r="151" spans="1:8" s="16" customFormat="1" ht="24.95" customHeight="1" thickBot="1" x14ac:dyDescent="0.25">
      <c r="A151" s="470"/>
      <c r="B151" s="471"/>
      <c r="C151" s="182"/>
      <c r="D151" s="472" t="s">
        <v>176</v>
      </c>
      <c r="E151" s="473" t="s">
        <v>177</v>
      </c>
      <c r="F151" s="474" t="s">
        <v>178</v>
      </c>
      <c r="G151" s="473" t="s">
        <v>179</v>
      </c>
      <c r="H151" s="475" t="s">
        <v>180</v>
      </c>
    </row>
    <row r="152" spans="1:8" s="16" customFormat="1" ht="48" customHeight="1" x14ac:dyDescent="0.2">
      <c r="A152" s="29" t="s">
        <v>353</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2" s="31">
        <f>F152*1.2</f>
        <v>11570.4</v>
      </c>
      <c r="E152" s="32">
        <f>F152*1.1</f>
        <v>10606.2</v>
      </c>
      <c r="F152" s="32">
        <v>9642</v>
      </c>
      <c r="G152" s="32">
        <f>F152*0.75</f>
        <v>7231.5</v>
      </c>
      <c r="H152" s="33">
        <f>F152*0.5</f>
        <v>4821</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55" s="44"/>
      <c r="E155" s="45"/>
      <c r="F155" s="45"/>
      <c r="G155" s="45"/>
      <c r="H155" s="46"/>
    </row>
    <row r="156" spans="1:8" s="16" customFormat="1" ht="24.95" customHeight="1" thickBot="1" x14ac:dyDescent="0.25">
      <c r="A156" s="47"/>
      <c r="B156" s="48"/>
      <c r="C156" s="49"/>
      <c r="D156" s="468" t="s">
        <v>352</v>
      </c>
      <c r="E156" s="468"/>
      <c r="F156" s="468"/>
      <c r="G156" s="468"/>
      <c r="H156" s="469"/>
    </row>
    <row r="157" spans="1:8" s="16" customFormat="1" ht="48" customHeight="1" x14ac:dyDescent="0.2">
      <c r="A157" s="53" t="s">
        <v>354</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7" s="54">
        <f>F157*1.2</f>
        <v>13294.8</v>
      </c>
      <c r="E157" s="32">
        <f>F157*1.1</f>
        <v>12186.900000000001</v>
      </c>
      <c r="F157" s="32">
        <v>11079</v>
      </c>
      <c r="G157" s="32">
        <f>F157*0.75</f>
        <v>8309.25</v>
      </c>
      <c r="H157" s="33">
        <f>F157*0.5</f>
        <v>5539.5</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1" s="61"/>
      <c r="E161" s="45"/>
      <c r="F161" s="45"/>
      <c r="G161" s="45"/>
      <c r="H161" s="46"/>
    </row>
    <row r="162" spans="1:8" s="16" customFormat="1" ht="24.95" customHeight="1" thickBot="1" x14ac:dyDescent="0.25">
      <c r="A162" s="81"/>
      <c r="B162" s="82"/>
      <c r="C162" s="83"/>
      <c r="D162" s="302"/>
      <c r="E162" s="302"/>
      <c r="F162" s="302"/>
      <c r="G162" s="302"/>
      <c r="H162" s="429"/>
    </row>
    <row r="163" spans="1:8" s="16" customFormat="1" ht="50.1" customHeight="1" x14ac:dyDescent="0.2">
      <c r="A163" s="65" t="s">
        <v>355</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3" s="264">
        <v>219</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5" s="265"/>
      <c r="E165" s="319"/>
      <c r="F165" s="319"/>
      <c r="G165" s="319"/>
      <c r="H165" s="320"/>
    </row>
    <row r="166" spans="1:8" s="16" customFormat="1" ht="24.95" customHeight="1" thickBot="1" x14ac:dyDescent="0.25">
      <c r="A166" s="81"/>
      <c r="B166" s="117"/>
      <c r="C166" s="118"/>
      <c r="D166" s="468" t="s">
        <v>352</v>
      </c>
      <c r="E166" s="468"/>
      <c r="F166" s="468"/>
      <c r="G166" s="468"/>
      <c r="H166" s="469"/>
    </row>
    <row r="167" spans="1:8" s="16" customFormat="1" ht="50.1" customHeight="1" thickBot="1" x14ac:dyDescent="0.25">
      <c r="A167" s="119" t="s">
        <v>31</v>
      </c>
      <c r="B167" s="120"/>
      <c r="C167" s="120"/>
      <c r="D167" s="452" t="str">
        <f>"от "&amp;MIN(D168:D186)&amp;" до "&amp;MAX(D168:D186)</f>
        <v>от 2076 до 39444</v>
      </c>
      <c r="E167" s="453"/>
      <c r="F167" s="453"/>
      <c r="G167" s="453"/>
      <c r="H167" s="454"/>
    </row>
    <row r="168" spans="1:8" s="16" customFormat="1" ht="37.5" customHeight="1" outlineLevel="1" x14ac:dyDescent="0.2">
      <c r="A168" s="124" t="s">
        <v>356</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68" s="365">
        <v>2076</v>
      </c>
      <c r="E168" s="128"/>
      <c r="F168" s="128"/>
      <c r="G168" s="128"/>
      <c r="H168" s="129"/>
    </row>
    <row r="169" spans="1:8" s="16" customFormat="1" ht="37.5" customHeight="1" outlineLevel="1" x14ac:dyDescent="0.2">
      <c r="A169" s="500" t="s">
        <v>357</v>
      </c>
      <c r="B169" s="511"/>
      <c r="C169" s="367"/>
      <c r="D169" s="365">
        <v>4152</v>
      </c>
      <c r="E169" s="128"/>
      <c r="F169" s="128"/>
      <c r="G169" s="128"/>
      <c r="H169" s="129"/>
    </row>
    <row r="170" spans="1:8" s="16" customFormat="1" ht="37.5" customHeight="1" outlineLevel="1" x14ac:dyDescent="0.2">
      <c r="A170" s="500" t="s">
        <v>358</v>
      </c>
      <c r="B170" s="511"/>
      <c r="C170" s="367"/>
      <c r="D170" s="365">
        <v>6228</v>
      </c>
      <c r="E170" s="128"/>
      <c r="F170" s="128"/>
      <c r="G170" s="128"/>
      <c r="H170" s="129"/>
    </row>
    <row r="171" spans="1:8" s="16" customFormat="1" ht="37.5" customHeight="1" outlineLevel="1" x14ac:dyDescent="0.2">
      <c r="A171" s="500" t="s">
        <v>359</v>
      </c>
      <c r="B171" s="511"/>
      <c r="C171" s="367"/>
      <c r="D171" s="365">
        <v>8304</v>
      </c>
      <c r="E171" s="128"/>
      <c r="F171" s="128"/>
      <c r="G171" s="128"/>
      <c r="H171" s="129"/>
    </row>
    <row r="172" spans="1:8" s="16" customFormat="1" ht="37.5" customHeight="1" outlineLevel="1" x14ac:dyDescent="0.2">
      <c r="A172" s="500" t="s">
        <v>360</v>
      </c>
      <c r="B172" s="511"/>
      <c r="C172" s="367"/>
      <c r="D172" s="365">
        <v>10380</v>
      </c>
      <c r="E172" s="128"/>
      <c r="F172" s="128"/>
      <c r="G172" s="128"/>
      <c r="H172" s="129"/>
    </row>
    <row r="173" spans="1:8" s="16" customFormat="1" ht="37.5" customHeight="1" outlineLevel="1" x14ac:dyDescent="0.2">
      <c r="A173" s="500" t="s">
        <v>361</v>
      </c>
      <c r="B173" s="511"/>
      <c r="C173" s="367"/>
      <c r="D173" s="365">
        <v>12456</v>
      </c>
      <c r="E173" s="128"/>
      <c r="F173" s="128"/>
      <c r="G173" s="128"/>
      <c r="H173" s="129"/>
    </row>
    <row r="174" spans="1:8" s="16" customFormat="1" ht="37.5" customHeight="1" outlineLevel="1" x14ac:dyDescent="0.2">
      <c r="A174" s="500" t="s">
        <v>362</v>
      </c>
      <c r="B174" s="511"/>
      <c r="C174" s="367"/>
      <c r="D174" s="365">
        <v>14532</v>
      </c>
      <c r="E174" s="128"/>
      <c r="F174" s="128"/>
      <c r="G174" s="128"/>
      <c r="H174" s="129"/>
    </row>
    <row r="175" spans="1:8" s="16" customFormat="1" ht="37.5" customHeight="1" outlineLevel="1" x14ac:dyDescent="0.2">
      <c r="A175" s="500" t="s">
        <v>363</v>
      </c>
      <c r="B175" s="511"/>
      <c r="C175" s="367"/>
      <c r="D175" s="365">
        <v>16608</v>
      </c>
      <c r="E175" s="128"/>
      <c r="F175" s="128"/>
      <c r="G175" s="128"/>
      <c r="H175" s="129"/>
    </row>
    <row r="176" spans="1:8" s="16" customFormat="1" ht="37.5" customHeight="1" outlineLevel="1" x14ac:dyDescent="0.2">
      <c r="A176" s="500" t="s">
        <v>364</v>
      </c>
      <c r="B176" s="511"/>
      <c r="C176" s="367"/>
      <c r="D176" s="365">
        <v>18684</v>
      </c>
      <c r="E176" s="128"/>
      <c r="F176" s="128"/>
      <c r="G176" s="128"/>
      <c r="H176" s="129"/>
    </row>
    <row r="177" spans="1:8" s="16" customFormat="1" ht="37.5" customHeight="1" outlineLevel="1" x14ac:dyDescent="0.2">
      <c r="A177" s="500" t="s">
        <v>365</v>
      </c>
      <c r="B177" s="511"/>
      <c r="C177" s="367"/>
      <c r="D177" s="365">
        <v>20760</v>
      </c>
      <c r="E177" s="128"/>
      <c r="F177" s="128"/>
      <c r="G177" s="128"/>
      <c r="H177" s="129"/>
    </row>
    <row r="178" spans="1:8" s="16" customFormat="1" ht="37.5" customHeight="1" outlineLevel="1" x14ac:dyDescent="0.2">
      <c r="A178" s="500" t="s">
        <v>366</v>
      </c>
      <c r="B178" s="511"/>
      <c r="C178" s="367"/>
      <c r="D178" s="365">
        <v>22836</v>
      </c>
      <c r="E178" s="128"/>
      <c r="F178" s="128"/>
      <c r="G178" s="128"/>
      <c r="H178" s="129"/>
    </row>
    <row r="179" spans="1:8" s="16" customFormat="1" ht="37.5" customHeight="1" outlineLevel="1" x14ac:dyDescent="0.2">
      <c r="A179" s="500" t="s">
        <v>367</v>
      </c>
      <c r="B179" s="511"/>
      <c r="C179" s="367"/>
      <c r="D179" s="365">
        <v>24912</v>
      </c>
      <c r="E179" s="128"/>
      <c r="F179" s="128"/>
      <c r="G179" s="128"/>
      <c r="H179" s="129"/>
    </row>
    <row r="180" spans="1:8" s="16" customFormat="1" ht="37.5" customHeight="1" outlineLevel="1" x14ac:dyDescent="0.2">
      <c r="A180" s="500" t="s">
        <v>368</v>
      </c>
      <c r="B180" s="511"/>
      <c r="C180" s="367"/>
      <c r="D180" s="365">
        <v>26988</v>
      </c>
      <c r="E180" s="128"/>
      <c r="F180" s="128"/>
      <c r="G180" s="128"/>
      <c r="H180" s="129"/>
    </row>
    <row r="181" spans="1:8" s="16" customFormat="1" ht="37.5" customHeight="1" outlineLevel="1" x14ac:dyDescent="0.2">
      <c r="A181" s="500" t="s">
        <v>369</v>
      </c>
      <c r="B181" s="511"/>
      <c r="C181" s="367"/>
      <c r="D181" s="365">
        <v>29064</v>
      </c>
      <c r="E181" s="128"/>
      <c r="F181" s="128"/>
      <c r="G181" s="128"/>
      <c r="H181" s="129"/>
    </row>
    <row r="182" spans="1:8" s="16" customFormat="1" ht="37.5" customHeight="1" outlineLevel="1" x14ac:dyDescent="0.2">
      <c r="A182" s="500" t="s">
        <v>370</v>
      </c>
      <c r="B182" s="511"/>
      <c r="C182" s="367"/>
      <c r="D182" s="365">
        <v>31140</v>
      </c>
      <c r="E182" s="128"/>
      <c r="F182" s="128"/>
      <c r="G182" s="128"/>
      <c r="H182" s="129"/>
    </row>
    <row r="183" spans="1:8" s="16" customFormat="1" ht="37.5" customHeight="1" outlineLevel="1" x14ac:dyDescent="0.2">
      <c r="A183" s="500" t="s">
        <v>371</v>
      </c>
      <c r="B183" s="511"/>
      <c r="C183" s="367"/>
      <c r="D183" s="365">
        <v>33216</v>
      </c>
      <c r="E183" s="128"/>
      <c r="F183" s="128"/>
      <c r="G183" s="128"/>
      <c r="H183" s="129"/>
    </row>
    <row r="184" spans="1:8" s="16" customFormat="1" ht="37.5" customHeight="1" outlineLevel="1" x14ac:dyDescent="0.2">
      <c r="A184" s="500" t="s">
        <v>372</v>
      </c>
      <c r="B184" s="511"/>
      <c r="C184" s="367"/>
      <c r="D184" s="365">
        <v>35292</v>
      </c>
      <c r="E184" s="128"/>
      <c r="F184" s="128"/>
      <c r="G184" s="128"/>
      <c r="H184" s="129"/>
    </row>
    <row r="185" spans="1:8" s="16" customFormat="1" ht="37.5" customHeight="1" outlineLevel="1" x14ac:dyDescent="0.2">
      <c r="A185" s="500" t="s">
        <v>373</v>
      </c>
      <c r="B185" s="511"/>
      <c r="C185" s="367"/>
      <c r="D185" s="365">
        <v>37368</v>
      </c>
      <c r="E185" s="128"/>
      <c r="F185" s="128"/>
      <c r="G185" s="128"/>
      <c r="H185" s="129"/>
    </row>
    <row r="186" spans="1:8" s="16" customFormat="1" ht="37.5" customHeight="1" outlineLevel="1" x14ac:dyDescent="0.2">
      <c r="A186" s="500" t="s">
        <v>374</v>
      </c>
      <c r="B186" s="511"/>
      <c r="C186" s="367"/>
      <c r="D186" s="365">
        <v>39444</v>
      </c>
      <c r="E186" s="128"/>
      <c r="F186" s="128"/>
      <c r="G186" s="128"/>
      <c r="H186" s="129"/>
    </row>
    <row r="187" spans="1:8" s="16" customFormat="1" ht="37.5" customHeight="1" outlineLevel="1" x14ac:dyDescent="0.2">
      <c r="A187" s="130" t="s">
        <v>375</v>
      </c>
      <c r="B187" s="366"/>
      <c r="C187" s="367"/>
      <c r="D187" s="365">
        <v>41520</v>
      </c>
      <c r="E187" s="128"/>
      <c r="F187" s="128"/>
      <c r="G187" s="128"/>
      <c r="H187" s="129"/>
    </row>
    <row r="188" spans="1:8" s="16" customFormat="1" ht="37.5" customHeight="1" outlineLevel="1" x14ac:dyDescent="0.2">
      <c r="A188" s="130" t="s">
        <v>376</v>
      </c>
      <c r="B188" s="366"/>
      <c r="C188" s="367"/>
      <c r="D188" s="365">
        <v>43596</v>
      </c>
      <c r="E188" s="128"/>
      <c r="F188" s="128"/>
      <c r="G188" s="128"/>
      <c r="H188" s="129"/>
    </row>
    <row r="189" spans="1:8" s="16" customFormat="1" ht="37.5" customHeight="1" outlineLevel="1" x14ac:dyDescent="0.2">
      <c r="A189" s="130" t="s">
        <v>377</v>
      </c>
      <c r="B189" s="366"/>
      <c r="C189" s="367"/>
      <c r="D189" s="365">
        <v>45672</v>
      </c>
      <c r="E189" s="128"/>
      <c r="F189" s="128"/>
      <c r="G189" s="128"/>
      <c r="H189" s="129"/>
    </row>
    <row r="190" spans="1:8" s="16" customFormat="1" ht="37.5" customHeight="1" outlineLevel="1" x14ac:dyDescent="0.2">
      <c r="A190" s="130" t="s">
        <v>378</v>
      </c>
      <c r="B190" s="366"/>
      <c r="C190" s="367"/>
      <c r="D190" s="365">
        <v>47748</v>
      </c>
      <c r="E190" s="128"/>
      <c r="F190" s="128"/>
      <c r="G190" s="128"/>
      <c r="H190" s="129"/>
    </row>
    <row r="191" spans="1:8" s="16" customFormat="1" ht="37.5" customHeight="1" outlineLevel="1" x14ac:dyDescent="0.2">
      <c r="A191" s="130" t="s">
        <v>379</v>
      </c>
      <c r="B191" s="366"/>
      <c r="C191" s="367"/>
      <c r="D191" s="365">
        <v>49824</v>
      </c>
      <c r="E191" s="128"/>
      <c r="F191" s="128"/>
      <c r="G191" s="128"/>
      <c r="H191" s="129"/>
    </row>
    <row r="192" spans="1:8" s="16" customFormat="1" ht="37.5" customHeight="1" outlineLevel="1" x14ac:dyDescent="0.2">
      <c r="A192" s="130" t="s">
        <v>380</v>
      </c>
      <c r="B192" s="366"/>
      <c r="C192" s="367"/>
      <c r="D192" s="365">
        <v>51900</v>
      </c>
      <c r="E192" s="128"/>
      <c r="F192" s="128"/>
      <c r="G192" s="128"/>
      <c r="H192" s="129"/>
    </row>
    <row r="193" spans="1:8" s="16" customFormat="1" ht="37.5" customHeight="1" outlineLevel="1" x14ac:dyDescent="0.2">
      <c r="A193" s="130" t="s">
        <v>381</v>
      </c>
      <c r="B193" s="366"/>
      <c r="C193" s="367"/>
      <c r="D193" s="365">
        <v>53976</v>
      </c>
      <c r="E193" s="128"/>
      <c r="F193" s="128"/>
      <c r="G193" s="128"/>
      <c r="H193" s="129"/>
    </row>
    <row r="194" spans="1:8" s="16" customFormat="1" ht="37.5" customHeight="1" outlineLevel="1" x14ac:dyDescent="0.2">
      <c r="A194" s="130" t="s">
        <v>382</v>
      </c>
      <c r="B194" s="366"/>
      <c r="C194" s="367"/>
      <c r="D194" s="365">
        <v>56052</v>
      </c>
      <c r="E194" s="128"/>
      <c r="F194" s="128"/>
      <c r="G194" s="128"/>
      <c r="H194" s="129"/>
    </row>
    <row r="195" spans="1:8" s="16" customFormat="1" ht="37.5" customHeight="1" outlineLevel="1" x14ac:dyDescent="0.2">
      <c r="A195" s="130" t="s">
        <v>383</v>
      </c>
      <c r="B195" s="366"/>
      <c r="C195" s="367"/>
      <c r="D195" s="365">
        <v>58128</v>
      </c>
      <c r="E195" s="128"/>
      <c r="F195" s="128"/>
      <c r="G195" s="128"/>
      <c r="H195" s="129"/>
    </row>
    <row r="196" spans="1:8" s="16" customFormat="1" ht="37.5" customHeight="1" outlineLevel="1" x14ac:dyDescent="0.2">
      <c r="A196" s="130" t="s">
        <v>384</v>
      </c>
      <c r="B196" s="366"/>
      <c r="C196" s="367"/>
      <c r="D196" s="365">
        <v>60204</v>
      </c>
      <c r="E196" s="128"/>
      <c r="F196" s="128"/>
      <c r="G196" s="128"/>
      <c r="H196" s="129"/>
    </row>
    <row r="197" spans="1:8" s="16" customFormat="1" ht="37.5" customHeight="1" outlineLevel="1" x14ac:dyDescent="0.2">
      <c r="A197" s="130" t="s">
        <v>385</v>
      </c>
      <c r="B197" s="366"/>
      <c r="C197" s="367"/>
      <c r="D197" s="365">
        <v>62280</v>
      </c>
      <c r="E197" s="128"/>
      <c r="F197" s="128"/>
      <c r="G197" s="128"/>
      <c r="H197" s="129"/>
    </row>
    <row r="198" spans="1:8" s="16" customFormat="1" ht="37.5" customHeight="1" outlineLevel="1" x14ac:dyDescent="0.2">
      <c r="A198" s="130" t="s">
        <v>386</v>
      </c>
      <c r="B198" s="366"/>
      <c r="C198" s="367"/>
      <c r="D198" s="365">
        <v>64356</v>
      </c>
      <c r="E198" s="128"/>
      <c r="F198" s="128"/>
      <c r="G198" s="128"/>
      <c r="H198" s="129"/>
    </row>
    <row r="199" spans="1:8" s="16" customFormat="1" ht="37.5" customHeight="1" outlineLevel="1" x14ac:dyDescent="0.2">
      <c r="A199" s="130" t="s">
        <v>387</v>
      </c>
      <c r="B199" s="366"/>
      <c r="C199" s="367"/>
      <c r="D199" s="365">
        <v>66432</v>
      </c>
      <c r="E199" s="128"/>
      <c r="F199" s="128"/>
      <c r="G199" s="128"/>
      <c r="H199" s="129"/>
    </row>
    <row r="200" spans="1:8" s="16" customFormat="1" ht="37.5" customHeight="1" outlineLevel="1" x14ac:dyDescent="0.2">
      <c r="A200" s="130" t="s">
        <v>388</v>
      </c>
      <c r="B200" s="366"/>
      <c r="C200" s="367"/>
      <c r="D200" s="365">
        <v>68508</v>
      </c>
      <c r="E200" s="128"/>
      <c r="F200" s="128"/>
      <c r="G200" s="128"/>
      <c r="H200" s="129"/>
    </row>
    <row r="201" spans="1:8" s="16" customFormat="1" ht="37.5" customHeight="1" outlineLevel="1" x14ac:dyDescent="0.2">
      <c r="A201" s="130" t="s">
        <v>389</v>
      </c>
      <c r="B201" s="366"/>
      <c r="C201" s="367"/>
      <c r="D201" s="365">
        <v>70584</v>
      </c>
      <c r="E201" s="128"/>
      <c r="F201" s="128"/>
      <c r="G201" s="128"/>
      <c r="H201" s="129"/>
    </row>
    <row r="202" spans="1:8" s="16" customFormat="1" ht="37.5" customHeight="1" outlineLevel="1" x14ac:dyDescent="0.2">
      <c r="A202" s="130" t="s">
        <v>390</v>
      </c>
      <c r="B202" s="366"/>
      <c r="C202" s="367"/>
      <c r="D202" s="365">
        <v>72660</v>
      </c>
      <c r="E202" s="128"/>
      <c r="F202" s="128"/>
      <c r="G202" s="128"/>
      <c r="H202" s="129"/>
    </row>
    <row r="203" spans="1:8" s="16" customFormat="1" ht="37.5" customHeight="1" outlineLevel="1" x14ac:dyDescent="0.2">
      <c r="A203" s="130" t="s">
        <v>391</v>
      </c>
      <c r="B203" s="366"/>
      <c r="C203" s="367"/>
      <c r="D203" s="365">
        <v>74736</v>
      </c>
      <c r="E203" s="128"/>
      <c r="F203" s="128"/>
      <c r="G203" s="128"/>
      <c r="H203" s="129"/>
    </row>
    <row r="204" spans="1:8" s="16" customFormat="1" ht="37.5" customHeight="1" outlineLevel="1" x14ac:dyDescent="0.2">
      <c r="A204" s="130" t="s">
        <v>392</v>
      </c>
      <c r="B204" s="366"/>
      <c r="C204" s="367"/>
      <c r="D204" s="365">
        <v>76812</v>
      </c>
      <c r="E204" s="128"/>
      <c r="F204" s="128"/>
      <c r="G204" s="128"/>
      <c r="H204" s="129"/>
    </row>
    <row r="205" spans="1:8" s="16" customFormat="1" ht="37.5" customHeight="1" outlineLevel="1" x14ac:dyDescent="0.2">
      <c r="A205" s="130" t="s">
        <v>393</v>
      </c>
      <c r="B205" s="366"/>
      <c r="C205" s="367"/>
      <c r="D205" s="365">
        <v>78888</v>
      </c>
      <c r="E205" s="128"/>
      <c r="F205" s="128"/>
      <c r="G205" s="128"/>
      <c r="H205" s="129"/>
    </row>
    <row r="206" spans="1:8" s="16" customFormat="1" ht="37.5" customHeight="1" outlineLevel="1" x14ac:dyDescent="0.2">
      <c r="A206" s="130" t="s">
        <v>394</v>
      </c>
      <c r="B206" s="366"/>
      <c r="C206" s="367"/>
      <c r="D206" s="365">
        <v>80964</v>
      </c>
      <c r="E206" s="128"/>
      <c r="F206" s="128"/>
      <c r="G206" s="128"/>
      <c r="H206" s="129"/>
    </row>
    <row r="207" spans="1:8" s="16" customFormat="1" ht="37.5" customHeight="1" outlineLevel="1" x14ac:dyDescent="0.2">
      <c r="A207" s="130" t="s">
        <v>395</v>
      </c>
      <c r="B207" s="366"/>
      <c r="C207" s="367"/>
      <c r="D207" s="365">
        <v>83040</v>
      </c>
      <c r="E207" s="128"/>
      <c r="F207" s="128"/>
      <c r="G207" s="128"/>
      <c r="H207" s="129"/>
    </row>
    <row r="208" spans="1:8" s="16" customFormat="1" ht="37.5" customHeight="1" outlineLevel="1" x14ac:dyDescent="0.2">
      <c r="A208" s="130" t="s">
        <v>396</v>
      </c>
      <c r="B208" s="366"/>
      <c r="C208" s="367"/>
      <c r="D208" s="365">
        <v>85116</v>
      </c>
      <c r="E208" s="128"/>
      <c r="F208" s="128"/>
      <c r="G208" s="128"/>
      <c r="H208" s="129"/>
    </row>
    <row r="209" spans="1:8" s="16" customFormat="1" ht="37.5" customHeight="1" outlineLevel="1" x14ac:dyDescent="0.2">
      <c r="A209" s="130" t="s">
        <v>397</v>
      </c>
      <c r="B209" s="366"/>
      <c r="C209" s="367"/>
      <c r="D209" s="365">
        <v>87192</v>
      </c>
      <c r="E209" s="128"/>
      <c r="F209" s="128"/>
      <c r="G209" s="128"/>
      <c r="H209" s="129"/>
    </row>
    <row r="210" spans="1:8" s="16" customFormat="1" ht="37.5" customHeight="1" outlineLevel="1" x14ac:dyDescent="0.2">
      <c r="A210" s="130" t="s">
        <v>398</v>
      </c>
      <c r="B210" s="366"/>
      <c r="C210" s="367"/>
      <c r="D210" s="365">
        <v>89268</v>
      </c>
      <c r="E210" s="128"/>
      <c r="F210" s="128"/>
      <c r="G210" s="128"/>
      <c r="H210" s="129"/>
    </row>
    <row r="211" spans="1:8" s="16" customFormat="1" ht="37.5" customHeight="1" outlineLevel="1" x14ac:dyDescent="0.2">
      <c r="A211" s="130" t="s">
        <v>399</v>
      </c>
      <c r="B211" s="366"/>
      <c r="C211" s="367"/>
      <c r="D211" s="365">
        <v>91344</v>
      </c>
      <c r="E211" s="128"/>
      <c r="F211" s="128"/>
      <c r="G211" s="128"/>
      <c r="H211" s="129"/>
    </row>
    <row r="212" spans="1:8" s="16" customFormat="1" ht="37.5" customHeight="1" outlineLevel="1" x14ac:dyDescent="0.2">
      <c r="A212" s="130" t="s">
        <v>400</v>
      </c>
      <c r="B212" s="366"/>
      <c r="C212" s="367"/>
      <c r="D212" s="365">
        <v>93420</v>
      </c>
      <c r="E212" s="128"/>
      <c r="F212" s="128"/>
      <c r="G212" s="128"/>
      <c r="H212" s="129"/>
    </row>
    <row r="213" spans="1:8" s="16" customFormat="1" ht="37.5" customHeight="1" outlineLevel="1" x14ac:dyDescent="0.2">
      <c r="A213" s="130" t="s">
        <v>401</v>
      </c>
      <c r="B213" s="366"/>
      <c r="C213" s="367"/>
      <c r="D213" s="365">
        <v>95496</v>
      </c>
      <c r="E213" s="128"/>
      <c r="F213" s="128"/>
      <c r="G213" s="128"/>
      <c r="H213" s="129"/>
    </row>
    <row r="214" spans="1:8" s="16" customFormat="1" ht="37.5" customHeight="1" outlineLevel="1" x14ac:dyDescent="0.2">
      <c r="A214" s="130" t="s">
        <v>402</v>
      </c>
      <c r="B214" s="366"/>
      <c r="C214" s="367"/>
      <c r="D214" s="365">
        <v>97572</v>
      </c>
      <c r="E214" s="128"/>
      <c r="F214" s="128"/>
      <c r="G214" s="128"/>
      <c r="H214" s="129"/>
    </row>
    <row r="215" spans="1:8" s="16" customFormat="1" ht="37.5" customHeight="1" outlineLevel="1" x14ac:dyDescent="0.2">
      <c r="A215" s="130" t="s">
        <v>403</v>
      </c>
      <c r="B215" s="366"/>
      <c r="C215" s="367"/>
      <c r="D215" s="365">
        <v>99648</v>
      </c>
      <c r="E215" s="128"/>
      <c r="F215" s="128"/>
      <c r="G215" s="128"/>
      <c r="H215" s="129"/>
    </row>
    <row r="216" spans="1:8" s="16" customFormat="1" ht="37.5" customHeight="1" outlineLevel="1" x14ac:dyDescent="0.2">
      <c r="A216" s="130" t="s">
        <v>404</v>
      </c>
      <c r="B216" s="366"/>
      <c r="C216" s="367"/>
      <c r="D216" s="365">
        <v>101724</v>
      </c>
      <c r="E216" s="128"/>
      <c r="F216" s="128"/>
      <c r="G216" s="128"/>
      <c r="H216" s="129"/>
    </row>
    <row r="217" spans="1:8" s="16" customFormat="1" ht="37.5" customHeight="1" outlineLevel="1" x14ac:dyDescent="0.2">
      <c r="A217" s="130" t="s">
        <v>405</v>
      </c>
      <c r="B217" s="366"/>
      <c r="C217" s="367"/>
      <c r="D217" s="365">
        <v>103800</v>
      </c>
      <c r="E217" s="128"/>
      <c r="F217" s="128"/>
      <c r="G217" s="128"/>
      <c r="H217" s="129"/>
    </row>
    <row r="218" spans="1:8" s="16" customFormat="1" ht="37.5" customHeight="1" outlineLevel="1" x14ac:dyDescent="0.2">
      <c r="A218" s="130" t="s">
        <v>406</v>
      </c>
      <c r="B218" s="366"/>
      <c r="C218" s="367"/>
      <c r="D218" s="365">
        <v>105876</v>
      </c>
      <c r="E218" s="128"/>
      <c r="F218" s="128"/>
      <c r="G218" s="128"/>
      <c r="H218" s="129"/>
    </row>
    <row r="219" spans="1:8" s="16" customFormat="1" ht="37.5" customHeight="1" outlineLevel="1" x14ac:dyDescent="0.2">
      <c r="A219" s="130" t="s">
        <v>407</v>
      </c>
      <c r="B219" s="366"/>
      <c r="C219" s="367"/>
      <c r="D219" s="365">
        <v>107952</v>
      </c>
      <c r="E219" s="128"/>
      <c r="F219" s="128"/>
      <c r="G219" s="128"/>
      <c r="H219" s="129"/>
    </row>
    <row r="220" spans="1:8" s="16" customFormat="1" ht="37.5" customHeight="1" outlineLevel="1" x14ac:dyDescent="0.2">
      <c r="A220" s="130" t="s">
        <v>408</v>
      </c>
      <c r="B220" s="366"/>
      <c r="C220" s="367"/>
      <c r="D220" s="365">
        <v>110028</v>
      </c>
      <c r="E220" s="128"/>
      <c r="F220" s="128"/>
      <c r="G220" s="128"/>
      <c r="H220" s="129"/>
    </row>
    <row r="221" spans="1:8" s="16" customFormat="1" ht="37.5" customHeight="1" outlineLevel="1" x14ac:dyDescent="0.2">
      <c r="A221" s="130" t="s">
        <v>409</v>
      </c>
      <c r="B221" s="366"/>
      <c r="C221" s="367"/>
      <c r="D221" s="365">
        <v>112104</v>
      </c>
      <c r="E221" s="128"/>
      <c r="F221" s="128"/>
      <c r="G221" s="128"/>
      <c r="H221" s="129"/>
    </row>
    <row r="222" spans="1:8" s="16" customFormat="1" ht="37.5" customHeight="1" outlineLevel="1" x14ac:dyDescent="0.2">
      <c r="A222" s="130" t="s">
        <v>410</v>
      </c>
      <c r="B222" s="366"/>
      <c r="C222" s="367"/>
      <c r="D222" s="365">
        <v>114180</v>
      </c>
      <c r="E222" s="128"/>
      <c r="F222" s="128"/>
      <c r="G222" s="128"/>
      <c r="H222" s="129"/>
    </row>
    <row r="223" spans="1:8" s="16" customFormat="1" ht="37.5" customHeight="1" outlineLevel="1" x14ac:dyDescent="0.2">
      <c r="A223" s="130" t="s">
        <v>411</v>
      </c>
      <c r="B223" s="366"/>
      <c r="C223" s="367"/>
      <c r="D223" s="365">
        <v>116256</v>
      </c>
      <c r="E223" s="128"/>
      <c r="F223" s="128"/>
      <c r="G223" s="128"/>
      <c r="H223" s="129"/>
    </row>
    <row r="224" spans="1:8" s="16" customFormat="1" ht="37.5" customHeight="1" outlineLevel="1" x14ac:dyDescent="0.2">
      <c r="A224" s="130" t="s">
        <v>412</v>
      </c>
      <c r="B224" s="366"/>
      <c r="C224" s="367"/>
      <c r="D224" s="365">
        <v>118332</v>
      </c>
      <c r="E224" s="128"/>
      <c r="F224" s="128"/>
      <c r="G224" s="128"/>
      <c r="H224" s="129"/>
    </row>
    <row r="225" spans="1:8" s="16" customFormat="1" ht="37.5" customHeight="1" outlineLevel="1" x14ac:dyDescent="0.2">
      <c r="A225" s="130" t="s">
        <v>413</v>
      </c>
      <c r="B225" s="366"/>
      <c r="C225" s="367"/>
      <c r="D225" s="365">
        <v>120408</v>
      </c>
      <c r="E225" s="128"/>
      <c r="F225" s="128"/>
      <c r="G225" s="128"/>
      <c r="H225" s="129"/>
    </row>
    <row r="226" spans="1:8" s="16" customFormat="1" ht="37.5" customHeight="1" outlineLevel="1" x14ac:dyDescent="0.2">
      <c r="A226" s="130" t="s">
        <v>414</v>
      </c>
      <c r="B226" s="366"/>
      <c r="C226" s="367"/>
      <c r="D226" s="365">
        <v>122484</v>
      </c>
      <c r="E226" s="128"/>
      <c r="F226" s="128"/>
      <c r="G226" s="128"/>
      <c r="H226" s="129"/>
    </row>
    <row r="227" spans="1:8" s="16" customFormat="1" ht="37.5" customHeight="1" outlineLevel="1" x14ac:dyDescent="0.2">
      <c r="A227" s="130" t="s">
        <v>415</v>
      </c>
      <c r="B227" s="366"/>
      <c r="C227" s="367"/>
      <c r="D227" s="365">
        <v>124560</v>
      </c>
      <c r="E227" s="128"/>
      <c r="F227" s="128"/>
      <c r="G227" s="128"/>
      <c r="H227" s="129"/>
    </row>
    <row r="228" spans="1:8" s="16" customFormat="1" ht="37.5" customHeight="1" outlineLevel="1" x14ac:dyDescent="0.2">
      <c r="A228" s="130" t="s">
        <v>416</v>
      </c>
      <c r="B228" s="366"/>
      <c r="C228" s="367"/>
      <c r="D228" s="365">
        <v>126636</v>
      </c>
      <c r="E228" s="128"/>
      <c r="F228" s="128"/>
      <c r="G228" s="128"/>
      <c r="H228" s="129"/>
    </row>
    <row r="229" spans="1:8" s="16" customFormat="1" ht="37.5" customHeight="1" outlineLevel="1" x14ac:dyDescent="0.2">
      <c r="A229" s="130" t="s">
        <v>417</v>
      </c>
      <c r="B229" s="366"/>
      <c r="C229" s="367"/>
      <c r="D229" s="365">
        <v>128712</v>
      </c>
      <c r="E229" s="128"/>
      <c r="F229" s="128"/>
      <c r="G229" s="128"/>
      <c r="H229" s="129"/>
    </row>
    <row r="230" spans="1:8" s="16" customFormat="1" ht="37.5" customHeight="1" outlineLevel="1" x14ac:dyDescent="0.2">
      <c r="A230" s="130" t="s">
        <v>418</v>
      </c>
      <c r="B230" s="366"/>
      <c r="C230" s="367"/>
      <c r="D230" s="365">
        <v>130788</v>
      </c>
      <c r="E230" s="128"/>
      <c r="F230" s="128"/>
      <c r="G230" s="128"/>
      <c r="H230" s="129"/>
    </row>
    <row r="231" spans="1:8" s="16" customFormat="1" ht="37.5" customHeight="1" outlineLevel="1" x14ac:dyDescent="0.2">
      <c r="A231" s="130" t="s">
        <v>419</v>
      </c>
      <c r="B231" s="366"/>
      <c r="C231" s="367"/>
      <c r="D231" s="365">
        <v>132864</v>
      </c>
      <c r="E231" s="128"/>
      <c r="F231" s="128"/>
      <c r="G231" s="128"/>
      <c r="H231" s="129"/>
    </row>
    <row r="232" spans="1:8" s="16" customFormat="1" ht="37.5" customHeight="1" outlineLevel="1" x14ac:dyDescent="0.2">
      <c r="A232" s="130" t="s">
        <v>420</v>
      </c>
      <c r="B232" s="366"/>
      <c r="C232" s="367"/>
      <c r="D232" s="365">
        <v>134940</v>
      </c>
      <c r="E232" s="128"/>
      <c r="F232" s="128"/>
      <c r="G232" s="128"/>
      <c r="H232" s="129"/>
    </row>
    <row r="233" spans="1:8" s="16" customFormat="1" ht="37.5" customHeight="1" outlineLevel="1" x14ac:dyDescent="0.2">
      <c r="A233" s="130" t="s">
        <v>421</v>
      </c>
      <c r="B233" s="366"/>
      <c r="C233" s="367"/>
      <c r="D233" s="365">
        <v>137016</v>
      </c>
      <c r="E233" s="128"/>
      <c r="F233" s="128"/>
      <c r="G233" s="128"/>
      <c r="H233" s="129"/>
    </row>
    <row r="234" spans="1:8" s="16" customFormat="1" ht="37.5" customHeight="1" outlineLevel="1" x14ac:dyDescent="0.2">
      <c r="A234" s="130" t="s">
        <v>422</v>
      </c>
      <c r="B234" s="366"/>
      <c r="C234" s="367"/>
      <c r="D234" s="365">
        <v>139092</v>
      </c>
      <c r="E234" s="128"/>
      <c r="F234" s="128"/>
      <c r="G234" s="128"/>
      <c r="H234" s="129"/>
    </row>
    <row r="235" spans="1:8" s="16" customFormat="1" ht="37.5" customHeight="1" outlineLevel="1" x14ac:dyDescent="0.2">
      <c r="A235" s="130" t="s">
        <v>423</v>
      </c>
      <c r="B235" s="366"/>
      <c r="C235" s="367"/>
      <c r="D235" s="365">
        <v>141168</v>
      </c>
      <c r="E235" s="128"/>
      <c r="F235" s="128"/>
      <c r="G235" s="128"/>
      <c r="H235" s="129"/>
    </row>
    <row r="236" spans="1:8" s="16" customFormat="1" ht="37.5" customHeight="1" outlineLevel="1" x14ac:dyDescent="0.2">
      <c r="A236" s="130" t="s">
        <v>424</v>
      </c>
      <c r="B236" s="366"/>
      <c r="C236" s="367"/>
      <c r="D236" s="365">
        <v>143244</v>
      </c>
      <c r="E236" s="128"/>
      <c r="F236" s="128"/>
      <c r="G236" s="128"/>
      <c r="H236" s="129"/>
    </row>
    <row r="237" spans="1:8" s="16" customFormat="1" ht="37.5" customHeight="1" outlineLevel="1" x14ac:dyDescent="0.2">
      <c r="A237" s="130" t="s">
        <v>425</v>
      </c>
      <c r="B237" s="366"/>
      <c r="C237" s="367"/>
      <c r="D237" s="365">
        <v>145320</v>
      </c>
      <c r="E237" s="128"/>
      <c r="F237" s="128"/>
      <c r="G237" s="128"/>
      <c r="H237" s="129"/>
    </row>
    <row r="238" spans="1:8" s="16" customFormat="1" ht="37.5" customHeight="1" outlineLevel="1" x14ac:dyDescent="0.2">
      <c r="A238" s="130" t="s">
        <v>426</v>
      </c>
      <c r="B238" s="366"/>
      <c r="C238" s="367"/>
      <c r="D238" s="365">
        <v>147396</v>
      </c>
      <c r="E238" s="128"/>
      <c r="F238" s="128"/>
      <c r="G238" s="128"/>
      <c r="H238" s="129"/>
    </row>
    <row r="239" spans="1:8" s="16" customFormat="1" ht="37.5" customHeight="1" outlineLevel="1" x14ac:dyDescent="0.2">
      <c r="A239" s="130" t="s">
        <v>427</v>
      </c>
      <c r="B239" s="366"/>
      <c r="C239" s="367"/>
      <c r="D239" s="365">
        <v>149472</v>
      </c>
      <c r="E239" s="128"/>
      <c r="F239" s="128"/>
      <c r="G239" s="128"/>
      <c r="H239" s="129"/>
    </row>
    <row r="240" spans="1:8" s="16" customFormat="1" ht="37.5" customHeight="1" outlineLevel="1" x14ac:dyDescent="0.2">
      <c r="A240" s="130" t="s">
        <v>428</v>
      </c>
      <c r="B240" s="366"/>
      <c r="C240" s="367"/>
      <c r="D240" s="365">
        <v>151548</v>
      </c>
      <c r="E240" s="128"/>
      <c r="F240" s="128"/>
      <c r="G240" s="128"/>
      <c r="H240" s="129"/>
    </row>
    <row r="241" spans="1:8" s="16" customFormat="1" ht="37.5" customHeight="1" outlineLevel="1" x14ac:dyDescent="0.2">
      <c r="A241" s="130" t="s">
        <v>429</v>
      </c>
      <c r="B241" s="366"/>
      <c r="C241" s="367"/>
      <c r="D241" s="365">
        <v>153624</v>
      </c>
      <c r="E241" s="128"/>
      <c r="F241" s="128"/>
      <c r="G241" s="128"/>
      <c r="H241" s="129"/>
    </row>
    <row r="242" spans="1:8" s="16" customFormat="1" ht="37.5" customHeight="1" outlineLevel="1" x14ac:dyDescent="0.2">
      <c r="A242" s="130" t="s">
        <v>430</v>
      </c>
      <c r="B242" s="366"/>
      <c r="C242" s="367"/>
      <c r="D242" s="365">
        <v>155700</v>
      </c>
      <c r="E242" s="128"/>
      <c r="F242" s="128"/>
      <c r="G242" s="128"/>
      <c r="H242" s="129"/>
    </row>
    <row r="243" spans="1:8" s="16" customFormat="1" ht="37.5" customHeight="1" outlineLevel="1" x14ac:dyDescent="0.2">
      <c r="A243" s="130" t="s">
        <v>431</v>
      </c>
      <c r="B243" s="366"/>
      <c r="C243" s="367"/>
      <c r="D243" s="365">
        <v>157776</v>
      </c>
      <c r="E243" s="128"/>
      <c r="F243" s="128"/>
      <c r="G243" s="128"/>
      <c r="H243" s="129"/>
    </row>
    <row r="244" spans="1:8" s="16" customFormat="1" ht="37.5" customHeight="1" outlineLevel="1" x14ac:dyDescent="0.2">
      <c r="A244" s="130" t="s">
        <v>432</v>
      </c>
      <c r="B244" s="366"/>
      <c r="C244" s="367"/>
      <c r="D244" s="365">
        <v>159852</v>
      </c>
      <c r="E244" s="128"/>
      <c r="F244" s="128"/>
      <c r="G244" s="128"/>
      <c r="H244" s="129"/>
    </row>
    <row r="245" spans="1:8" s="16" customFormat="1" ht="37.5" customHeight="1" outlineLevel="1" x14ac:dyDescent="0.2">
      <c r="A245" s="130" t="s">
        <v>433</v>
      </c>
      <c r="B245" s="366"/>
      <c r="C245" s="367"/>
      <c r="D245" s="365">
        <v>161928</v>
      </c>
      <c r="E245" s="128"/>
      <c r="F245" s="128"/>
      <c r="G245" s="128"/>
      <c r="H245" s="129"/>
    </row>
    <row r="246" spans="1:8" s="16" customFormat="1" ht="37.5" customHeight="1" outlineLevel="1" x14ac:dyDescent="0.2">
      <c r="A246" s="130" t="s">
        <v>434</v>
      </c>
      <c r="B246" s="366"/>
      <c r="C246" s="367"/>
      <c r="D246" s="365">
        <v>164004</v>
      </c>
      <c r="E246" s="128"/>
      <c r="F246" s="128"/>
      <c r="G246" s="128"/>
      <c r="H246" s="129"/>
    </row>
    <row r="247" spans="1:8" s="16" customFormat="1" ht="37.5" customHeight="1" outlineLevel="1" x14ac:dyDescent="0.2">
      <c r="A247" s="130" t="s">
        <v>435</v>
      </c>
      <c r="B247" s="366"/>
      <c r="C247" s="367"/>
      <c r="D247" s="365">
        <v>166080</v>
      </c>
      <c r="E247" s="128"/>
      <c r="F247" s="128"/>
      <c r="G247" s="128"/>
      <c r="H247" s="129"/>
    </row>
    <row r="248" spans="1:8" s="16" customFormat="1" ht="37.5" customHeight="1" outlineLevel="1" x14ac:dyDescent="0.2">
      <c r="A248" s="130" t="s">
        <v>436</v>
      </c>
      <c r="B248" s="366"/>
      <c r="C248" s="367"/>
      <c r="D248" s="365">
        <v>168156</v>
      </c>
      <c r="E248" s="128"/>
      <c r="F248" s="128"/>
      <c r="G248" s="128"/>
      <c r="H248" s="129"/>
    </row>
    <row r="249" spans="1:8" s="16" customFormat="1" ht="37.5" customHeight="1" outlineLevel="1" x14ac:dyDescent="0.2">
      <c r="A249" s="130" t="s">
        <v>437</v>
      </c>
      <c r="B249" s="366"/>
      <c r="C249" s="367"/>
      <c r="D249" s="365">
        <v>170232</v>
      </c>
      <c r="E249" s="128"/>
      <c r="F249" s="128"/>
      <c r="G249" s="128"/>
      <c r="H249" s="129"/>
    </row>
    <row r="250" spans="1:8" s="16" customFormat="1" ht="37.5" customHeight="1" outlineLevel="1" x14ac:dyDescent="0.2">
      <c r="A250" s="130" t="s">
        <v>438</v>
      </c>
      <c r="B250" s="366"/>
      <c r="C250" s="367"/>
      <c r="D250" s="365">
        <v>172308</v>
      </c>
      <c r="E250" s="128"/>
      <c r="F250" s="128"/>
      <c r="G250" s="128"/>
      <c r="H250" s="129"/>
    </row>
    <row r="251" spans="1:8" s="16" customFormat="1" ht="37.5" customHeight="1" outlineLevel="1" x14ac:dyDescent="0.2">
      <c r="A251" s="130" t="s">
        <v>439</v>
      </c>
      <c r="B251" s="366"/>
      <c r="C251" s="367"/>
      <c r="D251" s="365">
        <v>174384</v>
      </c>
      <c r="E251" s="128"/>
      <c r="F251" s="128"/>
      <c r="G251" s="128"/>
      <c r="H251" s="129"/>
    </row>
    <row r="252" spans="1:8" s="16" customFormat="1" ht="37.5" customHeight="1" outlineLevel="1" x14ac:dyDescent="0.2">
      <c r="A252" s="130" t="s">
        <v>440</v>
      </c>
      <c r="B252" s="366"/>
      <c r="C252" s="367"/>
      <c r="D252" s="365">
        <v>176460</v>
      </c>
      <c r="E252" s="128"/>
      <c r="F252" s="128"/>
      <c r="G252" s="128"/>
      <c r="H252" s="129"/>
    </row>
    <row r="253" spans="1:8" s="16" customFormat="1" ht="37.5" customHeight="1" outlineLevel="1" x14ac:dyDescent="0.2">
      <c r="A253" s="130" t="s">
        <v>441</v>
      </c>
      <c r="B253" s="366"/>
      <c r="C253" s="367"/>
      <c r="D253" s="365">
        <v>178536</v>
      </c>
      <c r="E253" s="128"/>
      <c r="F253" s="128"/>
      <c r="G253" s="128"/>
      <c r="H253" s="129"/>
    </row>
    <row r="254" spans="1:8" s="16" customFormat="1" ht="37.5" customHeight="1" outlineLevel="1" x14ac:dyDescent="0.2">
      <c r="A254" s="130" t="s">
        <v>442</v>
      </c>
      <c r="B254" s="366"/>
      <c r="C254" s="367"/>
      <c r="D254" s="365">
        <v>180612</v>
      </c>
      <c r="E254" s="128"/>
      <c r="F254" s="128"/>
      <c r="G254" s="128"/>
      <c r="H254" s="129"/>
    </row>
    <row r="255" spans="1:8" s="16" customFormat="1" ht="37.5" customHeight="1" outlineLevel="1" x14ac:dyDescent="0.2">
      <c r="A255" s="130" t="s">
        <v>443</v>
      </c>
      <c r="B255" s="366"/>
      <c r="C255" s="367"/>
      <c r="D255" s="365">
        <v>182688</v>
      </c>
      <c r="E255" s="128"/>
      <c r="F255" s="128"/>
      <c r="G255" s="128"/>
      <c r="H255" s="129"/>
    </row>
    <row r="256" spans="1:8" s="16" customFormat="1" ht="37.5" customHeight="1" outlineLevel="1" x14ac:dyDescent="0.2">
      <c r="A256" s="130" t="s">
        <v>444</v>
      </c>
      <c r="B256" s="366"/>
      <c r="C256" s="367"/>
      <c r="D256" s="365">
        <v>184764</v>
      </c>
      <c r="E256" s="128"/>
      <c r="F256" s="128"/>
      <c r="G256" s="128"/>
      <c r="H256" s="129"/>
    </row>
    <row r="257" spans="1:8" s="16" customFormat="1" ht="37.5" customHeight="1" outlineLevel="1" x14ac:dyDescent="0.2">
      <c r="A257" s="130" t="s">
        <v>445</v>
      </c>
      <c r="B257" s="366"/>
      <c r="C257" s="367"/>
      <c r="D257" s="365">
        <v>186840</v>
      </c>
      <c r="E257" s="128"/>
      <c r="F257" s="128"/>
      <c r="G257" s="128"/>
      <c r="H257" s="129"/>
    </row>
    <row r="258" spans="1:8" s="16" customFormat="1" ht="37.5" customHeight="1" outlineLevel="1" x14ac:dyDescent="0.2">
      <c r="A258" s="130" t="s">
        <v>446</v>
      </c>
      <c r="B258" s="366"/>
      <c r="C258" s="367"/>
      <c r="D258" s="365">
        <v>188916</v>
      </c>
      <c r="E258" s="128"/>
      <c r="F258" s="128"/>
      <c r="G258" s="128"/>
      <c r="H258" s="129"/>
    </row>
    <row r="259" spans="1:8" s="16" customFormat="1" ht="37.5" customHeight="1" outlineLevel="1" x14ac:dyDescent="0.2">
      <c r="A259" s="130" t="s">
        <v>447</v>
      </c>
      <c r="B259" s="366"/>
      <c r="C259" s="367"/>
      <c r="D259" s="365">
        <v>190992</v>
      </c>
      <c r="E259" s="128"/>
      <c r="F259" s="128"/>
      <c r="G259" s="128"/>
      <c r="H259" s="129"/>
    </row>
    <row r="260" spans="1:8" s="16" customFormat="1" ht="37.5" customHeight="1" outlineLevel="1" x14ac:dyDescent="0.2">
      <c r="A260" s="130" t="s">
        <v>448</v>
      </c>
      <c r="B260" s="366"/>
      <c r="C260" s="367"/>
      <c r="D260" s="365">
        <v>193068</v>
      </c>
      <c r="E260" s="128"/>
      <c r="F260" s="128"/>
      <c r="G260" s="128"/>
      <c r="H260" s="129"/>
    </row>
    <row r="261" spans="1:8" s="16" customFormat="1" ht="37.5" customHeight="1" outlineLevel="1" x14ac:dyDescent="0.2">
      <c r="A261" s="130" t="s">
        <v>449</v>
      </c>
      <c r="B261" s="366"/>
      <c r="C261" s="367"/>
      <c r="D261" s="365">
        <v>195144</v>
      </c>
      <c r="E261" s="128"/>
      <c r="F261" s="128"/>
      <c r="G261" s="128"/>
      <c r="H261" s="129"/>
    </row>
    <row r="262" spans="1:8" s="16" customFormat="1" ht="37.5" customHeight="1" outlineLevel="1" x14ac:dyDescent="0.2">
      <c r="A262" s="130" t="s">
        <v>450</v>
      </c>
      <c r="B262" s="366"/>
      <c r="C262" s="367"/>
      <c r="D262" s="365">
        <v>197220</v>
      </c>
      <c r="E262" s="128"/>
      <c r="F262" s="128"/>
      <c r="G262" s="128"/>
      <c r="H262" s="129"/>
    </row>
    <row r="263" spans="1:8" s="16" customFormat="1" ht="37.5" customHeight="1" outlineLevel="1" x14ac:dyDescent="0.2">
      <c r="A263" s="130" t="s">
        <v>451</v>
      </c>
      <c r="B263" s="366"/>
      <c r="C263" s="367"/>
      <c r="D263" s="365">
        <v>199296</v>
      </c>
      <c r="E263" s="128"/>
      <c r="F263" s="128"/>
      <c r="G263" s="128"/>
      <c r="H263" s="129"/>
    </row>
    <row r="264" spans="1:8" s="16" customFormat="1" ht="37.5" customHeight="1" outlineLevel="1" x14ac:dyDescent="0.2">
      <c r="A264" s="130" t="s">
        <v>452</v>
      </c>
      <c r="B264" s="366"/>
      <c r="C264" s="367"/>
      <c r="D264" s="365">
        <v>201372</v>
      </c>
      <c r="E264" s="128"/>
      <c r="F264" s="128"/>
      <c r="G264" s="128"/>
      <c r="H264" s="129"/>
    </row>
    <row r="265" spans="1:8" s="16" customFormat="1" ht="37.5" customHeight="1" outlineLevel="1" x14ac:dyDescent="0.2">
      <c r="A265" s="130" t="s">
        <v>453</v>
      </c>
      <c r="B265" s="366"/>
      <c r="C265" s="367"/>
      <c r="D265" s="365">
        <v>203448</v>
      </c>
      <c r="E265" s="128"/>
      <c r="F265" s="128"/>
      <c r="G265" s="128"/>
      <c r="H265" s="129"/>
    </row>
    <row r="266" spans="1:8" s="16" customFormat="1" ht="37.5" customHeight="1" outlineLevel="1" x14ac:dyDescent="0.2">
      <c r="A266" s="130" t="s">
        <v>454</v>
      </c>
      <c r="B266" s="366"/>
      <c r="C266" s="367"/>
      <c r="D266" s="365">
        <v>205524</v>
      </c>
      <c r="E266" s="128"/>
      <c r="F266" s="128"/>
      <c r="G266" s="128"/>
      <c r="H266" s="129"/>
    </row>
    <row r="267" spans="1:8" s="16" customFormat="1" ht="37.5" customHeight="1" outlineLevel="1" thickBot="1" x14ac:dyDescent="0.25">
      <c r="A267" s="130" t="s">
        <v>455</v>
      </c>
      <c r="B267" s="366"/>
      <c r="C267" s="368"/>
      <c r="D267" s="365">
        <v>207600</v>
      </c>
      <c r="E267" s="128"/>
      <c r="F267" s="128"/>
      <c r="G267" s="128"/>
      <c r="H267" s="129"/>
    </row>
    <row r="268" spans="1:8" s="16" customFormat="1" ht="50.1" customHeight="1" thickBot="1" x14ac:dyDescent="0.25">
      <c r="A268" s="559" t="s">
        <v>52</v>
      </c>
      <c r="B268" s="560"/>
      <c r="C268" s="561"/>
      <c r="D268" s="121" t="str">
        <f>"от "&amp;MIN(D269:D278)&amp;" до "&amp;MAX(D269:D278)</f>
        <v>от 390 до 10290</v>
      </c>
      <c r="E268" s="122"/>
      <c r="F268" s="122"/>
      <c r="G268" s="122"/>
      <c r="H268" s="123"/>
    </row>
    <row r="269" spans="1:8" s="16" customFormat="1" ht="159" customHeight="1" x14ac:dyDescent="0.2">
      <c r="A269" s="422" t="s">
        <v>272</v>
      </c>
      <c r="B269" s="133" t="s">
        <v>273</v>
      </c>
      <c r="C2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9" s="509">
        <v>1434</v>
      </c>
      <c r="E269" s="509"/>
      <c r="F269" s="509"/>
      <c r="G269" s="509"/>
      <c r="H269" s="416"/>
    </row>
    <row r="270" spans="1:8" s="16" customFormat="1" ht="37.5" customHeight="1" x14ac:dyDescent="0.2">
      <c r="A270" s="143" t="s">
        <v>54</v>
      </c>
      <c r="B270" s="144"/>
      <c r="C270" s="139"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70" s="56">
        <v>900</v>
      </c>
      <c r="E270" s="37"/>
      <c r="F270" s="37"/>
      <c r="G270" s="37"/>
      <c r="H270" s="38"/>
    </row>
    <row r="271" spans="1:8" s="16" customFormat="1" ht="37.5" customHeight="1" x14ac:dyDescent="0.2">
      <c r="A271" s="143" t="s">
        <v>55</v>
      </c>
      <c r="B271" s="144"/>
      <c r="C271" s="142"/>
      <c r="D271" s="56">
        <v>10290</v>
      </c>
      <c r="E271" s="37"/>
      <c r="F271" s="37"/>
      <c r="G271" s="37"/>
      <c r="H271" s="38"/>
    </row>
    <row r="272" spans="1:8" s="16" customFormat="1" ht="37.5" customHeight="1" x14ac:dyDescent="0.2">
      <c r="A272" s="143" t="s">
        <v>56</v>
      </c>
      <c r="B272" s="144"/>
      <c r="C272" s="142"/>
      <c r="D272" s="56">
        <v>2190</v>
      </c>
      <c r="E272" s="37"/>
      <c r="F272" s="37"/>
      <c r="G272" s="37"/>
      <c r="H272" s="38"/>
    </row>
    <row r="273" spans="1:8" s="16" customFormat="1" ht="37.5" customHeight="1" x14ac:dyDescent="0.2">
      <c r="A273" s="143" t="s">
        <v>57</v>
      </c>
      <c r="B273" s="144"/>
      <c r="C273" s="142"/>
      <c r="D273" s="56">
        <v>6090</v>
      </c>
      <c r="E273" s="37"/>
      <c r="F273" s="37"/>
      <c r="G273" s="37"/>
      <c r="H273" s="38"/>
    </row>
    <row r="274" spans="1:8" s="16" customFormat="1" ht="37.5" customHeight="1" x14ac:dyDescent="0.2">
      <c r="A274" s="143" t="s">
        <v>58</v>
      </c>
      <c r="B274" s="144"/>
      <c r="C274" s="142"/>
      <c r="D274" s="56">
        <v>390</v>
      </c>
      <c r="E274" s="37"/>
      <c r="F274" s="37"/>
      <c r="G274" s="37"/>
      <c r="H274" s="38"/>
    </row>
    <row r="275" spans="1:8" s="16" customFormat="1" ht="37.5" customHeight="1" x14ac:dyDescent="0.2">
      <c r="A275" s="143" t="s">
        <v>59</v>
      </c>
      <c r="B275" s="144"/>
      <c r="C275" s="142"/>
      <c r="D275" s="56">
        <v>390</v>
      </c>
      <c r="E275" s="37"/>
      <c r="F275" s="37"/>
      <c r="G275" s="37"/>
      <c r="H275" s="38"/>
    </row>
    <row r="276" spans="1:8" s="16" customFormat="1" ht="37.5" customHeight="1" x14ac:dyDescent="0.2">
      <c r="A276" s="143" t="s">
        <v>60</v>
      </c>
      <c r="B276" s="144"/>
      <c r="C276" s="142"/>
      <c r="D276" s="56">
        <v>780</v>
      </c>
      <c r="E276" s="37"/>
      <c r="F276" s="37"/>
      <c r="G276" s="37"/>
      <c r="H276" s="38"/>
    </row>
    <row r="277" spans="1:8" s="16" customFormat="1" ht="37.5" customHeight="1" x14ac:dyDescent="0.2">
      <c r="A277" s="143" t="s">
        <v>61</v>
      </c>
      <c r="B277" s="144"/>
      <c r="C277" s="142"/>
      <c r="D277" s="56">
        <v>1170</v>
      </c>
      <c r="E277" s="37"/>
      <c r="F277" s="37"/>
      <c r="G277" s="37"/>
      <c r="H277" s="38"/>
    </row>
    <row r="278" spans="1:8" s="16" customFormat="1" ht="37.5" customHeight="1" thickBot="1" x14ac:dyDescent="0.25">
      <c r="A278" s="194" t="s">
        <v>62</v>
      </c>
      <c r="B278" s="195"/>
      <c r="C278" s="147"/>
      <c r="D278" s="56">
        <v>6390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540 до 69690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61.5"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82" s="165">
        <v>13104</v>
      </c>
      <c r="E282" s="165"/>
      <c r="F282" s="165"/>
      <c r="G282" s="165"/>
      <c r="H282" s="166"/>
    </row>
    <row r="283" spans="1:8" s="16" customFormat="1" ht="61.5" customHeight="1" thickBot="1" x14ac:dyDescent="0.25">
      <c r="A283" s="167" t="s">
        <v>67</v>
      </c>
      <c r="B283" s="168"/>
      <c r="C283" s="169"/>
      <c r="D283" s="170" t="s">
        <v>68</v>
      </c>
      <c r="E283" s="171"/>
      <c r="F283" s="171"/>
      <c r="G283" s="171"/>
      <c r="H283" s="172"/>
    </row>
    <row r="284" spans="1:8" s="16" customFormat="1" ht="61.5" customHeight="1" x14ac:dyDescent="0.2">
      <c r="A284" s="173" t="s">
        <v>69</v>
      </c>
      <c r="B284" s="174"/>
      <c r="C284" s="169"/>
      <c r="D284" s="140">
        <f>D282/4</f>
        <v>3276</v>
      </c>
      <c r="E284" s="140"/>
      <c r="F284" s="140"/>
      <c r="G284" s="140"/>
      <c r="H284" s="141"/>
    </row>
    <row r="285" spans="1:8" s="16" customFormat="1" ht="61.5" customHeight="1" x14ac:dyDescent="0.2">
      <c r="A285" s="173" t="s">
        <v>70</v>
      </c>
      <c r="B285" s="174"/>
      <c r="C285" s="169"/>
      <c r="D285" s="140">
        <f>D282/5</f>
        <v>2620.8000000000002</v>
      </c>
      <c r="E285" s="140"/>
      <c r="F285" s="140"/>
      <c r="G285" s="140"/>
      <c r="H285" s="141"/>
    </row>
    <row r="286" spans="1:8" s="16" customFormat="1" ht="61.5" customHeight="1" x14ac:dyDescent="0.2">
      <c r="A286" s="173" t="s">
        <v>71</v>
      </c>
      <c r="B286" s="174"/>
      <c r="C286" s="169"/>
      <c r="D286" s="140">
        <f>D282/6</f>
        <v>2184</v>
      </c>
      <c r="E286" s="140"/>
      <c r="F286" s="140"/>
      <c r="G286" s="140"/>
      <c r="H286" s="141"/>
    </row>
    <row r="287" spans="1:8" s="16" customFormat="1" ht="61.5" customHeight="1" x14ac:dyDescent="0.2">
      <c r="A287" s="173" t="s">
        <v>72</v>
      </c>
      <c r="B287" s="174"/>
      <c r="C287" s="169"/>
      <c r="D287" s="140">
        <f>D282/7</f>
        <v>1872</v>
      </c>
      <c r="E287" s="140"/>
      <c r="F287" s="140"/>
      <c r="G287" s="140"/>
      <c r="H287" s="141"/>
    </row>
    <row r="288" spans="1:8" s="16" customFormat="1" ht="61.5" customHeight="1" x14ac:dyDescent="0.2">
      <c r="A288" s="173" t="s">
        <v>73</v>
      </c>
      <c r="B288" s="174"/>
      <c r="C288" s="169"/>
      <c r="D288" s="140">
        <f>D282/8</f>
        <v>1638</v>
      </c>
      <c r="E288" s="140"/>
      <c r="F288" s="140"/>
      <c r="G288" s="140"/>
      <c r="H288" s="141"/>
    </row>
    <row r="289" spans="1:8" s="16" customFormat="1" ht="61.5" customHeight="1" x14ac:dyDescent="0.2">
      <c r="A289" s="173" t="s">
        <v>74</v>
      </c>
      <c r="B289" s="174"/>
      <c r="C289" s="169"/>
      <c r="D289" s="140">
        <f>D282/9</f>
        <v>1456</v>
      </c>
      <c r="E289" s="140"/>
      <c r="F289" s="140"/>
      <c r="G289" s="140"/>
      <c r="H289" s="141"/>
    </row>
    <row r="290" spans="1:8" s="16" customFormat="1" ht="61.5" customHeight="1" x14ac:dyDescent="0.2">
      <c r="A290" s="173" t="s">
        <v>75</v>
      </c>
      <c r="B290" s="174"/>
      <c r="C290" s="169"/>
      <c r="D290" s="140">
        <f>D282/10</f>
        <v>1310.4000000000001</v>
      </c>
      <c r="E290" s="140"/>
      <c r="F290" s="140"/>
      <c r="G290" s="140"/>
      <c r="H290" s="141"/>
    </row>
    <row r="291" spans="1:8" s="16" customFormat="1" ht="61.5" customHeight="1" thickBot="1" x14ac:dyDescent="0.25">
      <c r="A291" s="162" t="s">
        <v>76</v>
      </c>
      <c r="B291" s="163"/>
      <c r="C291" s="169"/>
      <c r="D291" s="165">
        <v>19656</v>
      </c>
      <c r="E291" s="165"/>
      <c r="F291" s="165"/>
      <c r="G291" s="165"/>
      <c r="H291" s="166"/>
    </row>
    <row r="292" spans="1:8" s="16" customFormat="1" ht="61.5" customHeight="1" thickBot="1" x14ac:dyDescent="0.25">
      <c r="A292" s="167" t="s">
        <v>67</v>
      </c>
      <c r="B292" s="168"/>
      <c r="C292" s="169"/>
      <c r="D292" s="170" t="s">
        <v>68</v>
      </c>
      <c r="E292" s="171"/>
      <c r="F292" s="171"/>
      <c r="G292" s="171"/>
      <c r="H292" s="172"/>
    </row>
    <row r="293" spans="1:8" s="16" customFormat="1" ht="61.5" customHeight="1" x14ac:dyDescent="0.2">
      <c r="A293" s="173" t="s">
        <v>69</v>
      </c>
      <c r="B293" s="174"/>
      <c r="C293" s="169"/>
      <c r="D293" s="140">
        <v>4914</v>
      </c>
      <c r="E293" s="140"/>
      <c r="F293" s="140"/>
      <c r="G293" s="140"/>
      <c r="H293" s="141"/>
    </row>
    <row r="294" spans="1:8" s="16" customFormat="1" ht="61.5" customHeight="1" x14ac:dyDescent="0.2">
      <c r="A294" s="173" t="s">
        <v>70</v>
      </c>
      <c r="B294" s="174"/>
      <c r="C294" s="169"/>
      <c r="D294" s="140">
        <v>3931.2</v>
      </c>
      <c r="E294" s="140"/>
      <c r="F294" s="140"/>
      <c r="G294" s="140"/>
      <c r="H294" s="141"/>
    </row>
    <row r="295" spans="1:8" s="16" customFormat="1" ht="61.5" customHeight="1" x14ac:dyDescent="0.2">
      <c r="A295" s="173" t="s">
        <v>71</v>
      </c>
      <c r="B295" s="174"/>
      <c r="C295" s="169"/>
      <c r="D295" s="140">
        <v>3276</v>
      </c>
      <c r="E295" s="140"/>
      <c r="F295" s="140"/>
      <c r="G295" s="140"/>
      <c r="H295" s="141"/>
    </row>
    <row r="296" spans="1:8" s="16" customFormat="1" ht="61.5" customHeight="1" x14ac:dyDescent="0.2">
      <c r="A296" s="173" t="s">
        <v>72</v>
      </c>
      <c r="B296" s="174"/>
      <c r="C296" s="169"/>
      <c r="D296" s="140">
        <v>2808</v>
      </c>
      <c r="E296" s="140"/>
      <c r="F296" s="140"/>
      <c r="G296" s="140"/>
      <c r="H296" s="141"/>
    </row>
    <row r="297" spans="1:8" s="16" customFormat="1" ht="61.5" customHeight="1" x14ac:dyDescent="0.2">
      <c r="A297" s="173" t="s">
        <v>73</v>
      </c>
      <c r="B297" s="174"/>
      <c r="C297" s="169"/>
      <c r="D297" s="140">
        <v>2457</v>
      </c>
      <c r="E297" s="140"/>
      <c r="F297" s="140"/>
      <c r="G297" s="140"/>
      <c r="H297" s="141"/>
    </row>
    <row r="298" spans="1:8" s="16" customFormat="1" ht="61.5" customHeight="1" x14ac:dyDescent="0.2">
      <c r="A298" s="173" t="s">
        <v>74</v>
      </c>
      <c r="B298" s="174"/>
      <c r="C298" s="169"/>
      <c r="D298" s="140">
        <v>2184</v>
      </c>
      <c r="E298" s="140"/>
      <c r="F298" s="140"/>
      <c r="G298" s="140"/>
      <c r="H298" s="141"/>
    </row>
    <row r="299" spans="1:8" s="16" customFormat="1" ht="61.5" customHeight="1" thickBot="1" x14ac:dyDescent="0.25">
      <c r="A299" s="173" t="s">
        <v>75</v>
      </c>
      <c r="B299" s="174"/>
      <c r="C299" s="177"/>
      <c r="D299" s="140">
        <v>1965.6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00" s="44">
        <v>20004</v>
      </c>
      <c r="E300" s="45"/>
      <c r="F300" s="45"/>
      <c r="G300" s="45"/>
      <c r="H300" s="46"/>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"2ГИС.КРАСНОЯРСК"</v>
      </c>
      <c r="D302" s="56">
        <v>25590</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3" s="56">
        <v>16290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4" s="56">
        <v>10080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"2ГИС.КРАСНОЯРСК"</v>
      </c>
      <c r="D305" s="56">
        <v>13290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"2ГИС.КРАСНОЯРСК"</v>
      </c>
      <c r="D306" s="56">
        <v>15948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7" s="56">
        <v>18090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8" s="56">
        <v>23490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9" s="56">
        <v>69690</v>
      </c>
      <c r="E309" s="37"/>
      <c r="F309" s="37"/>
      <c r="G309" s="37"/>
      <c r="H309" s="38"/>
    </row>
    <row r="310" spans="1:8" s="16" customFormat="1" ht="50.1" customHeight="1" x14ac:dyDescent="0.2">
      <c r="A310" s="143" t="s">
        <v>86</v>
      </c>
      <c r="B310" s="144"/>
      <c r="C310" s="190" t="str">
        <f>C341</f>
        <v>электронный справочник на основе Справочника организаций "2ГИС.КРАСНОЯРСК" (мобильная версия 2ГИС 4.0 и выше)</v>
      </c>
      <c r="D310" s="56">
        <v>29592</v>
      </c>
      <c r="E310" s="37"/>
      <c r="F310" s="37"/>
      <c r="G310" s="37"/>
      <c r="H310" s="38"/>
    </row>
    <row r="311" spans="1:8" s="16" customFormat="1" ht="50.1" customHeight="1" x14ac:dyDescent="0.2">
      <c r="A311" s="143" t="s">
        <v>87</v>
      </c>
      <c r="B311" s="144"/>
      <c r="C311" s="190" t="s">
        <v>88</v>
      </c>
      <c r="D311" s="56">
        <v>540</v>
      </c>
      <c r="E311" s="37"/>
      <c r="F311" s="37"/>
      <c r="G311" s="37"/>
      <c r="H311" s="38"/>
    </row>
    <row r="312" spans="1:8" s="16" customFormat="1" ht="64.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2" s="56">
        <v>13890</v>
      </c>
      <c r="E312" s="37"/>
      <c r="F312" s="37"/>
      <c r="G312" s="37"/>
      <c r="H312" s="38"/>
    </row>
    <row r="313" spans="1:8" s="16" customFormat="1" ht="64.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3" s="56">
        <v>11112</v>
      </c>
      <c r="E313" s="37"/>
      <c r="F313" s="37"/>
      <c r="G313" s="37"/>
      <c r="H313" s="38"/>
    </row>
    <row r="314" spans="1:8" s="16" customFormat="1" ht="64.5" customHeight="1" x14ac:dyDescent="0.2">
      <c r="A314" s="143" t="s">
        <v>91</v>
      </c>
      <c r="B314" s="144"/>
      <c r="C314"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4" s="56">
        <v>11790</v>
      </c>
      <c r="E314" s="37"/>
      <c r="F314" s="37"/>
      <c r="G314" s="37"/>
      <c r="H314" s="38"/>
    </row>
    <row r="315" spans="1:8" s="16" customFormat="1" ht="64.5" customHeight="1" x14ac:dyDescent="0.2">
      <c r="A315" s="143" t="s">
        <v>92</v>
      </c>
      <c r="B315" s="144"/>
      <c r="C315"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5" s="56">
        <v>5556</v>
      </c>
      <c r="E315" s="37"/>
      <c r="F315" s="37"/>
      <c r="G315" s="37"/>
      <c r="H315" s="38"/>
    </row>
    <row r="316" spans="1:8" s="16" customFormat="1" ht="50.1" customHeight="1" thickBot="1" x14ac:dyDescent="0.25">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6" s="56">
        <v>47490</v>
      </c>
      <c r="E316" s="37"/>
      <c r="F316" s="37"/>
      <c r="G316" s="37"/>
      <c r="H316" s="38"/>
    </row>
    <row r="317" spans="1:8" s="16" customFormat="1" ht="102" customHeight="1" thickBot="1" x14ac:dyDescent="0.25">
      <c r="A317" s="143" t="s">
        <v>16</v>
      </c>
      <c r="B317" s="144"/>
      <c r="C3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7" s="56">
        <v>1437</v>
      </c>
      <c r="E317" s="37"/>
      <c r="F317" s="37"/>
      <c r="G317" s="37"/>
      <c r="H317" s="38"/>
    </row>
    <row r="318" spans="1:8" s="16" customFormat="1" ht="102" customHeight="1" thickBot="1" x14ac:dyDescent="0.25">
      <c r="A318" s="143" t="s">
        <v>96</v>
      </c>
      <c r="B318" s="144"/>
      <c r="C31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8" s="56">
        <v>100002</v>
      </c>
      <c r="E318" s="37"/>
      <c r="F318" s="37"/>
      <c r="G318" s="37"/>
      <c r="H318" s="38"/>
    </row>
    <row r="319" spans="1:8" s="16" customFormat="1" ht="126" customHeight="1" x14ac:dyDescent="0.2">
      <c r="A319" s="143" t="s">
        <v>97</v>
      </c>
      <c r="B319" s="144"/>
      <c r="C3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9" s="56">
        <v>16050</v>
      </c>
      <c r="E319" s="37"/>
      <c r="F319" s="37"/>
      <c r="G319" s="37"/>
      <c r="H319" s="38"/>
    </row>
    <row r="320" spans="1:8" s="16" customFormat="1" ht="96" customHeight="1" x14ac:dyDescent="0.2">
      <c r="A320" s="137" t="s">
        <v>98</v>
      </c>
      <c r="B320" s="191"/>
      <c r="C3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20" s="56">
        <v>10005</v>
      </c>
      <c r="E320" s="37"/>
      <c r="F320" s="37"/>
      <c r="G320" s="37"/>
      <c r="H320" s="38"/>
    </row>
    <row r="321" spans="1:8" s="16" customFormat="1" ht="96" customHeight="1" thickBot="1" x14ac:dyDescent="0.25">
      <c r="A321" s="137" t="s">
        <v>99</v>
      </c>
      <c r="B321" s="191"/>
      <c r="C32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1" s="56">
        <v>15001</v>
      </c>
      <c r="E321" s="37"/>
      <c r="F321" s="37"/>
      <c r="G321" s="37"/>
      <c r="H321" s="38"/>
    </row>
    <row r="322" spans="1:8" s="16" customFormat="1" ht="78" customHeight="1" thickBot="1" x14ac:dyDescent="0.25">
      <c r="A322" s="143" t="s">
        <v>93</v>
      </c>
      <c r="B322" s="144" t="s">
        <v>93</v>
      </c>
      <c r="C3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2" s="562">
        <v>15000</v>
      </c>
      <c r="E322" s="562"/>
      <c r="F322" s="562"/>
      <c r="G322" s="562"/>
      <c r="H322" s="563"/>
    </row>
    <row r="323" spans="1:8" s="16" customFormat="1" ht="78" customHeight="1" thickBot="1" x14ac:dyDescent="0.25">
      <c r="A323" s="143" t="s">
        <v>94</v>
      </c>
      <c r="B323" s="144" t="s">
        <v>94</v>
      </c>
      <c r="C3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3" s="562">
        <v>12000</v>
      </c>
      <c r="E323" s="562"/>
      <c r="F323" s="562"/>
      <c r="G323" s="562"/>
      <c r="H323" s="563"/>
    </row>
    <row r="324" spans="1:8" s="16" customFormat="1" ht="50.1" customHeight="1" x14ac:dyDescent="0.2">
      <c r="A324" s="143" t="s">
        <v>100</v>
      </c>
      <c r="B324" s="144"/>
      <c r="C324" s="190" t="str">
        <f>"Интернет-площадка 2gis.ru на основе Cправочника организаций "&amp;$C$2&amp;""</f>
        <v>Интернет-площадка 2gis.ru на основе Cправочника организаций "2ГИС.КРАСНОЯРСК"</v>
      </c>
      <c r="D324" s="56">
        <v>35880</v>
      </c>
      <c r="E324" s="37"/>
      <c r="F324" s="37"/>
      <c r="G324" s="37"/>
      <c r="H324" s="38"/>
    </row>
    <row r="325" spans="1:8" s="16" customFormat="1" ht="49.5" customHeight="1" x14ac:dyDescent="0.2">
      <c r="A325" s="143" t="s">
        <v>101</v>
      </c>
      <c r="B325" s="144"/>
      <c r="C325" s="190" t="str">
        <f t="shared" ref="C325:C333"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56">
        <v>22920</v>
      </c>
      <c r="E325" s="37"/>
      <c r="F325" s="37"/>
      <c r="G325" s="37"/>
      <c r="H325" s="38"/>
    </row>
    <row r="326" spans="1:8" s="16" customFormat="1" ht="50.1" customHeight="1" x14ac:dyDescent="0.2">
      <c r="A326" s="143" t="s">
        <v>102</v>
      </c>
      <c r="B326" s="144"/>
      <c r="C326" s="190" t="str">
        <f t="shared" si="1"/>
        <v>электронный справочник на основе Справочника организаций "2ГИС.КРАСНОЯРСК" (версия для ПК)</v>
      </c>
      <c r="D326" s="56">
        <v>14160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"2ГИС.КРАСНОЯРСК"</v>
      </c>
      <c r="D327" s="56">
        <v>18720</v>
      </c>
      <c r="E327" s="37"/>
      <c r="F327" s="37"/>
      <c r="G327" s="37"/>
      <c r="H327" s="38"/>
    </row>
    <row r="328" spans="1:8" s="16" customFormat="1" ht="50.1" customHeight="1" x14ac:dyDescent="0.2">
      <c r="A328" s="143" t="s">
        <v>104</v>
      </c>
      <c r="B328" s="144"/>
      <c r="C328" s="190" t="str">
        <f>"Интернет-площадка 2gis.ru на основе Cправочника организаций "&amp;$C$2&amp;""</f>
        <v>Интернет-площадка 2gis.ru на основе Cправочника организаций "2ГИС.КРАСНОЯРСК"</v>
      </c>
      <c r="D328" s="56">
        <v>22464</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"2ГИС.КРАСНОЯРСК" (версия для ПК)</v>
      </c>
      <c r="D329" s="56">
        <v>25440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"2ГИС.КРАСНОЯРСК" (версия для ПК)</v>
      </c>
      <c r="D330" s="56">
        <v>33000</v>
      </c>
      <c r="E330" s="37"/>
      <c r="F330" s="37"/>
      <c r="G330" s="37"/>
      <c r="H330" s="38"/>
    </row>
    <row r="331" spans="1:8" s="16" customFormat="1" ht="50.1" customHeight="1" x14ac:dyDescent="0.2">
      <c r="A331" s="143" t="s">
        <v>107</v>
      </c>
      <c r="B331" s="144"/>
      <c r="C331" s="190" t="str">
        <f t="shared" si="1"/>
        <v>электронный справочник на основе Справочника организаций "2ГИС.КРАСНОЯРСК" (версия для ПК)</v>
      </c>
      <c r="D331" s="56">
        <v>97680</v>
      </c>
      <c r="E331" s="37"/>
      <c r="F331" s="37"/>
      <c r="G331" s="37"/>
      <c r="H331" s="38"/>
    </row>
    <row r="332" spans="1:8" s="16" customFormat="1" ht="50.1" customHeight="1" x14ac:dyDescent="0.2">
      <c r="A332" s="143" t="s">
        <v>108</v>
      </c>
      <c r="B332" s="144"/>
      <c r="C332" s="190" t="s">
        <v>88</v>
      </c>
      <c r="D332" s="56">
        <v>840</v>
      </c>
      <c r="E332" s="37"/>
      <c r="F332" s="37"/>
      <c r="G332" s="37"/>
      <c r="H332" s="38"/>
    </row>
    <row r="333" spans="1:8" s="16" customFormat="1" ht="50.1" customHeight="1" thickBot="1" x14ac:dyDescent="0.25">
      <c r="A333" s="143" t="s">
        <v>110</v>
      </c>
      <c r="B333" s="144"/>
      <c r="C333" s="190" t="str">
        <f t="shared" si="1"/>
        <v>электронный справочник на основе Справочника организаций "2ГИС.КРАСНОЯРСК" (версия для ПК)</v>
      </c>
      <c r="D333" s="56">
        <v>66600</v>
      </c>
      <c r="E333" s="37"/>
      <c r="F333" s="37"/>
      <c r="G333" s="37"/>
      <c r="H333" s="38"/>
    </row>
    <row r="334" spans="1:8" s="28" customFormat="1" ht="50.1" customHeight="1" thickBot="1" x14ac:dyDescent="0.25">
      <c r="A334" s="24" t="s">
        <v>111</v>
      </c>
      <c r="B334" s="25"/>
      <c r="C334" s="26"/>
      <c r="D334" s="156"/>
      <c r="E334" s="156"/>
      <c r="F334" s="156"/>
      <c r="G334" s="156"/>
      <c r="H334" s="157"/>
    </row>
    <row r="335" spans="1:8" s="16" customFormat="1" ht="50.1" customHeight="1" x14ac:dyDescent="0.2">
      <c r="A335" s="143" t="s">
        <v>112</v>
      </c>
      <c r="B335" s="144"/>
      <c r="C3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35" s="56">
        <v>10008</v>
      </c>
      <c r="E335" s="37"/>
      <c r="F335" s="37"/>
      <c r="G335" s="37"/>
      <c r="H335" s="38"/>
    </row>
    <row r="336" spans="1:8" s="16" customFormat="1" ht="50.1" customHeight="1" x14ac:dyDescent="0.2">
      <c r="A336" s="143" t="s">
        <v>113</v>
      </c>
      <c r="B336" s="144"/>
      <c r="C336" s="196"/>
      <c r="D336" s="56">
        <v>15000</v>
      </c>
      <c r="E336" s="37"/>
      <c r="F336" s="37"/>
      <c r="G336" s="37"/>
      <c r="H336" s="38"/>
    </row>
    <row r="337" spans="1:8" s="16" customFormat="1" ht="50.1" customHeight="1" x14ac:dyDescent="0.2">
      <c r="A337" s="194" t="s">
        <v>114</v>
      </c>
      <c r="B337" s="195"/>
      <c r="C337" s="196"/>
      <c r="D337" s="329">
        <v>3000</v>
      </c>
      <c r="E337" s="140"/>
      <c r="F337" s="140"/>
      <c r="G337" s="140"/>
      <c r="H337" s="140"/>
    </row>
    <row r="338" spans="1:8" s="16" customFormat="1" ht="50.1" customHeight="1" x14ac:dyDescent="0.2">
      <c r="A338" s="194" t="s">
        <v>115</v>
      </c>
      <c r="B338" s="195"/>
      <c r="C338" s="196"/>
      <c r="D338" s="329">
        <v>300</v>
      </c>
      <c r="E338" s="140"/>
      <c r="F338" s="140"/>
      <c r="G338" s="140"/>
      <c r="H338" s="140"/>
    </row>
    <row r="339" spans="1:8" s="16" customFormat="1" ht="50.1" customHeight="1" thickBot="1" x14ac:dyDescent="0.25">
      <c r="A339" s="194" t="s">
        <v>116</v>
      </c>
      <c r="B339" s="195"/>
      <c r="C339" s="198"/>
      <c r="D339" s="78">
        <v>1050</v>
      </c>
      <c r="E339" s="79"/>
      <c r="F339" s="79"/>
      <c r="G339" s="79"/>
      <c r="H339" s="79"/>
    </row>
    <row r="340" spans="1:8" s="16" customFormat="1" ht="50.1" customHeight="1" thickBot="1" x14ac:dyDescent="0.25">
      <c r="A340" s="24" t="s">
        <v>117</v>
      </c>
      <c r="B340" s="25"/>
      <c r="C340" s="26"/>
      <c r="D340" s="156"/>
      <c r="E340" s="156"/>
      <c r="F340" s="156"/>
      <c r="G340" s="156"/>
      <c r="H340" s="157"/>
    </row>
    <row r="341" spans="1:8" s="16" customFormat="1" ht="50.1" customHeight="1" x14ac:dyDescent="0.2">
      <c r="A341" s="143" t="s">
        <v>164</v>
      </c>
      <c r="B341" s="144"/>
      <c r="C34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1" s="56">
        <v>5190</v>
      </c>
      <c r="E341" s="37"/>
      <c r="F341" s="37"/>
      <c r="G341" s="37"/>
      <c r="H341" s="38"/>
    </row>
    <row r="342" spans="1:8" s="16" customFormat="1" ht="72" customHeight="1" x14ac:dyDescent="0.2">
      <c r="A342" s="143" t="s">
        <v>119</v>
      </c>
      <c r="B342" s="144" t="s">
        <v>456</v>
      </c>
      <c r="C34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2" s="56">
        <v>5490</v>
      </c>
      <c r="E342" s="37"/>
      <c r="F342" s="37"/>
      <c r="G342" s="37"/>
      <c r="H342" s="38"/>
    </row>
    <row r="343" spans="1:8" s="16" customFormat="1" ht="50.1" customHeight="1" x14ac:dyDescent="0.2">
      <c r="A343" s="143" t="s">
        <v>165</v>
      </c>
      <c r="B343" s="144"/>
      <c r="C34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3" s="56">
        <v>7320</v>
      </c>
      <c r="E343" s="37"/>
      <c r="F343" s="37"/>
      <c r="G343" s="37"/>
      <c r="H343" s="38"/>
    </row>
    <row r="344" spans="1:8" s="16" customFormat="1" ht="76.5" customHeight="1" x14ac:dyDescent="0.2">
      <c r="A344" s="143" t="s">
        <v>166</v>
      </c>
      <c r="B344" s="144" t="s">
        <v>456</v>
      </c>
      <c r="C34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4" s="56">
        <v>7800</v>
      </c>
      <c r="E344" s="37"/>
      <c r="F344" s="37"/>
      <c r="G344" s="37"/>
      <c r="H344" s="38"/>
    </row>
    <row r="345" spans="1:8" s="16" customFormat="1" ht="126" customHeight="1" x14ac:dyDescent="0.2">
      <c r="A345" s="143" t="s">
        <v>124</v>
      </c>
      <c r="B345" s="144"/>
      <c r="C345" s="300" t="str">
        <f>C341</f>
        <v>электронный справочник на основе Справочника организаций "2ГИС.КРАСНОЯРСК" (мобильная версия 2ГИС 4.0 и выше)</v>
      </c>
      <c r="D345" s="56">
        <v>5490</v>
      </c>
      <c r="E345" s="37"/>
      <c r="F345" s="37"/>
      <c r="G345" s="37"/>
      <c r="H345" s="38"/>
    </row>
    <row r="346" spans="1:8" s="16" customFormat="1" ht="126" customHeight="1" thickBot="1" x14ac:dyDescent="0.25">
      <c r="A346" s="143" t="s">
        <v>125</v>
      </c>
      <c r="B346" s="144"/>
      <c r="C3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46" s="56">
        <v>6030</v>
      </c>
      <c r="E346" s="37"/>
      <c r="F346" s="37"/>
      <c r="G346" s="37"/>
      <c r="H346" s="38"/>
    </row>
    <row r="347" spans="1:8" s="28" customFormat="1" ht="50.1" customHeight="1" thickBot="1" x14ac:dyDescent="0.25">
      <c r="A347" s="301"/>
      <c r="B347" s="302"/>
      <c r="C347" s="182"/>
      <c r="D347" s="325"/>
      <c r="E347" s="325"/>
      <c r="F347" s="325"/>
      <c r="G347" s="325"/>
      <c r="H347" s="326"/>
    </row>
    <row r="348" spans="1:8" s="23" customFormat="1" ht="26.25" x14ac:dyDescent="0.2">
      <c r="A348" s="204"/>
      <c r="B348" s="205"/>
      <c r="C348" s="206"/>
      <c r="D348" s="205"/>
      <c r="E348" s="205"/>
      <c r="F348" s="205"/>
      <c r="G348" s="205"/>
      <c r="H348" s="207"/>
    </row>
    <row r="349" spans="1:8" s="16" customFormat="1" ht="21" x14ac:dyDescent="0.2">
      <c r="A349" s="208"/>
      <c r="B349" s="209" t="s">
        <v>126</v>
      </c>
      <c r="C349" s="210" t="s">
        <v>181</v>
      </c>
      <c r="D349" s="210"/>
      <c r="E349" s="211"/>
      <c r="F349" s="211"/>
      <c r="G349" s="211"/>
      <c r="H349" s="211"/>
    </row>
    <row r="350" spans="1:8" s="16" customFormat="1" ht="21" x14ac:dyDescent="0.2">
      <c r="A350" s="208"/>
      <c r="B350" s="211"/>
      <c r="C350" s="212" t="s">
        <v>182</v>
      </c>
      <c r="D350" s="212"/>
      <c r="E350" s="211"/>
      <c r="F350" s="211"/>
      <c r="G350" s="211"/>
      <c r="H350" s="211"/>
    </row>
    <row r="351" spans="1:8" s="16" customFormat="1" ht="21" x14ac:dyDescent="0.2">
      <c r="A351" s="208"/>
      <c r="B351" s="211"/>
      <c r="C351" s="210" t="s">
        <v>183</v>
      </c>
      <c r="D351" s="212"/>
      <c r="E351" s="211"/>
      <c r="F351" s="211"/>
      <c r="G351" s="211"/>
      <c r="H351" s="211"/>
    </row>
    <row r="352" spans="1:8" s="16" customFormat="1" ht="21" x14ac:dyDescent="0.2">
      <c r="A352" s="204"/>
      <c r="B352" s="205"/>
      <c r="C352" s="212"/>
      <c r="D352" s="212"/>
      <c r="E352" s="211"/>
      <c r="F352" s="211"/>
      <c r="G352" s="211"/>
      <c r="H352" s="205"/>
    </row>
    <row r="353" spans="1:8" s="16" customFormat="1" ht="26.25" x14ac:dyDescent="0.2">
      <c r="A353" s="215" t="str">
        <f>Абакан_юр!A158</f>
        <v>По соглашению сторон в качестве валюты платежа могут выступать украинские гривны, в этом случае курс следующий: 1 руб. = 0,4427 гривен</v>
      </c>
      <c r="B353" s="215"/>
      <c r="C353" s="215"/>
      <c r="D353" s="216"/>
      <c r="E353" s="216"/>
      <c r="F353" s="217"/>
      <c r="G353" s="218"/>
      <c r="H353" s="218"/>
    </row>
    <row r="354" spans="1:8" s="16" customFormat="1" ht="21.75" customHeight="1" x14ac:dyDescent="0.2">
      <c r="A354" s="215" t="str">
        <f>Абакан_юр!A159</f>
        <v>По соглашению сторон в качестве валюты платежа могут выступать дирхамы ОАЭ, в этом случае курс следующий: 1 руб. = 0,0427 дирхам</v>
      </c>
      <c r="B354" s="215"/>
      <c r="C354" s="215"/>
      <c r="D354" s="216"/>
      <c r="E354" s="216"/>
      <c r="F354" s="217"/>
      <c r="G354" s="220"/>
      <c r="H354" s="220"/>
    </row>
    <row r="355" spans="1:8" ht="12.6" customHeight="1" x14ac:dyDescent="0.2">
      <c r="A355" s="215" t="str">
        <f>Абакан_юр!A160</f>
        <v>По соглашению сторон в качестве валюты платежа могут выступать доллары США, в этом случае курс следующий: 1 руб. = 0,0117 доллара</v>
      </c>
      <c r="B355" s="215"/>
      <c r="C355" s="215"/>
      <c r="D355" s="216"/>
      <c r="E355" s="216"/>
      <c r="F355" s="217"/>
      <c r="G355" s="220"/>
      <c r="H355" s="220"/>
    </row>
    <row r="356" spans="1:8" s="211" customFormat="1" ht="24.95" customHeight="1" x14ac:dyDescent="0.2">
      <c r="A356" s="215" t="str">
        <f>Абакан_юр!A161</f>
        <v>По соглашению сторон в качестве валюты платежа могут выступать евро, в этом случае курс следующий: 1 руб. = 0,0108 евро</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чешские кроны, в этом случае курс следующий: 1 руб. = 0,2672 крона</v>
      </c>
      <c r="B357" s="215"/>
      <c r="C357" s="215"/>
      <c r="D357" s="216"/>
      <c r="E357" s="217"/>
      <c r="F357" s="217"/>
      <c r="G357" s="220"/>
      <c r="H357" s="220"/>
    </row>
    <row r="358" spans="1:8" s="211" customFormat="1" ht="24.95" customHeight="1" x14ac:dyDescent="0.2">
      <c r="A358" s="215" t="str">
        <f>Абакан_юр!A163</f>
        <v>По соглашению сторон в качестве валюты платежа могут выступать киргизские сомы, в этом случае курс следующий: 1 руб. = 1,0485 сом</v>
      </c>
      <c r="B358" s="215"/>
      <c r="C358" s="215"/>
      <c r="D358" s="216"/>
      <c r="E358" s="216"/>
      <c r="F358" s="217"/>
      <c r="G358" s="220"/>
      <c r="H358" s="220"/>
    </row>
    <row r="359" spans="1:8" s="205" customFormat="1" ht="12" customHeight="1" x14ac:dyDescent="0.2">
      <c r="A359" s="215" t="str">
        <f>Абакан_юр!A164</f>
        <v>По соглашению сторон в качестве валюты платежа могут выступать казахстанские тенге, в этом случае курс следующий: 1 руб. = 5,3039 тенге</v>
      </c>
      <c r="B359" s="215"/>
      <c r="C359" s="215"/>
      <c r="D359" s="216"/>
      <c r="E359" s="216"/>
      <c r="F359" s="217"/>
      <c r="G359" s="220"/>
      <c r="H359" s="220"/>
    </row>
    <row r="360" spans="1:8" s="219" customFormat="1" ht="24.95" customHeight="1" x14ac:dyDescent="0.2">
      <c r="A360" s="221"/>
      <c r="B360" s="221"/>
      <c r="C360" s="222"/>
      <c r="D360" s="223"/>
      <c r="E360" s="223"/>
      <c r="F360" s="224"/>
      <c r="G360" s="225"/>
      <c r="H360" s="225"/>
    </row>
    <row r="361" spans="1:8" s="219" customFormat="1" ht="24.95" customHeight="1" x14ac:dyDescent="0.2">
      <c r="A361" s="227" t="s">
        <v>137</v>
      </c>
      <c r="B361" s="227"/>
      <c r="C361" s="227"/>
      <c r="D361" s="227"/>
      <c r="E361" s="227"/>
      <c r="F361" s="227"/>
      <c r="G361" s="227"/>
      <c r="H361" s="227"/>
    </row>
    <row r="362" spans="1:8" s="219" customFormat="1" ht="24.95" customHeight="1" x14ac:dyDescent="0.2">
      <c r="A362" s="227" t="s">
        <v>138</v>
      </c>
      <c r="B362" s="227"/>
      <c r="C362" s="227"/>
      <c r="D362" s="227"/>
      <c r="E362" s="227"/>
      <c r="F362" s="227"/>
      <c r="G362" s="227"/>
      <c r="H362" s="227"/>
    </row>
    <row r="363" spans="1:8" s="219" customFormat="1" ht="24.95" customHeight="1" x14ac:dyDescent="0.2">
      <c r="A363" s="215" t="s">
        <v>459</v>
      </c>
      <c r="B363" s="215"/>
      <c r="C363" s="215"/>
      <c r="D363" s="215"/>
      <c r="E363" s="215"/>
      <c r="F363" s="215"/>
      <c r="G363" s="215"/>
      <c r="H363" s="215"/>
    </row>
    <row r="364" spans="1:8" s="219" customFormat="1" ht="24.95" customHeight="1" thickBot="1" x14ac:dyDescent="0.25">
      <c r="A364" s="228" t="s">
        <v>139</v>
      </c>
      <c r="B364" s="228"/>
      <c r="C364" s="228"/>
      <c r="D364" s="228"/>
      <c r="E364" s="228"/>
      <c r="F364" s="229"/>
      <c r="H364" s="230"/>
    </row>
    <row r="365" spans="1:8" s="219" customFormat="1" ht="24.95" customHeight="1" thickBot="1" x14ac:dyDescent="0.25">
      <c r="A365" s="540" t="s">
        <v>140</v>
      </c>
      <c r="B365" s="541"/>
      <c r="C365" s="541"/>
      <c r="D365" s="541"/>
      <c r="E365" s="542"/>
      <c r="F365" s="234"/>
      <c r="G365" s="205"/>
      <c r="H365" s="235"/>
    </row>
    <row r="366" spans="1:8" s="219" customFormat="1" ht="43.5" customHeight="1" thickBot="1" x14ac:dyDescent="0.25">
      <c r="A366" s="305" t="s">
        <v>141</v>
      </c>
      <c r="B366" s="306"/>
      <c r="C366" s="238" t="s">
        <v>142</v>
      </c>
      <c r="D366" s="330" t="s">
        <v>143</v>
      </c>
      <c r="E366" s="331"/>
      <c r="F366" s="240"/>
      <c r="G366" s="240"/>
      <c r="H366" s="240"/>
    </row>
    <row r="367" spans="1:8" s="226" customFormat="1" ht="44.25" customHeight="1" x14ac:dyDescent="0.2">
      <c r="A367" s="241" t="s">
        <v>170</v>
      </c>
      <c r="B367" s="242"/>
      <c r="C367" s="244" t="s">
        <v>171</v>
      </c>
      <c r="D367" s="370">
        <v>2190</v>
      </c>
      <c r="E367" s="245"/>
      <c r="F367" s="240"/>
      <c r="G367" s="240"/>
      <c r="H367" s="240"/>
    </row>
    <row r="368" spans="1:8" ht="24.95" customHeight="1" x14ac:dyDescent="0.2">
      <c r="A368" s="246" t="s">
        <v>172</v>
      </c>
      <c r="B368" s="247"/>
      <c r="C368" s="249"/>
      <c r="D368" s="371">
        <v>1590</v>
      </c>
      <c r="E368" s="250"/>
      <c r="F368" s="240"/>
      <c r="G368" s="240"/>
      <c r="H368" s="240"/>
    </row>
    <row r="369" spans="1:8" ht="24.95" customHeight="1" x14ac:dyDescent="0.2">
      <c r="A369" s="246" t="s">
        <v>173</v>
      </c>
      <c r="B369" s="247"/>
      <c r="C369" s="249"/>
      <c r="D369" s="371">
        <v>1440</v>
      </c>
      <c r="E369" s="250"/>
      <c r="F369" s="240"/>
      <c r="G369" s="240"/>
      <c r="H369" s="240"/>
    </row>
    <row r="370" spans="1:8" s="205" customFormat="1" ht="38.25" customHeight="1" x14ac:dyDescent="0.2">
      <c r="A370" s="246" t="s">
        <v>174</v>
      </c>
      <c r="B370" s="247"/>
      <c r="C370" s="249"/>
      <c r="D370" s="371">
        <v>1290</v>
      </c>
      <c r="E370" s="250"/>
      <c r="F370" s="240"/>
      <c r="G370" s="240"/>
      <c r="H370" s="240"/>
    </row>
    <row r="371" spans="1:8" s="230" customFormat="1" ht="50.1" customHeight="1" x14ac:dyDescent="0.2">
      <c r="A371" s="246" t="s">
        <v>144</v>
      </c>
      <c r="B371" s="247"/>
      <c r="C371" s="248" t="s">
        <v>145</v>
      </c>
      <c r="D371" s="249" t="s">
        <v>146</v>
      </c>
      <c r="E371" s="250"/>
      <c r="F371" s="240"/>
      <c r="G371" s="240"/>
      <c r="H371" s="240"/>
    </row>
    <row r="372" spans="1:8" s="235" customFormat="1" ht="50.1" customHeight="1" x14ac:dyDescent="0.2">
      <c r="A372" s="246" t="s">
        <v>147</v>
      </c>
      <c r="B372" s="247"/>
      <c r="C372" s="248" t="s">
        <v>148</v>
      </c>
      <c r="D372" s="249" t="s">
        <v>149</v>
      </c>
      <c r="E372" s="250"/>
      <c r="F372" s="240"/>
      <c r="G372" s="240"/>
      <c r="H372" s="240"/>
    </row>
    <row r="373" spans="1:8" ht="93" customHeight="1" thickBot="1" x14ac:dyDescent="0.25">
      <c r="A373" s="332" t="s">
        <v>150</v>
      </c>
      <c r="B373" s="333"/>
      <c r="C373" s="334" t="s">
        <v>151</v>
      </c>
      <c r="D373" s="335" t="s">
        <v>149</v>
      </c>
      <c r="E373" s="336"/>
      <c r="F373" s="240"/>
      <c r="G373" s="240"/>
      <c r="H373" s="240"/>
    </row>
    <row r="374" spans="1:8" ht="78" customHeight="1" x14ac:dyDescent="0.2">
      <c r="A374" s="246" t="s">
        <v>153</v>
      </c>
      <c r="B374" s="247"/>
      <c r="C374" s="337" t="s">
        <v>154</v>
      </c>
      <c r="D374" s="247" t="s">
        <v>149</v>
      </c>
      <c r="E374" s="338"/>
      <c r="F374" s="234"/>
      <c r="G374" s="234"/>
      <c r="H374" s="234"/>
    </row>
    <row r="375" spans="1:8" ht="83.25" customHeight="1" thickBot="1" x14ac:dyDescent="0.25">
      <c r="A375" s="339" t="s">
        <v>155</v>
      </c>
      <c r="B375" s="340"/>
      <c r="C375" s="334" t="s">
        <v>156</v>
      </c>
      <c r="D375" s="341" t="s">
        <v>149</v>
      </c>
      <c r="E375" s="342"/>
      <c r="F375" s="224"/>
      <c r="G375" s="225"/>
      <c r="H375" s="225"/>
    </row>
    <row r="376" spans="1:8" ht="50.1" customHeight="1" x14ac:dyDescent="0.2">
      <c r="A376" s="252" t="s">
        <v>157</v>
      </c>
      <c r="B376" s="252"/>
      <c r="C376" s="252"/>
      <c r="D376" s="252"/>
      <c r="E376" s="252"/>
      <c r="F376" s="252"/>
      <c r="G376" s="252"/>
      <c r="H376" s="252"/>
    </row>
    <row r="377" spans="1:8" ht="50.1" customHeight="1" x14ac:dyDescent="0.2">
      <c r="A377" s="252" t="s">
        <v>158</v>
      </c>
      <c r="B377" s="252"/>
      <c r="C377" s="252"/>
      <c r="D377" s="252"/>
      <c r="E377" s="252"/>
      <c r="F377" s="252"/>
      <c r="G377" s="252"/>
      <c r="H377" s="252"/>
    </row>
    <row r="378" spans="1:8" ht="192" customHeight="1" x14ac:dyDescent="0.2">
      <c r="A37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8" s="311"/>
      <c r="C378" s="311"/>
      <c r="D378" s="311"/>
      <c r="E378" s="311"/>
      <c r="F378" s="311"/>
      <c r="G378" s="311"/>
      <c r="H378" s="311"/>
    </row>
    <row r="379" spans="1:8" ht="75" customHeight="1" x14ac:dyDescent="0.2">
      <c r="A379" s="227" t="s">
        <v>160</v>
      </c>
      <c r="B379" s="227"/>
      <c r="C379" s="227"/>
      <c r="D379" s="227"/>
      <c r="E379" s="227"/>
      <c r="F379" s="227"/>
      <c r="G379" s="227"/>
      <c r="H379" s="227"/>
    </row>
    <row r="380" spans="1:8" ht="126" customHeight="1" x14ac:dyDescent="0.2">
      <c r="A380" s="252" t="s">
        <v>161</v>
      </c>
      <c r="B380" s="252"/>
      <c r="C380" s="252"/>
      <c r="D380" s="252"/>
      <c r="E380" s="252"/>
      <c r="F380" s="252"/>
      <c r="G380" s="252"/>
      <c r="H380" s="252"/>
    </row>
    <row r="381" spans="1:8" s="205" customFormat="1" ht="125.25" customHeight="1" x14ac:dyDescent="0.2">
      <c r="A381" s="487" t="s">
        <v>460</v>
      </c>
      <c r="B381" s="487"/>
      <c r="C381" s="487"/>
      <c r="D381" s="487"/>
      <c r="E381" s="487"/>
      <c r="F381" s="487"/>
      <c r="G381" s="487"/>
      <c r="H381" s="487"/>
    </row>
    <row r="382" spans="1:8" ht="25.5" x14ac:dyDescent="0.35">
      <c r="A382" s="488" t="s">
        <v>461</v>
      </c>
      <c r="B382" s="489"/>
      <c r="C382" s="490" t="s">
        <v>462</v>
      </c>
    </row>
    <row r="383" spans="1:8" ht="25.5" x14ac:dyDescent="0.35">
      <c r="A383" s="491" t="s">
        <v>463</v>
      </c>
      <c r="B383" s="492"/>
      <c r="C383" s="493">
        <v>1</v>
      </c>
    </row>
    <row r="384" spans="1:8" ht="25.5" x14ac:dyDescent="0.35">
      <c r="A384" s="491">
        <v>2</v>
      </c>
      <c r="B384" s="492"/>
      <c r="C384" s="493">
        <v>1.1000000000000001</v>
      </c>
    </row>
    <row r="385" spans="1:8" ht="25.5" x14ac:dyDescent="0.35">
      <c r="A385" s="491">
        <v>3</v>
      </c>
      <c r="B385" s="492"/>
      <c r="C385" s="493">
        <v>1.2</v>
      </c>
    </row>
    <row r="386" spans="1:8" ht="25.5" x14ac:dyDescent="0.35">
      <c r="A386" s="491" t="s">
        <v>464</v>
      </c>
      <c r="B386" s="492"/>
      <c r="C386" s="493">
        <v>1.25</v>
      </c>
    </row>
    <row r="387" spans="1:8" ht="25.5" x14ac:dyDescent="0.35">
      <c r="A387" s="491" t="s">
        <v>465</v>
      </c>
      <c r="B387" s="492"/>
      <c r="C387" s="493">
        <v>1.3</v>
      </c>
    </row>
    <row r="388" spans="1:8" ht="25.5" x14ac:dyDescent="0.35">
      <c r="A388" s="491" t="s">
        <v>466</v>
      </c>
      <c r="B388" s="492"/>
      <c r="C388" s="493">
        <v>1.35</v>
      </c>
    </row>
    <row r="389" spans="1:8" ht="25.5" x14ac:dyDescent="0.35">
      <c r="A389" s="491" t="s">
        <v>467</v>
      </c>
      <c r="B389" s="492"/>
      <c r="C389" s="493">
        <v>1.4</v>
      </c>
    </row>
    <row r="390" spans="1:8" ht="25.5" x14ac:dyDescent="0.35">
      <c r="A390" s="491" t="s">
        <v>468</v>
      </c>
      <c r="B390" s="492"/>
      <c r="C390" s="493">
        <v>1.45</v>
      </c>
    </row>
    <row r="391" spans="1:8" ht="25.5" x14ac:dyDescent="0.35">
      <c r="A391" s="491" t="s">
        <v>469</v>
      </c>
      <c r="B391" s="492"/>
      <c r="C391" s="493">
        <v>1.5</v>
      </c>
    </row>
    <row r="392" spans="1:8" ht="25.5" x14ac:dyDescent="0.35">
      <c r="A392" s="491" t="s">
        <v>470</v>
      </c>
      <c r="B392" s="492"/>
      <c r="C392" s="493">
        <v>2</v>
      </c>
    </row>
    <row r="393" spans="1:8" ht="23.25" x14ac:dyDescent="0.2">
      <c r="A393" s="252" t="s">
        <v>471</v>
      </c>
      <c r="B393" s="252"/>
      <c r="C393" s="252"/>
      <c r="D393" s="252"/>
      <c r="E393" s="252"/>
      <c r="F393" s="252"/>
      <c r="G393" s="252"/>
      <c r="H393" s="252"/>
    </row>
    <row r="396" spans="1:8" s="254" customFormat="1" ht="114.75" customHeight="1" x14ac:dyDescent="0.2">
      <c r="A396" s="227" t="s">
        <v>472</v>
      </c>
      <c r="B396" s="227"/>
      <c r="C396" s="227"/>
      <c r="D396" s="227"/>
      <c r="E396" s="227"/>
      <c r="F396" s="227"/>
      <c r="G396" s="227"/>
      <c r="H396" s="227"/>
    </row>
    <row r="400" spans="1:8" ht="23.25" customHeight="1" x14ac:dyDescent="0.2"/>
    <row r="401" spans="1:8" ht="23.25" customHeight="1" x14ac:dyDescent="0.2"/>
    <row r="402" spans="1:8" s="254" customFormat="1" ht="114.75" customHeight="1" x14ac:dyDescent="0.2">
      <c r="A402" s="204"/>
      <c r="B402" s="205"/>
      <c r="C402" s="206"/>
      <c r="D402" s="205"/>
      <c r="E402" s="205"/>
      <c r="F402" s="205"/>
      <c r="G402" s="205"/>
      <c r="H402" s="207"/>
    </row>
  </sheetData>
  <sheetProtection selectLockedCells="1" selectUnlockedCells="1"/>
  <mergeCells count="706">
    <mergeCell ref="A392:B392"/>
    <mergeCell ref="A393:H393"/>
    <mergeCell ref="A396:E396"/>
    <mergeCell ref="F396:H396"/>
    <mergeCell ref="A386:B386"/>
    <mergeCell ref="A387:B387"/>
    <mergeCell ref="A388:B388"/>
    <mergeCell ref="A389:B389"/>
    <mergeCell ref="A390:B390"/>
    <mergeCell ref="A391:B391"/>
    <mergeCell ref="A380:H380"/>
    <mergeCell ref="A381:H381"/>
    <mergeCell ref="A382:B382"/>
    <mergeCell ref="A383:B383"/>
    <mergeCell ref="A384:B384"/>
    <mergeCell ref="A385:B385"/>
    <mergeCell ref="A375:B375"/>
    <mergeCell ref="D375:E375"/>
    <mergeCell ref="A376:H376"/>
    <mergeCell ref="A377:H377"/>
    <mergeCell ref="A378:H378"/>
    <mergeCell ref="A379:H379"/>
    <mergeCell ref="A372:B372"/>
    <mergeCell ref="D372:E372"/>
    <mergeCell ref="A373:B373"/>
    <mergeCell ref="D373:E373"/>
    <mergeCell ref="A374:B374"/>
    <mergeCell ref="D374:E374"/>
    <mergeCell ref="A369:B369"/>
    <mergeCell ref="D369:E369"/>
    <mergeCell ref="A370:B370"/>
    <mergeCell ref="D370:E370"/>
    <mergeCell ref="A371:B371"/>
    <mergeCell ref="D371:E371"/>
    <mergeCell ref="A363:H363"/>
    <mergeCell ref="A364:E364"/>
    <mergeCell ref="A365:E365"/>
    <mergeCell ref="A366:B366"/>
    <mergeCell ref="D366:E366"/>
    <mergeCell ref="A367:B367"/>
    <mergeCell ref="C367:C370"/>
    <mergeCell ref="D367:E367"/>
    <mergeCell ref="A368:B368"/>
    <mergeCell ref="D368:E368"/>
    <mergeCell ref="A356:C356"/>
    <mergeCell ref="A357:C357"/>
    <mergeCell ref="A358:C358"/>
    <mergeCell ref="A359:C359"/>
    <mergeCell ref="A361:H361"/>
    <mergeCell ref="A362:H362"/>
    <mergeCell ref="C351:D351"/>
    <mergeCell ref="C352:D352"/>
    <mergeCell ref="A353:C353"/>
    <mergeCell ref="G353:H353"/>
    <mergeCell ref="A354:C354"/>
    <mergeCell ref="A355:C355"/>
    <mergeCell ref="A346:B346"/>
    <mergeCell ref="D346:H346"/>
    <mergeCell ref="A347:B347"/>
    <mergeCell ref="D347:H347"/>
    <mergeCell ref="C349:D349"/>
    <mergeCell ref="C350:D350"/>
    <mergeCell ref="A343:B343"/>
    <mergeCell ref="D343:H343"/>
    <mergeCell ref="A344:B344"/>
    <mergeCell ref="D344:H344"/>
    <mergeCell ref="A345:B345"/>
    <mergeCell ref="D345:H345"/>
    <mergeCell ref="D339:H339"/>
    <mergeCell ref="A340:B340"/>
    <mergeCell ref="D340:H340"/>
    <mergeCell ref="A341:B341"/>
    <mergeCell ref="D341:H341"/>
    <mergeCell ref="A342:B342"/>
    <mergeCell ref="D342:H342"/>
    <mergeCell ref="A335:B335"/>
    <mergeCell ref="C335:C339"/>
    <mergeCell ref="D335:H335"/>
    <mergeCell ref="A336:B336"/>
    <mergeCell ref="D336:H336"/>
    <mergeCell ref="A337:B337"/>
    <mergeCell ref="D337:H337"/>
    <mergeCell ref="A338:B338"/>
    <mergeCell ref="D338:H338"/>
    <mergeCell ref="A339:B339"/>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C282:C299"/>
    <mergeCell ref="D282:H282"/>
    <mergeCell ref="A283:B283"/>
    <mergeCell ref="D283:H283"/>
    <mergeCell ref="A284:B284"/>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2:H272"/>
    <mergeCell ref="A273:B273"/>
    <mergeCell ref="D273:H273"/>
    <mergeCell ref="A274:B274"/>
    <mergeCell ref="D274:H274"/>
    <mergeCell ref="A275:B275"/>
    <mergeCell ref="D275:H275"/>
    <mergeCell ref="A267:B267"/>
    <mergeCell ref="D267:H267"/>
    <mergeCell ref="D268:H268"/>
    <mergeCell ref="D269:H269"/>
    <mergeCell ref="A270:B270"/>
    <mergeCell ref="C270:C278"/>
    <mergeCell ref="D270:H270"/>
    <mergeCell ref="A271:B271"/>
    <mergeCell ref="D271:H271"/>
    <mergeCell ref="A272:B272"/>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zoomScale="40" zoomScaleNormal="40" zoomScaleSheetLayoutView="40" workbookViewId="0">
      <pane ySplit="4" topLeftCell="A13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11268</v>
      </c>
      <c r="E7" s="32">
        <f>F7*1.1</f>
        <v>10329</v>
      </c>
      <c r="F7" s="32">
        <v>9390</v>
      </c>
      <c r="G7" s="32">
        <f>F7*0.75</f>
        <v>7042.5</v>
      </c>
      <c r="H7" s="33">
        <f>F7*0.5</f>
        <v>4695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13176</v>
      </c>
      <c r="E12" s="32">
        <f>F12*1.1</f>
        <v>12078.000000000002</v>
      </c>
      <c r="F12" s="32">
        <v>10980</v>
      </c>
      <c r="G12" s="32">
        <f>F12*0.75</f>
        <v>8235</v>
      </c>
      <c r="H12" s="33">
        <f>F12*0.5</f>
        <v>5490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15782.4</v>
      </c>
      <c r="E27" s="32">
        <f>F27*1.1</f>
        <v>14467.2</v>
      </c>
      <c r="F27" s="32">
        <v>13152</v>
      </c>
      <c r="G27" s="32">
        <f>F27*0.75</f>
        <v>9864</v>
      </c>
      <c r="H27" s="33">
        <f>F27*0.5</f>
        <v>6576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18446.399999999998</v>
      </c>
      <c r="E32" s="32">
        <f>F32*1.1</f>
        <v>16909.2</v>
      </c>
      <c r="F32" s="32">
        <v>15372</v>
      </c>
      <c r="G32" s="32">
        <f>F32*0.75</f>
        <v>11529</v>
      </c>
      <c r="H32" s="33">
        <f>F32*0.5</f>
        <v>7686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361">
        <f>F48*1.2</f>
        <v>5868</v>
      </c>
      <c r="E48" s="361">
        <f>F48*1.1</f>
        <v>5379</v>
      </c>
      <c r="F48" s="361">
        <v>4890</v>
      </c>
      <c r="G48" s="361">
        <f>F48*0.75</f>
        <v>3667.5</v>
      </c>
      <c r="H48" s="361">
        <f>F48*0.5</f>
        <v>2445</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270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1980 до 39600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6" s="365">
        <v>1980</v>
      </c>
      <c r="E56" s="128"/>
      <c r="F56" s="128"/>
      <c r="G56" s="128"/>
      <c r="H56" s="129"/>
    </row>
    <row r="57" spans="1:8" ht="37.5" customHeight="1" outlineLevel="1" x14ac:dyDescent="0.2">
      <c r="A57" s="130" t="s">
        <v>33</v>
      </c>
      <c r="B57" s="366"/>
      <c r="C57" s="367"/>
      <c r="D57" s="56">
        <v>3960</v>
      </c>
      <c r="E57" s="37"/>
      <c r="F57" s="37"/>
      <c r="G57" s="37"/>
      <c r="H57" s="38"/>
    </row>
    <row r="58" spans="1:8" ht="37.5" customHeight="1" outlineLevel="1" x14ac:dyDescent="0.2">
      <c r="A58" s="130" t="s">
        <v>34</v>
      </c>
      <c r="B58" s="366"/>
      <c r="C58" s="367"/>
      <c r="D58" s="56">
        <v>5940</v>
      </c>
      <c r="E58" s="37"/>
      <c r="F58" s="37"/>
      <c r="G58" s="37"/>
      <c r="H58" s="38"/>
    </row>
    <row r="59" spans="1:8" ht="37.5" customHeight="1" outlineLevel="1" x14ac:dyDescent="0.2">
      <c r="A59" s="130" t="s">
        <v>35</v>
      </c>
      <c r="B59" s="366"/>
      <c r="C59" s="367"/>
      <c r="D59" s="56">
        <v>7920</v>
      </c>
      <c r="E59" s="37"/>
      <c r="F59" s="37"/>
      <c r="G59" s="37"/>
      <c r="H59" s="38"/>
    </row>
    <row r="60" spans="1:8" ht="37.5" customHeight="1" outlineLevel="1" x14ac:dyDescent="0.2">
      <c r="A60" s="130" t="s">
        <v>36</v>
      </c>
      <c r="B60" s="366"/>
      <c r="C60" s="367"/>
      <c r="D60" s="56">
        <v>9900</v>
      </c>
      <c r="E60" s="37"/>
      <c r="F60" s="37"/>
      <c r="G60" s="37"/>
      <c r="H60" s="38"/>
    </row>
    <row r="61" spans="1:8" ht="37.5" customHeight="1" outlineLevel="1" x14ac:dyDescent="0.2">
      <c r="A61" s="130" t="s">
        <v>37</v>
      </c>
      <c r="B61" s="366"/>
      <c r="C61" s="367"/>
      <c r="D61" s="56">
        <v>11880</v>
      </c>
      <c r="E61" s="37"/>
      <c r="F61" s="37"/>
      <c r="G61" s="37"/>
      <c r="H61" s="38"/>
    </row>
    <row r="62" spans="1:8" ht="37.5" customHeight="1" outlineLevel="1" x14ac:dyDescent="0.2">
      <c r="A62" s="130" t="s">
        <v>38</v>
      </c>
      <c r="B62" s="366"/>
      <c r="C62" s="367"/>
      <c r="D62" s="56">
        <v>13860</v>
      </c>
      <c r="E62" s="37"/>
      <c r="F62" s="37"/>
      <c r="G62" s="37"/>
      <c r="H62" s="38"/>
    </row>
    <row r="63" spans="1:8" ht="37.5" customHeight="1" outlineLevel="1" x14ac:dyDescent="0.2">
      <c r="A63" s="130" t="s">
        <v>39</v>
      </c>
      <c r="B63" s="366"/>
      <c r="C63" s="367"/>
      <c r="D63" s="56">
        <v>15840</v>
      </c>
      <c r="E63" s="37"/>
      <c r="F63" s="37"/>
      <c r="G63" s="37"/>
      <c r="H63" s="38"/>
    </row>
    <row r="64" spans="1:8" ht="37.5" customHeight="1" outlineLevel="1" x14ac:dyDescent="0.2">
      <c r="A64" s="130" t="s">
        <v>40</v>
      </c>
      <c r="B64" s="366"/>
      <c r="C64" s="367"/>
      <c r="D64" s="56">
        <v>17820</v>
      </c>
      <c r="E64" s="37"/>
      <c r="F64" s="37"/>
      <c r="G64" s="37"/>
      <c r="H64" s="38"/>
    </row>
    <row r="65" spans="1:8" ht="37.5" customHeight="1" outlineLevel="1" x14ac:dyDescent="0.2">
      <c r="A65" s="130" t="s">
        <v>41</v>
      </c>
      <c r="B65" s="366"/>
      <c r="C65" s="367"/>
      <c r="D65" s="56">
        <v>19800</v>
      </c>
      <c r="E65" s="37"/>
      <c r="F65" s="37"/>
      <c r="G65" s="37"/>
      <c r="H65" s="38"/>
    </row>
    <row r="66" spans="1:8" ht="37.5" customHeight="1" outlineLevel="1" x14ac:dyDescent="0.2">
      <c r="A66" s="130" t="s">
        <v>42</v>
      </c>
      <c r="B66" s="366"/>
      <c r="C66" s="367"/>
      <c r="D66" s="56">
        <v>21780</v>
      </c>
      <c r="E66" s="37"/>
      <c r="F66" s="37"/>
      <c r="G66" s="37"/>
      <c r="H66" s="38"/>
    </row>
    <row r="67" spans="1:8" ht="37.5" customHeight="1" outlineLevel="1" x14ac:dyDescent="0.2">
      <c r="A67" s="130" t="s">
        <v>43</v>
      </c>
      <c r="B67" s="366"/>
      <c r="C67" s="367"/>
      <c r="D67" s="56">
        <v>23760</v>
      </c>
      <c r="E67" s="37"/>
      <c r="F67" s="37"/>
      <c r="G67" s="37"/>
      <c r="H67" s="38"/>
    </row>
    <row r="68" spans="1:8" ht="37.5" customHeight="1" outlineLevel="1" x14ac:dyDescent="0.2">
      <c r="A68" s="130" t="s">
        <v>44</v>
      </c>
      <c r="B68" s="366"/>
      <c r="C68" s="367"/>
      <c r="D68" s="56">
        <v>25740</v>
      </c>
      <c r="E68" s="37"/>
      <c r="F68" s="37"/>
      <c r="G68" s="37"/>
      <c r="H68" s="38"/>
    </row>
    <row r="69" spans="1:8" ht="37.5" customHeight="1" outlineLevel="1" x14ac:dyDescent="0.2">
      <c r="A69" s="130" t="s">
        <v>45</v>
      </c>
      <c r="B69" s="366"/>
      <c r="C69" s="367"/>
      <c r="D69" s="56">
        <v>27720</v>
      </c>
      <c r="E69" s="37"/>
      <c r="F69" s="37"/>
      <c r="G69" s="37"/>
      <c r="H69" s="38"/>
    </row>
    <row r="70" spans="1:8" ht="37.5" customHeight="1" outlineLevel="1" x14ac:dyDescent="0.2">
      <c r="A70" s="130" t="s">
        <v>46</v>
      </c>
      <c r="B70" s="366"/>
      <c r="C70" s="367"/>
      <c r="D70" s="56">
        <v>29700</v>
      </c>
      <c r="E70" s="37"/>
      <c r="F70" s="37"/>
      <c r="G70" s="37"/>
      <c r="H70" s="38"/>
    </row>
    <row r="71" spans="1:8" ht="37.5" customHeight="1" outlineLevel="1" x14ac:dyDescent="0.2">
      <c r="A71" s="130" t="s">
        <v>47</v>
      </c>
      <c r="B71" s="366"/>
      <c r="C71" s="367"/>
      <c r="D71" s="56">
        <v>31680</v>
      </c>
      <c r="E71" s="37"/>
      <c r="F71" s="37"/>
      <c r="G71" s="37"/>
      <c r="H71" s="38"/>
    </row>
    <row r="72" spans="1:8" ht="37.5" customHeight="1" outlineLevel="1" x14ac:dyDescent="0.2">
      <c r="A72" s="130" t="s">
        <v>48</v>
      </c>
      <c r="B72" s="366"/>
      <c r="C72" s="367"/>
      <c r="D72" s="56">
        <v>33660</v>
      </c>
      <c r="E72" s="37"/>
      <c r="F72" s="37"/>
      <c r="G72" s="37"/>
      <c r="H72" s="38"/>
    </row>
    <row r="73" spans="1:8" ht="37.5" customHeight="1" outlineLevel="1" x14ac:dyDescent="0.2">
      <c r="A73" s="130" t="s">
        <v>49</v>
      </c>
      <c r="B73" s="366"/>
      <c r="C73" s="367"/>
      <c r="D73" s="56">
        <v>35640</v>
      </c>
      <c r="E73" s="37"/>
      <c r="F73" s="37"/>
      <c r="G73" s="37"/>
      <c r="H73" s="38"/>
    </row>
    <row r="74" spans="1:8" ht="37.5" customHeight="1" outlineLevel="1" x14ac:dyDescent="0.2">
      <c r="A74" s="130" t="s">
        <v>50</v>
      </c>
      <c r="B74" s="366"/>
      <c r="C74" s="367"/>
      <c r="D74" s="56">
        <v>37620</v>
      </c>
      <c r="E74" s="37"/>
      <c r="F74" s="37"/>
      <c r="G74" s="37"/>
      <c r="H74" s="38"/>
    </row>
    <row r="75" spans="1:8" ht="37.5" customHeight="1" outlineLevel="1" x14ac:dyDescent="0.2">
      <c r="A75" s="130" t="s">
        <v>51</v>
      </c>
      <c r="B75" s="366"/>
      <c r="C75" s="367"/>
      <c r="D75" s="56">
        <v>39600</v>
      </c>
      <c r="E75" s="37"/>
      <c r="F75" s="37"/>
      <c r="G75" s="37"/>
      <c r="H75" s="38"/>
    </row>
    <row r="76" spans="1:8" ht="37.5" customHeight="1" outlineLevel="1" x14ac:dyDescent="0.2">
      <c r="A76" s="130" t="s">
        <v>197</v>
      </c>
      <c r="B76" s="131"/>
      <c r="C76" s="367"/>
      <c r="D76" s="56">
        <v>41580</v>
      </c>
      <c r="E76" s="37"/>
      <c r="F76" s="37"/>
      <c r="G76" s="37"/>
      <c r="H76" s="38"/>
    </row>
    <row r="77" spans="1:8" ht="37.5" customHeight="1" outlineLevel="1" x14ac:dyDescent="0.2">
      <c r="A77" s="130" t="s">
        <v>198</v>
      </c>
      <c r="B77" s="131"/>
      <c r="C77" s="367"/>
      <c r="D77" s="56">
        <v>43560</v>
      </c>
      <c r="E77" s="37"/>
      <c r="F77" s="37"/>
      <c r="G77" s="37"/>
      <c r="H77" s="38"/>
    </row>
    <row r="78" spans="1:8" ht="37.5" customHeight="1" outlineLevel="1" x14ac:dyDescent="0.2">
      <c r="A78" s="130" t="s">
        <v>199</v>
      </c>
      <c r="B78" s="131"/>
      <c r="C78" s="367"/>
      <c r="D78" s="56">
        <v>45540</v>
      </c>
      <c r="E78" s="37"/>
      <c r="F78" s="37"/>
      <c r="G78" s="37"/>
      <c r="H78" s="38"/>
    </row>
    <row r="79" spans="1:8" ht="37.5" customHeight="1" outlineLevel="1" x14ac:dyDescent="0.2">
      <c r="A79" s="130" t="s">
        <v>200</v>
      </c>
      <c r="B79" s="131"/>
      <c r="C79" s="367"/>
      <c r="D79" s="56">
        <v>47520</v>
      </c>
      <c r="E79" s="37"/>
      <c r="F79" s="37"/>
      <c r="G79" s="37"/>
      <c r="H79" s="38"/>
    </row>
    <row r="80" spans="1:8" ht="37.5" customHeight="1" outlineLevel="1" x14ac:dyDescent="0.2">
      <c r="A80" s="130" t="s">
        <v>201</v>
      </c>
      <c r="B80" s="131"/>
      <c r="C80" s="367"/>
      <c r="D80" s="56">
        <v>49500</v>
      </c>
      <c r="E80" s="37"/>
      <c r="F80" s="37"/>
      <c r="G80" s="37"/>
      <c r="H80" s="38"/>
    </row>
    <row r="81" spans="1:8" ht="37.5" customHeight="1" outlineLevel="1" x14ac:dyDescent="0.2">
      <c r="A81" s="130" t="s">
        <v>202</v>
      </c>
      <c r="B81" s="131"/>
      <c r="C81" s="367"/>
      <c r="D81" s="56">
        <v>51480</v>
      </c>
      <c r="E81" s="37"/>
      <c r="F81" s="37"/>
      <c r="G81" s="37"/>
      <c r="H81" s="38"/>
    </row>
    <row r="82" spans="1:8" ht="37.5" customHeight="1" outlineLevel="1" x14ac:dyDescent="0.2">
      <c r="A82" s="130" t="s">
        <v>203</v>
      </c>
      <c r="B82" s="131"/>
      <c r="C82" s="367"/>
      <c r="D82" s="56">
        <v>53460</v>
      </c>
      <c r="E82" s="37"/>
      <c r="F82" s="37"/>
      <c r="G82" s="37"/>
      <c r="H82" s="38"/>
    </row>
    <row r="83" spans="1:8" ht="37.5" customHeight="1" outlineLevel="1" x14ac:dyDescent="0.2">
      <c r="A83" s="130" t="s">
        <v>204</v>
      </c>
      <c r="B83" s="131"/>
      <c r="C83" s="367"/>
      <c r="D83" s="56">
        <v>55440</v>
      </c>
      <c r="E83" s="37"/>
      <c r="F83" s="37"/>
      <c r="G83" s="37"/>
      <c r="H83" s="38"/>
    </row>
    <row r="84" spans="1:8" ht="37.5" customHeight="1" outlineLevel="1" x14ac:dyDescent="0.2">
      <c r="A84" s="130" t="s">
        <v>205</v>
      </c>
      <c r="B84" s="131"/>
      <c r="C84" s="367"/>
      <c r="D84" s="56">
        <v>57420</v>
      </c>
      <c r="E84" s="37"/>
      <c r="F84" s="37"/>
      <c r="G84" s="37"/>
      <c r="H84" s="38"/>
    </row>
    <row r="85" spans="1:8" ht="37.5" customHeight="1" outlineLevel="1" x14ac:dyDescent="0.2">
      <c r="A85" s="130" t="s">
        <v>206</v>
      </c>
      <c r="B85" s="131"/>
      <c r="C85" s="367"/>
      <c r="D85" s="56">
        <v>59400</v>
      </c>
      <c r="E85" s="37"/>
      <c r="F85" s="37"/>
      <c r="G85" s="37"/>
      <c r="H85" s="38"/>
    </row>
    <row r="86" spans="1:8" ht="37.5" customHeight="1" outlineLevel="1" x14ac:dyDescent="0.2">
      <c r="A86" s="130" t="s">
        <v>216</v>
      </c>
      <c r="B86" s="131"/>
      <c r="C86" s="367"/>
      <c r="D86" s="56">
        <v>61380</v>
      </c>
      <c r="E86" s="37"/>
      <c r="F86" s="37"/>
      <c r="G86" s="37"/>
      <c r="H86" s="38"/>
    </row>
    <row r="87" spans="1:8" ht="37.5" customHeight="1" outlineLevel="1" x14ac:dyDescent="0.2">
      <c r="A87" s="130" t="s">
        <v>217</v>
      </c>
      <c r="B87" s="131"/>
      <c r="C87" s="367"/>
      <c r="D87" s="56">
        <v>63360</v>
      </c>
      <c r="E87" s="37"/>
      <c r="F87" s="37"/>
      <c r="G87" s="37"/>
      <c r="H87" s="38"/>
    </row>
    <row r="88" spans="1:8" ht="37.5" customHeight="1" outlineLevel="1" x14ac:dyDescent="0.2">
      <c r="A88" s="130" t="s">
        <v>218</v>
      </c>
      <c r="B88" s="131"/>
      <c r="C88" s="367"/>
      <c r="D88" s="56">
        <v>65340</v>
      </c>
      <c r="E88" s="37"/>
      <c r="F88" s="37"/>
      <c r="G88" s="37"/>
      <c r="H88" s="38"/>
    </row>
    <row r="89" spans="1:8" ht="37.5" customHeight="1" outlineLevel="1" x14ac:dyDescent="0.2">
      <c r="A89" s="130" t="s">
        <v>219</v>
      </c>
      <c r="B89" s="131"/>
      <c r="C89" s="367"/>
      <c r="D89" s="56">
        <v>67320</v>
      </c>
      <c r="E89" s="37"/>
      <c r="F89" s="37"/>
      <c r="G89" s="37"/>
      <c r="H89" s="38"/>
    </row>
    <row r="90" spans="1:8" ht="37.5" customHeight="1" outlineLevel="1" x14ac:dyDescent="0.2">
      <c r="A90" s="130" t="s">
        <v>220</v>
      </c>
      <c r="B90" s="131"/>
      <c r="C90" s="367"/>
      <c r="D90" s="56">
        <v>69300</v>
      </c>
      <c r="E90" s="37"/>
      <c r="F90" s="37"/>
      <c r="G90" s="37"/>
      <c r="H90" s="38"/>
    </row>
    <row r="91" spans="1:8" ht="37.5" customHeight="1" outlineLevel="1" x14ac:dyDescent="0.2">
      <c r="A91" s="130" t="s">
        <v>221</v>
      </c>
      <c r="B91" s="131"/>
      <c r="C91" s="367"/>
      <c r="D91" s="56">
        <v>71280</v>
      </c>
      <c r="E91" s="37"/>
      <c r="F91" s="37"/>
      <c r="G91" s="37"/>
      <c r="H91" s="38"/>
    </row>
    <row r="92" spans="1:8" ht="37.5" customHeight="1" outlineLevel="1" x14ac:dyDescent="0.2">
      <c r="A92" s="130" t="s">
        <v>222</v>
      </c>
      <c r="B92" s="131"/>
      <c r="C92" s="367"/>
      <c r="D92" s="56">
        <v>73260</v>
      </c>
      <c r="E92" s="37"/>
      <c r="F92" s="37"/>
      <c r="G92" s="37"/>
      <c r="H92" s="38"/>
    </row>
    <row r="93" spans="1:8" ht="37.5" customHeight="1" outlineLevel="1" x14ac:dyDescent="0.2">
      <c r="A93" s="130" t="s">
        <v>223</v>
      </c>
      <c r="B93" s="131"/>
      <c r="C93" s="367"/>
      <c r="D93" s="56">
        <v>75240</v>
      </c>
      <c r="E93" s="37"/>
      <c r="F93" s="37"/>
      <c r="G93" s="37"/>
      <c r="H93" s="38"/>
    </row>
    <row r="94" spans="1:8" ht="37.5" customHeight="1" outlineLevel="1" x14ac:dyDescent="0.2">
      <c r="A94" s="130" t="s">
        <v>224</v>
      </c>
      <c r="B94" s="131"/>
      <c r="C94" s="367"/>
      <c r="D94" s="56">
        <v>77220</v>
      </c>
      <c r="E94" s="37"/>
      <c r="F94" s="37"/>
      <c r="G94" s="37"/>
      <c r="H94" s="38"/>
    </row>
    <row r="95" spans="1:8" ht="37.5" customHeight="1" outlineLevel="1" thickBot="1" x14ac:dyDescent="0.25">
      <c r="A95" s="130" t="s">
        <v>225</v>
      </c>
      <c r="B95" s="131"/>
      <c r="C95" s="368"/>
      <c r="D95" s="56">
        <v>79200</v>
      </c>
      <c r="E95" s="37"/>
      <c r="F95" s="37"/>
      <c r="G95" s="37"/>
      <c r="H95" s="38"/>
    </row>
    <row r="96" spans="1:8" ht="50.1" customHeight="1" thickBot="1" x14ac:dyDescent="0.25">
      <c r="A96" s="119" t="s">
        <v>52</v>
      </c>
      <c r="B96" s="120"/>
      <c r="C96" s="120"/>
      <c r="D96" s="121" t="str">
        <f>"от "&amp;MIN(D97:D106)&amp;" до "&amp;MAX(D97:D106)</f>
        <v>от 69 до 5580</v>
      </c>
      <c r="E96" s="122"/>
      <c r="F96" s="122"/>
      <c r="G96" s="122"/>
      <c r="H96" s="123"/>
    </row>
    <row r="97" spans="1:8" ht="151.5" x14ac:dyDescent="0.2">
      <c r="A97" s="132" t="s">
        <v>53</v>
      </c>
      <c r="B97" s="133" t="s">
        <v>13</v>
      </c>
      <c r="C97" s="321"/>
      <c r="D97" s="127">
        <v>1290</v>
      </c>
      <c r="E97" s="128"/>
      <c r="F97" s="128"/>
      <c r="G97" s="128"/>
      <c r="H97" s="129"/>
    </row>
    <row r="98" spans="1:8" ht="37.5" customHeight="1" x14ac:dyDescent="0.2">
      <c r="A98" s="194" t="s">
        <v>54</v>
      </c>
      <c r="B98" s="195"/>
      <c r="C98" s="14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98" s="36">
        <v>69</v>
      </c>
      <c r="E98" s="37"/>
      <c r="F98" s="37"/>
      <c r="G98" s="37"/>
      <c r="H98" s="38"/>
    </row>
    <row r="99" spans="1:8" ht="37.5" customHeight="1" x14ac:dyDescent="0.2">
      <c r="A99" s="351" t="s">
        <v>55</v>
      </c>
      <c r="B99" s="179"/>
      <c r="C99" s="142"/>
      <c r="D99" s="36">
        <v>5580</v>
      </c>
      <c r="E99" s="37"/>
      <c r="F99" s="37"/>
      <c r="G99" s="37"/>
      <c r="H99" s="38"/>
    </row>
    <row r="100" spans="1:8" ht="37.5" customHeight="1" x14ac:dyDescent="0.2">
      <c r="A100" s="477" t="s">
        <v>56</v>
      </c>
      <c r="B100" s="478"/>
      <c r="C100" s="142"/>
      <c r="D100" s="36">
        <v>1530</v>
      </c>
      <c r="E100" s="37"/>
      <c r="F100" s="37"/>
      <c r="G100" s="37"/>
      <c r="H100" s="38"/>
    </row>
    <row r="101" spans="1:8" ht="37.5" customHeight="1" x14ac:dyDescent="0.2">
      <c r="A101" s="143" t="s">
        <v>57</v>
      </c>
      <c r="B101" s="144"/>
      <c r="C101" s="142"/>
      <c r="D101" s="36">
        <v>4890</v>
      </c>
      <c r="E101" s="37"/>
      <c r="F101" s="37"/>
      <c r="G101" s="37"/>
      <c r="H101" s="38"/>
    </row>
    <row r="102" spans="1:8" ht="37.5" customHeight="1" x14ac:dyDescent="0.2">
      <c r="A102" s="143" t="s">
        <v>58</v>
      </c>
      <c r="B102" s="144"/>
      <c r="C102" s="142"/>
      <c r="D102" s="36">
        <v>285</v>
      </c>
      <c r="E102" s="37"/>
      <c r="F102" s="37"/>
      <c r="G102" s="37"/>
      <c r="H102" s="38"/>
    </row>
    <row r="103" spans="1:8" ht="37.5" customHeight="1" x14ac:dyDescent="0.2">
      <c r="A103" s="143" t="s">
        <v>59</v>
      </c>
      <c r="B103" s="144"/>
      <c r="C103" s="142"/>
      <c r="D103" s="36">
        <v>285</v>
      </c>
      <c r="E103" s="37"/>
      <c r="F103" s="37"/>
      <c r="G103" s="37"/>
      <c r="H103" s="38"/>
    </row>
    <row r="104" spans="1:8" ht="37.5" customHeight="1" x14ac:dyDescent="0.2">
      <c r="A104" s="143" t="s">
        <v>60</v>
      </c>
      <c r="B104" s="144"/>
      <c r="C104" s="142"/>
      <c r="D104" s="36">
        <v>570</v>
      </c>
      <c r="E104" s="37"/>
      <c r="F104" s="37"/>
      <c r="G104" s="37"/>
      <c r="H104" s="38"/>
    </row>
    <row r="105" spans="1:8" ht="37.5" customHeight="1" x14ac:dyDescent="0.2">
      <c r="A105" s="143" t="s">
        <v>61</v>
      </c>
      <c r="B105" s="144"/>
      <c r="C105" s="142"/>
      <c r="D105" s="36">
        <v>840</v>
      </c>
      <c r="E105" s="37"/>
      <c r="F105" s="37"/>
      <c r="G105" s="37"/>
      <c r="H105" s="38"/>
    </row>
    <row r="106" spans="1:8" ht="37.5" customHeight="1" thickBot="1" x14ac:dyDescent="0.25">
      <c r="A106" s="496" t="s">
        <v>62</v>
      </c>
      <c r="B106" s="497"/>
      <c r="C106" s="147"/>
      <c r="D106" s="187">
        <v>5550</v>
      </c>
      <c r="E106" s="188"/>
      <c r="F106" s="188"/>
      <c r="G106" s="188"/>
      <c r="H106" s="18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07" s="45">
        <v>36</v>
      </c>
      <c r="E107" s="45"/>
      <c r="F107" s="45"/>
      <c r="G107" s="45"/>
      <c r="H107" s="46"/>
    </row>
    <row r="108" spans="1:8" ht="50.1" customHeight="1" thickBot="1" x14ac:dyDescent="0.25">
      <c r="A108" s="24" t="s">
        <v>65</v>
      </c>
      <c r="B108" s="25"/>
      <c r="C108" s="26"/>
      <c r="D108" s="156" t="str">
        <f>"от "&amp;MIN(D110,D130:H131,F170,D132:H146)&amp;" до "&amp;MAX(D110,D130:H131,F170,D132:H146)</f>
        <v>от 690 до 21000</v>
      </c>
      <c r="E108" s="156"/>
      <c r="F108" s="156"/>
      <c r="G108" s="156"/>
      <c r="H108" s="157"/>
    </row>
    <row r="109" spans="1:8" ht="21.75" thickBot="1" x14ac:dyDescent="0.25">
      <c r="A109" s="158"/>
      <c r="B109" s="159"/>
      <c r="C109" s="118"/>
      <c r="D109" s="160"/>
      <c r="E109" s="160"/>
      <c r="F109" s="160"/>
      <c r="G109" s="160"/>
      <c r="H109" s="161"/>
    </row>
    <row r="110" spans="1:8" ht="54"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10" s="165">
        <v>5700</v>
      </c>
      <c r="E110" s="165"/>
      <c r="F110" s="165"/>
      <c r="G110" s="165"/>
      <c r="H110" s="166"/>
    </row>
    <row r="111" spans="1:8" ht="54" customHeight="1" thickBot="1" x14ac:dyDescent="0.25">
      <c r="A111" s="167" t="s">
        <v>67</v>
      </c>
      <c r="B111" s="168"/>
      <c r="C111" s="169"/>
      <c r="D111" s="170" t="s">
        <v>68</v>
      </c>
      <c r="E111" s="171"/>
      <c r="F111" s="171"/>
      <c r="G111" s="171"/>
      <c r="H111" s="172"/>
    </row>
    <row r="112" spans="1:8" ht="54" customHeight="1" x14ac:dyDescent="0.2">
      <c r="A112" s="173" t="s">
        <v>69</v>
      </c>
      <c r="B112" s="174"/>
      <c r="C112" s="169"/>
      <c r="D112" s="140">
        <f>D110/4</f>
        <v>1425</v>
      </c>
      <c r="E112" s="140"/>
      <c r="F112" s="140"/>
      <c r="G112" s="140"/>
      <c r="H112" s="141"/>
    </row>
    <row r="113" spans="1:8" ht="54" customHeight="1" x14ac:dyDescent="0.2">
      <c r="A113" s="173" t="s">
        <v>70</v>
      </c>
      <c r="B113" s="174"/>
      <c r="C113" s="169"/>
      <c r="D113" s="140">
        <f>D110/5</f>
        <v>1140</v>
      </c>
      <c r="E113" s="140"/>
      <c r="F113" s="140"/>
      <c r="G113" s="140"/>
      <c r="H113" s="141"/>
    </row>
    <row r="114" spans="1:8" ht="54" customHeight="1" x14ac:dyDescent="0.2">
      <c r="A114" s="173" t="s">
        <v>71</v>
      </c>
      <c r="B114" s="174"/>
      <c r="C114" s="169"/>
      <c r="D114" s="140">
        <f>D110/6</f>
        <v>950</v>
      </c>
      <c r="E114" s="140"/>
      <c r="F114" s="140"/>
      <c r="G114" s="140"/>
      <c r="H114" s="141"/>
    </row>
    <row r="115" spans="1:8" ht="54" customHeight="1" x14ac:dyDescent="0.2">
      <c r="A115" s="173" t="s">
        <v>72</v>
      </c>
      <c r="B115" s="174"/>
      <c r="C115" s="169"/>
      <c r="D115" s="140">
        <f>D110/7</f>
        <v>814.28571428571433</v>
      </c>
      <c r="E115" s="140"/>
      <c r="F115" s="140"/>
      <c r="G115" s="140"/>
      <c r="H115" s="141"/>
    </row>
    <row r="116" spans="1:8" ht="54" customHeight="1" x14ac:dyDescent="0.2">
      <c r="A116" s="173" t="s">
        <v>73</v>
      </c>
      <c r="B116" s="174"/>
      <c r="C116" s="169"/>
      <c r="D116" s="140">
        <f>D110/8</f>
        <v>712.5</v>
      </c>
      <c r="E116" s="140"/>
      <c r="F116" s="140"/>
      <c r="G116" s="140"/>
      <c r="H116" s="141"/>
    </row>
    <row r="117" spans="1:8" ht="54" customHeight="1" x14ac:dyDescent="0.2">
      <c r="A117" s="173" t="s">
        <v>74</v>
      </c>
      <c r="B117" s="174"/>
      <c r="C117" s="169"/>
      <c r="D117" s="140">
        <f>D110/9</f>
        <v>633.33333333333337</v>
      </c>
      <c r="E117" s="140"/>
      <c r="F117" s="140"/>
      <c r="G117" s="140"/>
      <c r="H117" s="141"/>
    </row>
    <row r="118" spans="1:8" ht="54" customHeight="1" x14ac:dyDescent="0.2">
      <c r="A118" s="173" t="s">
        <v>75</v>
      </c>
      <c r="B118" s="174"/>
      <c r="C118" s="169"/>
      <c r="D118" s="140">
        <f>D110/10</f>
        <v>570</v>
      </c>
      <c r="E118" s="140"/>
      <c r="F118" s="140"/>
      <c r="G118" s="140"/>
      <c r="H118" s="141"/>
    </row>
    <row r="119" spans="1:8" ht="54" customHeight="1" thickBot="1" x14ac:dyDescent="0.25">
      <c r="A119" s="162" t="s">
        <v>76</v>
      </c>
      <c r="B119" s="163"/>
      <c r="C119" s="169"/>
      <c r="D119" s="165">
        <v>7608</v>
      </c>
      <c r="E119" s="165"/>
      <c r="F119" s="165"/>
      <c r="G119" s="165"/>
      <c r="H119" s="166"/>
    </row>
    <row r="120" spans="1:8" ht="54" customHeight="1" thickBot="1" x14ac:dyDescent="0.25">
      <c r="A120" s="167" t="s">
        <v>67</v>
      </c>
      <c r="B120" s="168"/>
      <c r="C120" s="169"/>
      <c r="D120" s="170" t="s">
        <v>68</v>
      </c>
      <c r="E120" s="171"/>
      <c r="F120" s="171"/>
      <c r="G120" s="171"/>
      <c r="H120" s="172"/>
    </row>
    <row r="121" spans="1:8" ht="54" customHeight="1" x14ac:dyDescent="0.2">
      <c r="A121" s="173" t="s">
        <v>69</v>
      </c>
      <c r="B121" s="174"/>
      <c r="C121" s="169"/>
      <c r="D121" s="140">
        <v>1902</v>
      </c>
      <c r="E121" s="140"/>
      <c r="F121" s="140"/>
      <c r="G121" s="140"/>
      <c r="H121" s="141"/>
    </row>
    <row r="122" spans="1:8" ht="54" customHeight="1" x14ac:dyDescent="0.2">
      <c r="A122" s="173" t="s">
        <v>70</v>
      </c>
      <c r="B122" s="174"/>
      <c r="C122" s="169"/>
      <c r="D122" s="140">
        <v>1521.6</v>
      </c>
      <c r="E122" s="140"/>
      <c r="F122" s="140"/>
      <c r="G122" s="140"/>
      <c r="H122" s="141"/>
    </row>
    <row r="123" spans="1:8" ht="54" customHeight="1" x14ac:dyDescent="0.2">
      <c r="A123" s="173" t="s">
        <v>71</v>
      </c>
      <c r="B123" s="174"/>
      <c r="C123" s="169"/>
      <c r="D123" s="140">
        <v>1268</v>
      </c>
      <c r="E123" s="140"/>
      <c r="F123" s="140"/>
      <c r="G123" s="140"/>
      <c r="H123" s="141"/>
    </row>
    <row r="124" spans="1:8" ht="54" customHeight="1" x14ac:dyDescent="0.2">
      <c r="A124" s="173" t="s">
        <v>72</v>
      </c>
      <c r="B124" s="174"/>
      <c r="C124" s="169"/>
      <c r="D124" s="140">
        <v>1086.8571428571427</v>
      </c>
      <c r="E124" s="140"/>
      <c r="F124" s="140"/>
      <c r="G124" s="140"/>
      <c r="H124" s="141"/>
    </row>
    <row r="125" spans="1:8" ht="54" customHeight="1" x14ac:dyDescent="0.2">
      <c r="A125" s="173" t="s">
        <v>73</v>
      </c>
      <c r="B125" s="174"/>
      <c r="C125" s="169"/>
      <c r="D125" s="140">
        <v>951</v>
      </c>
      <c r="E125" s="140"/>
      <c r="F125" s="140"/>
      <c r="G125" s="140"/>
      <c r="H125" s="141"/>
    </row>
    <row r="126" spans="1:8" ht="54" customHeight="1" x14ac:dyDescent="0.2">
      <c r="A126" s="173" t="s">
        <v>74</v>
      </c>
      <c r="B126" s="174"/>
      <c r="C126" s="169"/>
      <c r="D126" s="140">
        <v>845.33333333333337</v>
      </c>
      <c r="E126" s="140"/>
      <c r="F126" s="140"/>
      <c r="G126" s="140"/>
      <c r="H126" s="141"/>
    </row>
    <row r="127" spans="1:8" ht="54" customHeight="1" thickBot="1" x14ac:dyDescent="0.25">
      <c r="A127" s="173" t="s">
        <v>75</v>
      </c>
      <c r="B127" s="174"/>
      <c r="C127" s="177"/>
      <c r="D127" s="140">
        <v>760.8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28" s="44">
        <v>13200</v>
      </c>
      <c r="E128" s="45"/>
      <c r="F128" s="45"/>
      <c r="G128" s="45"/>
      <c r="H128" s="46"/>
    </row>
    <row r="129" spans="1:8" ht="21.75" thickBot="1" x14ac:dyDescent="0.25">
      <c r="A129" s="180"/>
      <c r="B129" s="181"/>
      <c r="C129" s="182"/>
      <c r="D129" s="183"/>
      <c r="E129" s="183"/>
      <c r="F129" s="183"/>
      <c r="G129" s="183"/>
      <c r="H129" s="184"/>
    </row>
    <row r="130" spans="1:8" ht="50.1" customHeight="1" x14ac:dyDescent="0.2">
      <c r="A130" s="507" t="s">
        <v>78</v>
      </c>
      <c r="B130" s="508"/>
      <c r="C130" s="294" t="str">
        <f>"Интернет-площадка 2gis.ru на основе Cправочника организаций "&amp;$C$2&amp;""</f>
        <v>Интернет-площадка 2gis.ru на основе Cправочника организаций "2ГИС.КУРГАН"</v>
      </c>
      <c r="D130" s="564">
        <v>6750</v>
      </c>
      <c r="E130" s="509"/>
      <c r="F130" s="509"/>
      <c r="G130" s="509"/>
      <c r="H130" s="416"/>
    </row>
    <row r="131" spans="1:8" ht="50.1" customHeight="1" x14ac:dyDescent="0.2">
      <c r="A131" s="137" t="s">
        <v>79</v>
      </c>
      <c r="B131" s="191"/>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1" s="329">
        <v>4800</v>
      </c>
      <c r="E131" s="140"/>
      <c r="F131" s="140"/>
      <c r="G131" s="140"/>
      <c r="H131" s="141"/>
    </row>
    <row r="132" spans="1:8" ht="50.1" customHeight="1" x14ac:dyDescent="0.2">
      <c r="A132" s="137" t="s">
        <v>80</v>
      </c>
      <c r="B132" s="191"/>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2" s="329">
        <v>11100</v>
      </c>
      <c r="E132" s="140"/>
      <c r="F132" s="140"/>
      <c r="G132" s="140"/>
      <c r="H132" s="141"/>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"2ГИС.КУРГАН"</v>
      </c>
      <c r="D133" s="329">
        <v>7200</v>
      </c>
      <c r="E133" s="140"/>
      <c r="F133" s="140"/>
      <c r="G133" s="140"/>
      <c r="H133" s="141"/>
    </row>
    <row r="134" spans="1:8" ht="50.1" customHeight="1" x14ac:dyDescent="0.2">
      <c r="A134" s="137" t="s">
        <v>82</v>
      </c>
      <c r="B134" s="191"/>
      <c r="C134" s="190" t="str">
        <f>"Интернет-площадка 2gis.ru на основе Cправочника организаций "&amp;$C$2&amp;""</f>
        <v>Интернет-площадка 2gis.ru на основе Cправочника организаций "2ГИС.КУРГАН"</v>
      </c>
      <c r="D134" s="329">
        <v>8640</v>
      </c>
      <c r="E134" s="140"/>
      <c r="F134" s="140"/>
      <c r="G134" s="140"/>
      <c r="H134" s="141"/>
    </row>
    <row r="135" spans="1:8" ht="50.1" customHeight="1" x14ac:dyDescent="0.2">
      <c r="A135" s="137" t="s">
        <v>83</v>
      </c>
      <c r="B135" s="191"/>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5" s="329">
        <v>6300</v>
      </c>
      <c r="E135" s="140"/>
      <c r="F135" s="140"/>
      <c r="G135" s="140"/>
      <c r="H135" s="141"/>
    </row>
    <row r="136" spans="1:8" ht="50.1" customHeight="1" x14ac:dyDescent="0.2">
      <c r="A136" s="137" t="s">
        <v>84</v>
      </c>
      <c r="B136" s="191"/>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6" s="329">
        <v>6900</v>
      </c>
      <c r="E136" s="140"/>
      <c r="F136" s="140"/>
      <c r="G136" s="140"/>
      <c r="H136" s="141"/>
    </row>
    <row r="137" spans="1:8" ht="50.1" customHeight="1" x14ac:dyDescent="0.2">
      <c r="A137" s="137" t="s">
        <v>85</v>
      </c>
      <c r="B137" s="191"/>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7" s="329">
        <v>14400</v>
      </c>
      <c r="E137" s="140"/>
      <c r="F137" s="140"/>
      <c r="G137" s="140"/>
      <c r="H137" s="141"/>
    </row>
    <row r="138" spans="1:8" ht="50.1" customHeight="1" x14ac:dyDescent="0.2">
      <c r="A138" s="143" t="s">
        <v>86</v>
      </c>
      <c r="B138" s="144"/>
      <c r="C138" s="190" t="str">
        <f>C170</f>
        <v>электронный справочник на основе Справочника организаций "2ГИС.КУРГАН" (мобильная версия 2ГИС 4.0 и выше)</v>
      </c>
      <c r="D138" s="329">
        <v>21000</v>
      </c>
      <c r="E138" s="140"/>
      <c r="F138" s="140"/>
      <c r="G138" s="140"/>
      <c r="H138" s="141"/>
    </row>
    <row r="139" spans="1:8" ht="50.1" customHeight="1" x14ac:dyDescent="0.2">
      <c r="A139" s="137" t="s">
        <v>87</v>
      </c>
      <c r="B139" s="191"/>
      <c r="C139" s="190" t="s">
        <v>88</v>
      </c>
      <c r="D139" s="329">
        <v>690</v>
      </c>
      <c r="E139" s="140"/>
      <c r="F139" s="140"/>
      <c r="G139" s="140"/>
      <c r="H139" s="141"/>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0" s="329">
        <v>2880</v>
      </c>
      <c r="E140" s="140"/>
      <c r="F140" s="140"/>
      <c r="G140" s="140"/>
      <c r="H140" s="141"/>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1" s="329">
        <v>1920</v>
      </c>
      <c r="E141" s="140"/>
      <c r="F141" s="140"/>
      <c r="G141" s="140"/>
      <c r="H141" s="141"/>
    </row>
    <row r="142" spans="1:8" ht="72" customHeight="1" x14ac:dyDescent="0.2">
      <c r="A142" s="143" t="s">
        <v>91</v>
      </c>
      <c r="B142" s="144"/>
      <c r="C142"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2" s="329">
        <v>2400</v>
      </c>
      <c r="E142" s="140"/>
      <c r="F142" s="140"/>
      <c r="G142" s="140"/>
      <c r="H142" s="141"/>
    </row>
    <row r="143" spans="1:8" ht="72" customHeight="1" x14ac:dyDescent="0.2">
      <c r="A143" s="143" t="s">
        <v>92</v>
      </c>
      <c r="B143" s="144"/>
      <c r="C143"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3" s="329">
        <v>990</v>
      </c>
      <c r="E143" s="140"/>
      <c r="F143" s="140"/>
      <c r="G143" s="140"/>
      <c r="H143" s="141"/>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4" s="329">
        <v>12600</v>
      </c>
      <c r="E144" s="140"/>
      <c r="F144" s="140"/>
      <c r="G144" s="140"/>
      <c r="H144" s="141"/>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5" s="329">
        <v>5550</v>
      </c>
      <c r="E145" s="140"/>
      <c r="F145" s="140"/>
      <c r="G145" s="140"/>
      <c r="H145" s="141"/>
    </row>
    <row r="146" spans="1:8" ht="50.1" customHeight="1" thickBot="1" x14ac:dyDescent="0.25">
      <c r="A146" s="137" t="s">
        <v>95</v>
      </c>
      <c r="B146" s="191"/>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6" s="329">
        <v>4800</v>
      </c>
      <c r="E146" s="140"/>
      <c r="F146" s="140"/>
      <c r="G146" s="140"/>
      <c r="H146" s="141"/>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7" s="329">
        <v>1590</v>
      </c>
      <c r="E147" s="140"/>
      <c r="F147" s="140"/>
      <c r="G147" s="140"/>
      <c r="H147" s="141"/>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8" s="329">
        <v>100002</v>
      </c>
      <c r="E148" s="140"/>
      <c r="F148" s="140"/>
      <c r="G148" s="140"/>
      <c r="H148" s="141"/>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9" s="329">
        <v>6000</v>
      </c>
      <c r="E149" s="140"/>
      <c r="F149" s="140"/>
      <c r="G149" s="140"/>
      <c r="H149" s="141"/>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50" s="329">
        <v>6690</v>
      </c>
      <c r="E150" s="140"/>
      <c r="F150" s="140"/>
      <c r="G150" s="140"/>
      <c r="H150" s="141"/>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51" s="329">
        <v>6690</v>
      </c>
      <c r="E151" s="140"/>
      <c r="F151" s="140"/>
      <c r="G151" s="140"/>
      <c r="H151" s="141"/>
    </row>
    <row r="152" spans="1:8" ht="50.1" customHeight="1" x14ac:dyDescent="0.2">
      <c r="A152" s="137" t="s">
        <v>100</v>
      </c>
      <c r="B152" s="191"/>
      <c r="C152" s="190" t="str">
        <f>"Интернет-площадка 2gis.ru на основе Cправочника организаций "&amp;$C$2&amp;""</f>
        <v>Интернет-площадка 2gis.ru на основе Cправочника организаций "2ГИС.КУРГАН"</v>
      </c>
      <c r="D152" s="329">
        <v>9480</v>
      </c>
      <c r="E152" s="140"/>
      <c r="F152" s="140"/>
      <c r="G152" s="140"/>
      <c r="H152" s="141"/>
    </row>
    <row r="153" spans="1:8"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53" s="329">
        <v>6720</v>
      </c>
      <c r="E153" s="140"/>
      <c r="F153" s="140"/>
      <c r="G153" s="140"/>
      <c r="H153" s="141"/>
    </row>
    <row r="154" spans="1:8" ht="50.1" customHeight="1" x14ac:dyDescent="0.2">
      <c r="A154" s="137" t="s">
        <v>102</v>
      </c>
      <c r="B154" s="191"/>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4" s="329">
        <v>15600</v>
      </c>
      <c r="E154" s="140"/>
      <c r="F154" s="140"/>
      <c r="G154" s="140"/>
      <c r="H154" s="141"/>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"2ГИС.КУРГАН"</v>
      </c>
      <c r="D155" s="329">
        <v>10080</v>
      </c>
      <c r="E155" s="140"/>
      <c r="F155" s="140"/>
      <c r="G155" s="140"/>
      <c r="H155" s="141"/>
    </row>
    <row r="156" spans="1:8" ht="50.1" customHeight="1" x14ac:dyDescent="0.2">
      <c r="A156" s="137" t="s">
        <v>104</v>
      </c>
      <c r="B156" s="191"/>
      <c r="C156" s="190" t="str">
        <f>"Интернет-площадка 2gis.ru на основе Cправочника организаций "&amp;$C$2&amp;""</f>
        <v>Интернет-площадка 2gis.ru на основе Cправочника организаций "2ГИС.КУРГАН"</v>
      </c>
      <c r="D156" s="329">
        <v>12096</v>
      </c>
      <c r="E156" s="140"/>
      <c r="F156" s="140"/>
      <c r="G156" s="140"/>
      <c r="H156" s="141"/>
    </row>
    <row r="157" spans="1:8" ht="50.1" customHeight="1" x14ac:dyDescent="0.2">
      <c r="A157" s="137" t="s">
        <v>105</v>
      </c>
      <c r="B157" s="191"/>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7" s="329">
        <v>8880</v>
      </c>
      <c r="E157" s="140"/>
      <c r="F157" s="140"/>
      <c r="G157" s="140"/>
      <c r="H157" s="141"/>
    </row>
    <row r="158" spans="1:8" ht="50.1" customHeight="1" x14ac:dyDescent="0.2">
      <c r="A158" s="137" t="s">
        <v>106</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8" s="329">
        <v>9720</v>
      </c>
      <c r="E158" s="140"/>
      <c r="F158" s="140"/>
      <c r="G158" s="140"/>
      <c r="H158" s="141"/>
    </row>
    <row r="159" spans="1:8" ht="50.1" customHeight="1" x14ac:dyDescent="0.2">
      <c r="A159" s="137" t="s">
        <v>107</v>
      </c>
      <c r="B159" s="191"/>
      <c r="C159"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9" s="329">
        <v>20160</v>
      </c>
      <c r="E159" s="140"/>
      <c r="F159" s="140"/>
      <c r="G159" s="140"/>
      <c r="H159" s="141"/>
    </row>
    <row r="160" spans="1:8" ht="50.1" customHeight="1" x14ac:dyDescent="0.2">
      <c r="A160" s="137" t="s">
        <v>108</v>
      </c>
      <c r="B160" s="191"/>
      <c r="C160" s="190" t="s">
        <v>88</v>
      </c>
      <c r="D160" s="329">
        <v>1080</v>
      </c>
      <c r="E160" s="140"/>
      <c r="F160" s="140"/>
      <c r="G160" s="140"/>
      <c r="H160" s="141"/>
    </row>
    <row r="161" spans="1:8" ht="75" customHeight="1" x14ac:dyDescent="0.2">
      <c r="A161" s="137" t="s">
        <v>109</v>
      </c>
      <c r="B161" s="191"/>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329">
        <v>17640</v>
      </c>
      <c r="E161" s="140"/>
      <c r="F161" s="140"/>
      <c r="G161" s="140"/>
      <c r="H161" s="141"/>
    </row>
    <row r="162" spans="1:8" ht="50.1" customHeight="1" thickBot="1" x14ac:dyDescent="0.25">
      <c r="A162" s="145" t="s">
        <v>110</v>
      </c>
      <c r="B162" s="565"/>
      <c r="C162"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327">
        <v>6720</v>
      </c>
      <c r="E162" s="148"/>
      <c r="F162" s="148"/>
      <c r="G162" s="148"/>
      <c r="H162" s="149"/>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64" s="564">
        <v>3990</v>
      </c>
      <c r="E164" s="509"/>
      <c r="F164" s="509"/>
      <c r="G164" s="509"/>
      <c r="H164" s="416"/>
    </row>
    <row r="165" spans="1:8" s="16" customFormat="1" ht="50.1" customHeight="1" x14ac:dyDescent="0.2">
      <c r="A165" s="143" t="s">
        <v>113</v>
      </c>
      <c r="B165" s="144"/>
      <c r="C165" s="196"/>
      <c r="D165" s="329">
        <v>5400</v>
      </c>
      <c r="E165" s="140"/>
      <c r="F165" s="140"/>
      <c r="G165" s="140"/>
      <c r="H165" s="141"/>
    </row>
    <row r="166" spans="1:8" s="16" customFormat="1" ht="50.1" customHeight="1" x14ac:dyDescent="0.2">
      <c r="A166" s="194" t="s">
        <v>114</v>
      </c>
      <c r="B166" s="195"/>
      <c r="C166" s="196"/>
      <c r="D166" s="329">
        <v>3990</v>
      </c>
      <c r="E166" s="140"/>
      <c r="F166" s="140"/>
      <c r="G166" s="140"/>
      <c r="H166" s="141"/>
    </row>
    <row r="167" spans="1:8" s="16" customFormat="1" ht="50.1" customHeight="1" x14ac:dyDescent="0.2">
      <c r="A167" s="194" t="s">
        <v>115</v>
      </c>
      <c r="B167" s="195"/>
      <c r="C167" s="196"/>
      <c r="D167" s="329">
        <v>390</v>
      </c>
      <c r="E167" s="140"/>
      <c r="F167" s="140"/>
      <c r="G167" s="140"/>
      <c r="H167" s="141"/>
    </row>
    <row r="168" spans="1:8" s="16" customFormat="1" ht="50.1" customHeight="1" thickBot="1" x14ac:dyDescent="0.25">
      <c r="A168" s="194" t="s">
        <v>116</v>
      </c>
      <c r="B168" s="195"/>
      <c r="C168" s="198"/>
      <c r="D168" s="78">
        <v>1410</v>
      </c>
      <c r="E168" s="79"/>
      <c r="F168" s="79"/>
      <c r="G168" s="79"/>
      <c r="H168" s="80"/>
    </row>
    <row r="169" spans="1:8" s="16" customFormat="1" ht="50.1" customHeight="1" thickBot="1" x14ac:dyDescent="0.25">
      <c r="A169" s="24" t="s">
        <v>117</v>
      </c>
      <c r="B169" s="25"/>
      <c r="C169" s="26"/>
      <c r="D169" s="156"/>
      <c r="E169" s="156"/>
      <c r="F169" s="156"/>
      <c r="G169" s="156"/>
      <c r="H169" s="157"/>
    </row>
    <row r="170" spans="1:8" ht="50.1" customHeight="1" x14ac:dyDescent="0.2">
      <c r="A170" s="137" t="s">
        <v>118</v>
      </c>
      <c r="B170" s="191"/>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70" s="200">
        <f>F170*1.2</f>
        <v>5760</v>
      </c>
      <c r="E170" s="201">
        <f>F170*1.1</f>
        <v>5280</v>
      </c>
      <c r="F170" s="201">
        <v>4800</v>
      </c>
      <c r="G170" s="201">
        <f>F170*0.75</f>
        <v>3600</v>
      </c>
      <c r="H170" s="202">
        <f>F170*0.5</f>
        <v>2400</v>
      </c>
    </row>
    <row r="171" spans="1:8" ht="50.1" customHeight="1" x14ac:dyDescent="0.2">
      <c r="A171" s="137" t="s">
        <v>119</v>
      </c>
      <c r="B171" s="191"/>
      <c r="C171" s="190" t="str">
        <f>"Интернет-площадка 2gis.ru на основе Cправочника организаций "&amp;$C$2&amp;""</f>
        <v>Интернет-площадка 2gis.ru на основе Cправочника организаций "2ГИС.КУРГАН"</v>
      </c>
      <c r="D171" s="329">
        <v>6690</v>
      </c>
      <c r="E171" s="140"/>
      <c r="F171" s="140"/>
      <c r="G171" s="140"/>
      <c r="H171" s="141"/>
    </row>
    <row r="172" spans="1:8" ht="50.1" customHeight="1" x14ac:dyDescent="0.2">
      <c r="A172" s="137" t="s">
        <v>287</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72" s="200">
        <f>F172*1.2</f>
        <v>8064</v>
      </c>
      <c r="E172" s="201">
        <f>F172*1.1</f>
        <v>7392.0000000000009</v>
      </c>
      <c r="F172" s="201">
        <v>6720</v>
      </c>
      <c r="G172" s="201">
        <f>F172*0.75</f>
        <v>5040</v>
      </c>
      <c r="H172" s="202">
        <f>F172*0.5</f>
        <v>3360</v>
      </c>
    </row>
    <row r="173" spans="1:8" ht="50.1" customHeight="1" x14ac:dyDescent="0.2">
      <c r="A173" s="137" t="s">
        <v>166</v>
      </c>
      <c r="B173" s="191"/>
      <c r="C173" s="190" t="str">
        <f>"Интернет-площадка 2gis.ru на основе Cправочника организаций "&amp;$C$2&amp;""</f>
        <v>Интернет-площадка 2gis.ru на основе Cправочника организаций "2ГИС.КУРГАН"</v>
      </c>
      <c r="D173" s="329">
        <v>9480</v>
      </c>
      <c r="E173" s="140"/>
      <c r="F173" s="140"/>
      <c r="G173" s="140"/>
      <c r="H173" s="141"/>
    </row>
    <row r="174" spans="1:8" s="16" customFormat="1" ht="126" customHeight="1" thickBot="1" x14ac:dyDescent="0.25">
      <c r="A174" s="143" t="s">
        <v>124</v>
      </c>
      <c r="B174" s="144"/>
      <c r="C174" s="203" t="str">
        <f>C173</f>
        <v>Интернет-площадка 2gis.ru на основе Cправочника организаций "2ГИС.КУРГАН"</v>
      </c>
      <c r="D174" s="200">
        <f>F174*1.2</f>
        <v>11988</v>
      </c>
      <c r="E174" s="201">
        <f>F174*1.1</f>
        <v>10989</v>
      </c>
      <c r="F174" s="201">
        <v>9990</v>
      </c>
      <c r="G174" s="201">
        <f>F174*0.75</f>
        <v>7492.5</v>
      </c>
      <c r="H174" s="202">
        <f>F174*0.5</f>
        <v>4995</v>
      </c>
    </row>
    <row r="175" spans="1:8" ht="50.1" customHeight="1" thickBot="1" x14ac:dyDescent="0.25">
      <c r="A175" s="24" t="s">
        <v>185</v>
      </c>
      <c r="B175" s="25"/>
      <c r="C175" s="26"/>
      <c r="D175" s="156"/>
      <c r="E175" s="156"/>
      <c r="F175" s="156"/>
      <c r="G175" s="156"/>
      <c r="H175" s="157"/>
    </row>
    <row r="176" spans="1:8" s="23" customFormat="1" ht="30" customHeight="1" thickBot="1" x14ac:dyDescent="0.25">
      <c r="A176" s="534"/>
      <c r="B176" s="357"/>
      <c r="C176" s="358"/>
      <c r="D176" s="357"/>
      <c r="E176" s="357"/>
      <c r="F176" s="357"/>
      <c r="G176" s="357"/>
      <c r="H176" s="359"/>
    </row>
    <row r="177" spans="1:8" s="16" customFormat="1" ht="185.25" customHeight="1" x14ac:dyDescent="0.2">
      <c r="A177" s="143" t="s">
        <v>186</v>
      </c>
      <c r="B177" s="144"/>
      <c r="C177"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77" s="31">
        <v>10500</v>
      </c>
      <c r="E177" s="32"/>
      <c r="F177" s="32"/>
      <c r="G177" s="32"/>
      <c r="H177" s="33"/>
    </row>
    <row r="178" spans="1:8" s="16" customFormat="1" ht="83.25" customHeight="1" thickBot="1" x14ac:dyDescent="0.25">
      <c r="A178" s="143" t="s">
        <v>187</v>
      </c>
      <c r="B178" s="144"/>
      <c r="C178" s="196"/>
      <c r="D178" s="36">
        <v>10500</v>
      </c>
      <c r="E178" s="37"/>
      <c r="F178" s="37"/>
      <c r="G178" s="37"/>
      <c r="H178" s="38"/>
    </row>
    <row r="179" spans="1:8" ht="21.75" thickBot="1" x14ac:dyDescent="0.25">
      <c r="A179" s="301"/>
      <c r="B179" s="302"/>
      <c r="C179" s="182"/>
      <c r="D179" s="325"/>
      <c r="E179" s="325"/>
      <c r="F179" s="325"/>
      <c r="G179" s="325"/>
      <c r="H179" s="326"/>
    </row>
    <row r="181" spans="1:8" ht="21" x14ac:dyDescent="0.2">
      <c r="A181" s="208"/>
      <c r="B181" s="209" t="s">
        <v>126</v>
      </c>
      <c r="C181" s="210" t="s">
        <v>523</v>
      </c>
      <c r="D181" s="210"/>
      <c r="E181" s="211"/>
      <c r="F181" s="211"/>
      <c r="G181" s="211"/>
      <c r="H181" s="211"/>
    </row>
    <row r="182" spans="1:8" ht="21" x14ac:dyDescent="0.2">
      <c r="A182" s="208"/>
      <c r="B182" s="211"/>
      <c r="C182" s="212" t="s">
        <v>524</v>
      </c>
      <c r="D182" s="212"/>
      <c r="E182" s="211"/>
      <c r="F182" s="211"/>
      <c r="G182" s="211"/>
      <c r="H182" s="211"/>
    </row>
    <row r="183" spans="1:8" ht="21" x14ac:dyDescent="0.2">
      <c r="A183" s="208"/>
      <c r="B183" s="211"/>
      <c r="C183" s="212" t="s">
        <v>525</v>
      </c>
      <c r="D183" s="212"/>
      <c r="E183" s="211"/>
      <c r="F183" s="211"/>
      <c r="G183" s="211"/>
      <c r="H183" s="211"/>
    </row>
    <row r="184" spans="1:8" ht="21" x14ac:dyDescent="0.2">
      <c r="C184" s="212"/>
      <c r="D184" s="212"/>
      <c r="E184" s="211"/>
      <c r="F184" s="211"/>
      <c r="G184" s="211"/>
      <c r="H184" s="205"/>
    </row>
    <row r="185" spans="1:8" ht="26.25" customHeight="1" x14ac:dyDescent="0.2">
      <c r="A185" s="215" t="str">
        <f>Абакан_юр!A158</f>
        <v>По соглашению сторон в качестве валюты платежа могут выступать украинские гривны, в этом случае курс следующий: 1 руб. = 0,4427 гривен</v>
      </c>
      <c r="B185" s="215"/>
      <c r="C185" s="215"/>
      <c r="D185" s="216"/>
      <c r="E185" s="216"/>
      <c r="F185" s="217"/>
      <c r="G185" s="218"/>
      <c r="H185" s="218"/>
    </row>
    <row r="186" spans="1:8" ht="26.25" customHeight="1" x14ac:dyDescent="0.2">
      <c r="A186" s="215" t="str">
        <f>Абакан_юр!A159</f>
        <v>По соглашению сторон в качестве валюты платежа могут выступать дирхамы ОАЭ, в этом случае курс следующий: 1 руб. = 0,0427 дирхам</v>
      </c>
      <c r="B186" s="215"/>
      <c r="C186" s="215"/>
      <c r="D186" s="216"/>
      <c r="E186" s="216"/>
      <c r="F186" s="217"/>
      <c r="G186" s="220"/>
      <c r="H186" s="220"/>
    </row>
    <row r="187" spans="1:8" ht="26.25" customHeight="1" x14ac:dyDescent="0.2">
      <c r="A187" s="215" t="str">
        <f>Абакан_юр!A160</f>
        <v>По соглашению сторон в качестве валюты платежа могут выступать доллары США, в этом случае курс следующий: 1 руб. = 0,0117 доллара</v>
      </c>
      <c r="B187" s="215"/>
      <c r="C187" s="215"/>
      <c r="D187" s="216"/>
      <c r="E187" s="216"/>
      <c r="F187" s="217"/>
      <c r="G187" s="220"/>
      <c r="H187" s="220"/>
    </row>
    <row r="188" spans="1:8" ht="26.25" customHeight="1" x14ac:dyDescent="0.2">
      <c r="A188" s="215" t="str">
        <f>Абакан_юр!A161</f>
        <v>По соглашению сторон в качестве валюты платежа могут выступать евро, в этом случае курс следующий: 1 руб. = 0,0108 евро</v>
      </c>
      <c r="B188" s="215"/>
      <c r="C188" s="215"/>
      <c r="D188" s="216"/>
      <c r="E188" s="217"/>
      <c r="F188" s="217"/>
      <c r="G188" s="220"/>
      <c r="H188" s="220"/>
    </row>
    <row r="189" spans="1:8" ht="26.25" customHeight="1" x14ac:dyDescent="0.2">
      <c r="A189" s="215" t="str">
        <f>Абакан_юр!A162</f>
        <v>По соглашению сторон в качестве валюты платежа могут выступать чешские кроны, в этом случае курс следующий: 1 руб. = 0,2672 крона</v>
      </c>
      <c r="B189" s="215"/>
      <c r="C189" s="215"/>
      <c r="D189" s="216"/>
      <c r="E189" s="217"/>
      <c r="F189" s="217"/>
      <c r="G189" s="220"/>
      <c r="H189" s="220"/>
    </row>
    <row r="190" spans="1:8" ht="26.25" customHeight="1" x14ac:dyDescent="0.2">
      <c r="A190" s="215" t="str">
        <f>Абакан_юр!A163</f>
        <v>По соглашению сторон в качестве валюты платежа могут выступать киргизские сомы, в этом случае курс следующий: 1 руб. = 1,0485 сом</v>
      </c>
      <c r="B190" s="215"/>
      <c r="C190" s="215"/>
      <c r="D190" s="216"/>
      <c r="E190" s="216"/>
      <c r="F190" s="217"/>
      <c r="G190" s="220"/>
      <c r="H190" s="220"/>
    </row>
    <row r="191" spans="1:8" ht="26.25" customHeight="1" x14ac:dyDescent="0.2">
      <c r="A191"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1" s="215"/>
      <c r="C191" s="215"/>
      <c r="D191" s="216"/>
      <c r="E191" s="216"/>
      <c r="F191" s="217"/>
      <c r="G191" s="220"/>
      <c r="H191" s="220"/>
    </row>
    <row r="192" spans="1:8" ht="26.25" x14ac:dyDescent="0.2">
      <c r="A192" s="221"/>
      <c r="B192" s="221"/>
      <c r="C192" s="222"/>
      <c r="D192" s="223"/>
      <c r="E192" s="223"/>
      <c r="F192" s="224"/>
      <c r="G192" s="225"/>
      <c r="H192" s="225"/>
    </row>
    <row r="193" spans="1:8" ht="21" x14ac:dyDescent="0.2">
      <c r="A193" s="227" t="s">
        <v>137</v>
      </c>
      <c r="B193" s="227"/>
      <c r="C193" s="227"/>
      <c r="D193" s="227"/>
      <c r="E193" s="227"/>
      <c r="F193" s="227"/>
      <c r="G193" s="227"/>
      <c r="H193" s="227"/>
    </row>
    <row r="194" spans="1:8" ht="21" x14ac:dyDescent="0.2">
      <c r="A194" s="227" t="s">
        <v>138</v>
      </c>
      <c r="B194" s="227"/>
      <c r="C194" s="227"/>
      <c r="D194" s="227"/>
      <c r="E194" s="227"/>
      <c r="F194" s="227"/>
      <c r="G194" s="227"/>
      <c r="H194" s="227"/>
    </row>
    <row r="195" spans="1:8" ht="26.25" x14ac:dyDescent="0.2">
      <c r="A195" s="221"/>
      <c r="B195" s="221"/>
      <c r="C195" s="222"/>
      <c r="D195" s="223"/>
      <c r="E195" s="223"/>
      <c r="F195" s="224"/>
      <c r="G195" s="225"/>
      <c r="H195" s="225"/>
    </row>
    <row r="196" spans="1:8" ht="50.1" customHeight="1" thickBot="1" x14ac:dyDescent="0.25">
      <c r="A196" s="228" t="s">
        <v>139</v>
      </c>
      <c r="B196" s="228"/>
      <c r="C196" s="228"/>
      <c r="D196" s="228"/>
      <c r="E196" s="228"/>
      <c r="F196" s="229"/>
      <c r="G196" s="219"/>
      <c r="H196" s="230"/>
    </row>
    <row r="197" spans="1:8" ht="50.1" customHeight="1" thickBot="1" x14ac:dyDescent="0.25">
      <c r="A197" s="231" t="s">
        <v>140</v>
      </c>
      <c r="B197" s="232"/>
      <c r="C197" s="232"/>
      <c r="D197" s="232"/>
      <c r="E197" s="233"/>
      <c r="F197" s="234"/>
      <c r="H197" s="235"/>
    </row>
    <row r="198" spans="1:8" ht="112.5" customHeight="1" thickBot="1" x14ac:dyDescent="0.25">
      <c r="A198" s="305" t="s">
        <v>141</v>
      </c>
      <c r="B198" s="306"/>
      <c r="C198" s="238" t="s">
        <v>142</v>
      </c>
      <c r="D198" s="330" t="s">
        <v>143</v>
      </c>
      <c r="E198" s="331"/>
      <c r="F198" s="240"/>
      <c r="G198" s="240"/>
      <c r="H198" s="240"/>
    </row>
    <row r="199" spans="1:8" ht="97.5" customHeight="1" x14ac:dyDescent="0.2">
      <c r="A199" s="241" t="s">
        <v>144</v>
      </c>
      <c r="B199" s="242"/>
      <c r="C199" s="243" t="s">
        <v>145</v>
      </c>
      <c r="D199" s="244" t="s">
        <v>146</v>
      </c>
      <c r="E199" s="245"/>
      <c r="F199" s="240"/>
      <c r="G199" s="240"/>
      <c r="H199" s="240"/>
    </row>
    <row r="200" spans="1:8" ht="72" customHeight="1" x14ac:dyDescent="0.2">
      <c r="A200" s="246" t="s">
        <v>147</v>
      </c>
      <c r="B200" s="247"/>
      <c r="C200" s="248" t="s">
        <v>148</v>
      </c>
      <c r="D200" s="249" t="s">
        <v>149</v>
      </c>
      <c r="E200" s="250"/>
      <c r="F200" s="240"/>
      <c r="G200" s="240"/>
      <c r="H200" s="240"/>
    </row>
    <row r="201" spans="1:8" ht="135.75" customHeight="1" thickBot="1" x14ac:dyDescent="0.25">
      <c r="A201" s="332" t="s">
        <v>150</v>
      </c>
      <c r="B201" s="333"/>
      <c r="C201" s="334" t="s">
        <v>151</v>
      </c>
      <c r="D201" s="335" t="s">
        <v>149</v>
      </c>
      <c r="E201" s="336"/>
      <c r="F201" s="240"/>
      <c r="G201" s="240"/>
      <c r="H201" s="240"/>
    </row>
    <row r="202" spans="1:8" s="205" customFormat="1" ht="125.25" customHeight="1" x14ac:dyDescent="0.2">
      <c r="A202" s="246" t="s">
        <v>153</v>
      </c>
      <c r="B202" s="247"/>
      <c r="C202" s="337" t="s">
        <v>154</v>
      </c>
      <c r="D202" s="247" t="s">
        <v>149</v>
      </c>
      <c r="E202" s="338"/>
      <c r="F202" s="234"/>
      <c r="G202" s="234"/>
      <c r="H202" s="234"/>
    </row>
    <row r="203" spans="1:8" s="226" customFormat="1" ht="222.75" customHeight="1" thickBot="1" x14ac:dyDescent="0.25">
      <c r="A203" s="339" t="s">
        <v>155</v>
      </c>
      <c r="B203" s="340"/>
      <c r="C203" s="334" t="s">
        <v>156</v>
      </c>
      <c r="D203" s="341" t="s">
        <v>149</v>
      </c>
      <c r="E203" s="342"/>
      <c r="F203" s="224"/>
      <c r="G203" s="225"/>
      <c r="H203" s="225"/>
    </row>
    <row r="204" spans="1:8" ht="23.25" x14ac:dyDescent="0.2">
      <c r="A204" s="252" t="s">
        <v>157</v>
      </c>
      <c r="B204" s="252"/>
      <c r="C204" s="252"/>
      <c r="D204" s="252"/>
      <c r="E204" s="252"/>
      <c r="F204" s="252"/>
      <c r="G204" s="252"/>
      <c r="H204" s="252"/>
    </row>
    <row r="205" spans="1:8" ht="23.25" x14ac:dyDescent="0.2">
      <c r="A205" s="252" t="s">
        <v>158</v>
      </c>
      <c r="B205" s="252"/>
      <c r="C205" s="252"/>
      <c r="D205" s="252"/>
      <c r="E205" s="252"/>
      <c r="F205" s="252"/>
      <c r="G205" s="252"/>
      <c r="H205" s="252"/>
    </row>
    <row r="206" spans="1:8" ht="186" customHeight="1" x14ac:dyDescent="0.2">
      <c r="A206"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11"/>
      <c r="C206" s="311"/>
      <c r="D206" s="311"/>
      <c r="E206" s="311"/>
      <c r="F206" s="311"/>
      <c r="G206" s="311"/>
      <c r="H206" s="311"/>
    </row>
    <row r="207" spans="1:8" ht="79.5" customHeight="1" x14ac:dyDescent="0.2">
      <c r="A207" s="227" t="s">
        <v>160</v>
      </c>
      <c r="B207" s="227"/>
      <c r="C207" s="227"/>
      <c r="D207" s="227"/>
      <c r="E207" s="227"/>
      <c r="F207" s="227"/>
      <c r="G207" s="227"/>
      <c r="H207" s="227"/>
    </row>
    <row r="208" spans="1:8" ht="23.25" x14ac:dyDescent="0.2">
      <c r="A208" s="252" t="s">
        <v>161</v>
      </c>
      <c r="B208" s="252"/>
      <c r="C208" s="252"/>
      <c r="D208" s="252"/>
      <c r="E208" s="252"/>
      <c r="F208" s="252"/>
      <c r="G208" s="252"/>
      <c r="H208" s="252"/>
    </row>
    <row r="209" spans="1:8" s="254" customFormat="1" ht="114.75" customHeight="1" x14ac:dyDescent="0.2">
      <c r="A209" s="227" t="s">
        <v>162</v>
      </c>
      <c r="B209" s="227"/>
      <c r="C209" s="227"/>
      <c r="D209" s="227"/>
      <c r="E209" s="227"/>
      <c r="F209" s="227"/>
      <c r="G209" s="227"/>
      <c r="H209" s="227"/>
    </row>
  </sheetData>
  <sheetProtection selectLockedCells="1" selectUnlockedCells="1"/>
  <mergeCells count="350">
    <mergeCell ref="A204:H204"/>
    <mergeCell ref="A205:H205"/>
    <mergeCell ref="A206:H206"/>
    <mergeCell ref="A207:H207"/>
    <mergeCell ref="A208:H208"/>
    <mergeCell ref="A209:E209"/>
    <mergeCell ref="F209:H209"/>
    <mergeCell ref="A201:B201"/>
    <mergeCell ref="D201:E201"/>
    <mergeCell ref="A202:B202"/>
    <mergeCell ref="D202:E202"/>
    <mergeCell ref="A203:B203"/>
    <mergeCell ref="D203:E203"/>
    <mergeCell ref="A198:B198"/>
    <mergeCell ref="D198:E198"/>
    <mergeCell ref="A199:B199"/>
    <mergeCell ref="D199:E199"/>
    <mergeCell ref="A200:B200"/>
    <mergeCell ref="D200:E200"/>
    <mergeCell ref="A190:C190"/>
    <mergeCell ref="A191:C191"/>
    <mergeCell ref="A193:H193"/>
    <mergeCell ref="A194:H194"/>
    <mergeCell ref="A196:E196"/>
    <mergeCell ref="A197:E197"/>
    <mergeCell ref="A185:C185"/>
    <mergeCell ref="G185:H185"/>
    <mergeCell ref="A186:C186"/>
    <mergeCell ref="A187:C187"/>
    <mergeCell ref="A188:C188"/>
    <mergeCell ref="A189:C189"/>
    <mergeCell ref="A179:B179"/>
    <mergeCell ref="D179:H179"/>
    <mergeCell ref="C181:D181"/>
    <mergeCell ref="C182:D182"/>
    <mergeCell ref="C183:D183"/>
    <mergeCell ref="C184:D184"/>
    <mergeCell ref="A176:C176"/>
    <mergeCell ref="D176:H176"/>
    <mergeCell ref="A177:B177"/>
    <mergeCell ref="C177:C178"/>
    <mergeCell ref="D177:H177"/>
    <mergeCell ref="A178:B178"/>
    <mergeCell ref="D178:H178"/>
    <mergeCell ref="A172:B172"/>
    <mergeCell ref="A173:B173"/>
    <mergeCell ref="D173:H173"/>
    <mergeCell ref="A174:B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2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4">
        <v>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361">
        <f>F48*1.2</f>
        <v>360</v>
      </c>
      <c r="E48" s="361">
        <f>F48*1.1</f>
        <v>330</v>
      </c>
      <c r="F48" s="361">
        <v>300</v>
      </c>
      <c r="G48" s="361">
        <f>F48*0.75</f>
        <v>225</v>
      </c>
      <c r="H48" s="361">
        <f>F48*0.5</f>
        <v>150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414 до 15732</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6" s="127">
        <v>414</v>
      </c>
      <c r="E56" s="128"/>
      <c r="F56" s="128"/>
      <c r="G56" s="128"/>
      <c r="H56" s="129"/>
    </row>
    <row r="57" spans="1:8" ht="37.5" customHeight="1" outlineLevel="1" x14ac:dyDescent="0.2">
      <c r="A57" s="130" t="s">
        <v>33</v>
      </c>
      <c r="B57" s="131"/>
      <c r="C57" s="126"/>
      <c r="D57" s="36">
        <v>828</v>
      </c>
      <c r="E57" s="37"/>
      <c r="F57" s="37"/>
      <c r="G57" s="37"/>
      <c r="H57" s="38"/>
    </row>
    <row r="58" spans="1:8" ht="37.5" customHeight="1" outlineLevel="1" x14ac:dyDescent="0.2">
      <c r="A58" s="130" t="s">
        <v>34</v>
      </c>
      <c r="B58" s="131"/>
      <c r="C58" s="126"/>
      <c r="D58" s="36">
        <v>1656</v>
      </c>
      <c r="E58" s="37"/>
      <c r="F58" s="37"/>
      <c r="G58" s="37"/>
      <c r="H58" s="38"/>
    </row>
    <row r="59" spans="1:8" ht="37.5" customHeight="1" outlineLevel="1" x14ac:dyDescent="0.2">
      <c r="A59" s="130" t="s">
        <v>35</v>
      </c>
      <c r="B59" s="131"/>
      <c r="C59" s="126"/>
      <c r="D59" s="36">
        <v>2484</v>
      </c>
      <c r="E59" s="37"/>
      <c r="F59" s="37"/>
      <c r="G59" s="37"/>
      <c r="H59" s="38"/>
    </row>
    <row r="60" spans="1:8" ht="37.5" customHeight="1" outlineLevel="1" x14ac:dyDescent="0.2">
      <c r="A60" s="130" t="s">
        <v>36</v>
      </c>
      <c r="B60" s="131"/>
      <c r="C60" s="126"/>
      <c r="D60" s="36">
        <v>3312</v>
      </c>
      <c r="E60" s="37"/>
      <c r="F60" s="37"/>
      <c r="G60" s="37"/>
      <c r="H60" s="38"/>
    </row>
    <row r="61" spans="1:8" ht="37.5" customHeight="1" outlineLevel="1" x14ac:dyDescent="0.2">
      <c r="A61" s="130" t="s">
        <v>37</v>
      </c>
      <c r="B61" s="131"/>
      <c r="C61" s="126"/>
      <c r="D61" s="36">
        <v>4140</v>
      </c>
      <c r="E61" s="37"/>
      <c r="F61" s="37"/>
      <c r="G61" s="37"/>
      <c r="H61" s="38"/>
    </row>
    <row r="62" spans="1:8" ht="37.5" customHeight="1" outlineLevel="1" x14ac:dyDescent="0.2">
      <c r="A62" s="130" t="s">
        <v>38</v>
      </c>
      <c r="B62" s="131"/>
      <c r="C62" s="126"/>
      <c r="D62" s="36">
        <v>4968</v>
      </c>
      <c r="E62" s="37"/>
      <c r="F62" s="37"/>
      <c r="G62" s="37"/>
      <c r="H62" s="38"/>
    </row>
    <row r="63" spans="1:8" ht="37.5" customHeight="1" outlineLevel="1" x14ac:dyDescent="0.2">
      <c r="A63" s="130" t="s">
        <v>39</v>
      </c>
      <c r="B63" s="131"/>
      <c r="C63" s="126"/>
      <c r="D63" s="36">
        <v>5796</v>
      </c>
      <c r="E63" s="37"/>
      <c r="F63" s="37"/>
      <c r="G63" s="37"/>
      <c r="H63" s="38"/>
    </row>
    <row r="64" spans="1:8" ht="37.5" customHeight="1" outlineLevel="1" x14ac:dyDescent="0.2">
      <c r="A64" s="130" t="s">
        <v>40</v>
      </c>
      <c r="B64" s="131"/>
      <c r="C64" s="126"/>
      <c r="D64" s="36">
        <v>6624</v>
      </c>
      <c r="E64" s="37"/>
      <c r="F64" s="37"/>
      <c r="G64" s="37"/>
      <c r="H64" s="38"/>
    </row>
    <row r="65" spans="1:8" ht="37.5" customHeight="1" outlineLevel="1" x14ac:dyDescent="0.2">
      <c r="A65" s="130" t="s">
        <v>41</v>
      </c>
      <c r="B65" s="131"/>
      <c r="C65" s="126"/>
      <c r="D65" s="36">
        <v>7452</v>
      </c>
      <c r="E65" s="37"/>
      <c r="F65" s="37"/>
      <c r="G65" s="37"/>
      <c r="H65" s="38"/>
    </row>
    <row r="66" spans="1:8" ht="37.5" customHeight="1" outlineLevel="1" x14ac:dyDescent="0.2">
      <c r="A66" s="130" t="s">
        <v>42</v>
      </c>
      <c r="B66" s="131"/>
      <c r="C66" s="126"/>
      <c r="D66" s="36">
        <v>8280</v>
      </c>
      <c r="E66" s="37"/>
      <c r="F66" s="37"/>
      <c r="G66" s="37"/>
      <c r="H66" s="38"/>
    </row>
    <row r="67" spans="1:8" ht="37.5" customHeight="1" outlineLevel="1" x14ac:dyDescent="0.2">
      <c r="A67" s="130" t="s">
        <v>43</v>
      </c>
      <c r="B67" s="131"/>
      <c r="C67" s="126"/>
      <c r="D67" s="36">
        <v>9108</v>
      </c>
      <c r="E67" s="37"/>
      <c r="F67" s="37"/>
      <c r="G67" s="37"/>
      <c r="H67" s="38"/>
    </row>
    <row r="68" spans="1:8" ht="37.5" customHeight="1" outlineLevel="1" x14ac:dyDescent="0.2">
      <c r="A68" s="130" t="s">
        <v>44</v>
      </c>
      <c r="B68" s="131"/>
      <c r="C68" s="126"/>
      <c r="D68" s="36">
        <v>9936</v>
      </c>
      <c r="E68" s="37"/>
      <c r="F68" s="37"/>
      <c r="G68" s="37"/>
      <c r="H68" s="38"/>
    </row>
    <row r="69" spans="1:8" ht="37.5" customHeight="1" outlineLevel="1" x14ac:dyDescent="0.2">
      <c r="A69" s="130" t="s">
        <v>45</v>
      </c>
      <c r="B69" s="131"/>
      <c r="C69" s="126"/>
      <c r="D69" s="36">
        <v>10764</v>
      </c>
      <c r="E69" s="37"/>
      <c r="F69" s="37"/>
      <c r="G69" s="37"/>
      <c r="H69" s="38"/>
    </row>
    <row r="70" spans="1:8" ht="37.5" customHeight="1" outlineLevel="1" x14ac:dyDescent="0.2">
      <c r="A70" s="130" t="s">
        <v>46</v>
      </c>
      <c r="B70" s="131"/>
      <c r="C70" s="126"/>
      <c r="D70" s="36">
        <v>11592</v>
      </c>
      <c r="E70" s="37"/>
      <c r="F70" s="37"/>
      <c r="G70" s="37"/>
      <c r="H70" s="38"/>
    </row>
    <row r="71" spans="1:8" ht="37.5" customHeight="1" outlineLevel="1" x14ac:dyDescent="0.2">
      <c r="A71" s="130" t="s">
        <v>47</v>
      </c>
      <c r="B71" s="131"/>
      <c r="C71" s="126"/>
      <c r="D71" s="36">
        <v>12420</v>
      </c>
      <c r="E71" s="37"/>
      <c r="F71" s="37"/>
      <c r="G71" s="37"/>
      <c r="H71" s="38"/>
    </row>
    <row r="72" spans="1:8" ht="37.5" customHeight="1" outlineLevel="1" x14ac:dyDescent="0.2">
      <c r="A72" s="130" t="s">
        <v>48</v>
      </c>
      <c r="B72" s="131"/>
      <c r="C72" s="126"/>
      <c r="D72" s="36">
        <v>13248</v>
      </c>
      <c r="E72" s="37"/>
      <c r="F72" s="37"/>
      <c r="G72" s="37"/>
      <c r="H72" s="38"/>
    </row>
    <row r="73" spans="1:8" ht="37.5" customHeight="1" outlineLevel="1" x14ac:dyDescent="0.2">
      <c r="A73" s="130" t="s">
        <v>49</v>
      </c>
      <c r="B73" s="131"/>
      <c r="C73" s="126"/>
      <c r="D73" s="36">
        <v>14076</v>
      </c>
      <c r="E73" s="37"/>
      <c r="F73" s="37"/>
      <c r="G73" s="37"/>
      <c r="H73" s="38"/>
    </row>
    <row r="74" spans="1:8" ht="37.5" customHeight="1" outlineLevel="1" x14ac:dyDescent="0.2">
      <c r="A74" s="130" t="s">
        <v>50</v>
      </c>
      <c r="B74" s="131"/>
      <c r="C74" s="126"/>
      <c r="D74" s="36">
        <v>14904</v>
      </c>
      <c r="E74" s="37"/>
      <c r="F74" s="37"/>
      <c r="G74" s="37"/>
      <c r="H74" s="38"/>
    </row>
    <row r="75" spans="1:8" ht="37.5" customHeight="1" outlineLevel="1" thickBot="1" x14ac:dyDescent="0.25">
      <c r="A75" s="130" t="s">
        <v>51</v>
      </c>
      <c r="B75" s="131"/>
      <c r="C75" s="126"/>
      <c r="D75" s="36">
        <v>15732</v>
      </c>
      <c r="E75" s="37"/>
      <c r="F75" s="37"/>
      <c r="G75" s="37"/>
      <c r="H75" s="38"/>
    </row>
    <row r="76" spans="1:8" ht="50.1" customHeight="1" thickBot="1" x14ac:dyDescent="0.25">
      <c r="A76" s="119" t="s">
        <v>52</v>
      </c>
      <c r="B76" s="120"/>
      <c r="C76" s="120"/>
      <c r="D76" s="121" t="str">
        <f>"от "&amp;MIN(D77:D86)&amp;" до "&amp;MAX(D77:D86)</f>
        <v>от 150 до 2940</v>
      </c>
      <c r="E76" s="122"/>
      <c r="F76" s="122"/>
      <c r="G76" s="122"/>
      <c r="H76" s="123"/>
    </row>
    <row r="77" spans="1:8" ht="151.5" x14ac:dyDescent="0.2">
      <c r="A77" s="132" t="s">
        <v>53</v>
      </c>
      <c r="B77" s="133" t="s">
        <v>13</v>
      </c>
      <c r="C77" s="321"/>
      <c r="D77" s="135">
        <v>300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8" s="140">
        <v>150</v>
      </c>
      <c r="E78" s="140"/>
      <c r="F78" s="140"/>
      <c r="G78" s="140"/>
      <c r="H78" s="141"/>
    </row>
    <row r="79" spans="1:8" ht="37.5" customHeight="1" x14ac:dyDescent="0.2">
      <c r="A79" s="137" t="s">
        <v>55</v>
      </c>
      <c r="B79" s="138"/>
      <c r="C79" s="142"/>
      <c r="D79" s="140">
        <v>2940</v>
      </c>
      <c r="E79" s="140"/>
      <c r="F79" s="140"/>
      <c r="G79" s="140"/>
      <c r="H79" s="141"/>
    </row>
    <row r="80" spans="1:8" ht="37.5" customHeight="1" x14ac:dyDescent="0.2">
      <c r="A80" s="137" t="s">
        <v>56</v>
      </c>
      <c r="B80" s="138"/>
      <c r="C80" s="142"/>
      <c r="D80" s="140">
        <v>540</v>
      </c>
      <c r="E80" s="140"/>
      <c r="F80" s="140"/>
      <c r="G80" s="140"/>
      <c r="H80" s="141"/>
    </row>
    <row r="81" spans="1:8" ht="37.5" customHeight="1" x14ac:dyDescent="0.2">
      <c r="A81" s="143" t="s">
        <v>57</v>
      </c>
      <c r="B81" s="144"/>
      <c r="C81" s="142"/>
      <c r="D81" s="140">
        <v>2820</v>
      </c>
      <c r="E81" s="140"/>
      <c r="F81" s="140"/>
      <c r="G81" s="140"/>
      <c r="H81" s="141"/>
    </row>
    <row r="82" spans="1:8" ht="37.5" customHeight="1" x14ac:dyDescent="0.2">
      <c r="A82" s="137" t="s">
        <v>58</v>
      </c>
      <c r="B82" s="138"/>
      <c r="C82" s="142"/>
      <c r="D82" s="140">
        <v>300</v>
      </c>
      <c r="E82" s="140"/>
      <c r="F82" s="140"/>
      <c r="G82" s="140"/>
      <c r="H82" s="141"/>
    </row>
    <row r="83" spans="1:8" ht="37.5" customHeight="1" x14ac:dyDescent="0.2">
      <c r="A83" s="137" t="s">
        <v>59</v>
      </c>
      <c r="B83" s="138"/>
      <c r="C83" s="142"/>
      <c r="D83" s="140">
        <v>300</v>
      </c>
      <c r="E83" s="140"/>
      <c r="F83" s="140"/>
      <c r="G83" s="140"/>
      <c r="H83" s="141"/>
    </row>
    <row r="84" spans="1:8" ht="37.5" customHeight="1" x14ac:dyDescent="0.2">
      <c r="A84" s="137" t="s">
        <v>60</v>
      </c>
      <c r="B84" s="138"/>
      <c r="C84" s="142"/>
      <c r="D84" s="140">
        <v>600</v>
      </c>
      <c r="E84" s="140"/>
      <c r="F84" s="140"/>
      <c r="G84" s="140"/>
      <c r="H84" s="141"/>
    </row>
    <row r="85" spans="1:8" ht="37.5" customHeight="1" x14ac:dyDescent="0.2">
      <c r="A85" s="137" t="s">
        <v>61</v>
      </c>
      <c r="B85" s="138"/>
      <c r="C85" s="142"/>
      <c r="D85" s="140">
        <v>900</v>
      </c>
      <c r="E85" s="140"/>
      <c r="F85" s="140"/>
      <c r="G85" s="140"/>
      <c r="H85" s="141"/>
    </row>
    <row r="86" spans="1:8" ht="37.5" customHeight="1" thickBot="1" x14ac:dyDescent="0.25">
      <c r="A86" s="145" t="s">
        <v>62</v>
      </c>
      <c r="B86" s="146"/>
      <c r="C86" s="147"/>
      <c r="D86" s="148">
        <v>1800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510 до 6300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90" s="165">
        <v>2100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525</v>
      </c>
      <c r="E92" s="140"/>
      <c r="F92" s="140"/>
      <c r="G92" s="140"/>
      <c r="H92" s="141"/>
    </row>
    <row r="93" spans="1:8" ht="63" customHeight="1" x14ac:dyDescent="0.2">
      <c r="A93" s="173" t="s">
        <v>70</v>
      </c>
      <c r="B93" s="174"/>
      <c r="C93" s="169"/>
      <c r="D93" s="140">
        <f>D90/5</f>
        <v>420</v>
      </c>
      <c r="E93" s="140"/>
      <c r="F93" s="140"/>
      <c r="G93" s="140"/>
      <c r="H93" s="141"/>
    </row>
    <row r="94" spans="1:8" ht="63" customHeight="1" x14ac:dyDescent="0.2">
      <c r="A94" s="173" t="s">
        <v>71</v>
      </c>
      <c r="B94" s="174"/>
      <c r="C94" s="169"/>
      <c r="D94" s="140">
        <f>D90/6</f>
        <v>350</v>
      </c>
      <c r="E94" s="140"/>
      <c r="F94" s="140"/>
      <c r="G94" s="140"/>
      <c r="H94" s="141"/>
    </row>
    <row r="95" spans="1:8" ht="63" customHeight="1" x14ac:dyDescent="0.2">
      <c r="A95" s="173" t="s">
        <v>72</v>
      </c>
      <c r="B95" s="174"/>
      <c r="C95" s="169"/>
      <c r="D95" s="140">
        <f>D90/7</f>
        <v>300</v>
      </c>
      <c r="E95" s="140"/>
      <c r="F95" s="140"/>
      <c r="G95" s="140"/>
      <c r="H95" s="141"/>
    </row>
    <row r="96" spans="1:8" ht="63" customHeight="1" x14ac:dyDescent="0.2">
      <c r="A96" s="173" t="s">
        <v>73</v>
      </c>
      <c r="B96" s="174"/>
      <c r="C96" s="169"/>
      <c r="D96" s="140">
        <f>D90/8</f>
        <v>262.5</v>
      </c>
      <c r="E96" s="140"/>
      <c r="F96" s="140"/>
      <c r="G96" s="140"/>
      <c r="H96" s="141"/>
    </row>
    <row r="97" spans="1:8" ht="63" customHeight="1" x14ac:dyDescent="0.2">
      <c r="A97" s="173" t="s">
        <v>74</v>
      </c>
      <c r="B97" s="174"/>
      <c r="C97" s="169"/>
      <c r="D97" s="140">
        <f>D90/9</f>
        <v>233.33333333333334</v>
      </c>
      <c r="E97" s="140"/>
      <c r="F97" s="140"/>
      <c r="G97" s="140"/>
      <c r="H97" s="141"/>
    </row>
    <row r="98" spans="1:8" ht="63" customHeight="1" x14ac:dyDescent="0.2">
      <c r="A98" s="173" t="s">
        <v>75</v>
      </c>
      <c r="B98" s="174"/>
      <c r="C98" s="169"/>
      <c r="D98" s="140">
        <f>D90/10</f>
        <v>210</v>
      </c>
      <c r="E98" s="140"/>
      <c r="F98" s="140"/>
      <c r="G98" s="140"/>
      <c r="H98" s="141"/>
    </row>
    <row r="99" spans="1:8" ht="63" customHeight="1" thickBot="1" x14ac:dyDescent="0.25">
      <c r="A99" s="162" t="s">
        <v>76</v>
      </c>
      <c r="B99" s="163"/>
      <c r="C99" s="169"/>
      <c r="D99" s="165">
        <v>3144</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786</v>
      </c>
      <c r="E101" s="140"/>
      <c r="F101" s="140"/>
      <c r="G101" s="140"/>
      <c r="H101" s="141"/>
    </row>
    <row r="102" spans="1:8" ht="63" customHeight="1" x14ac:dyDescent="0.2">
      <c r="A102" s="173" t="s">
        <v>70</v>
      </c>
      <c r="B102" s="174"/>
      <c r="C102" s="169"/>
      <c r="D102" s="140">
        <v>628.79999999999995</v>
      </c>
      <c r="E102" s="140"/>
      <c r="F102" s="140"/>
      <c r="G102" s="140"/>
      <c r="H102" s="141"/>
    </row>
    <row r="103" spans="1:8" ht="63" customHeight="1" x14ac:dyDescent="0.2">
      <c r="A103" s="173" t="s">
        <v>71</v>
      </c>
      <c r="B103" s="174"/>
      <c r="C103" s="169"/>
      <c r="D103" s="140">
        <v>524</v>
      </c>
      <c r="E103" s="140"/>
      <c r="F103" s="140"/>
      <c r="G103" s="140"/>
      <c r="H103" s="141"/>
    </row>
    <row r="104" spans="1:8" ht="63" customHeight="1" x14ac:dyDescent="0.2">
      <c r="A104" s="173" t="s">
        <v>72</v>
      </c>
      <c r="B104" s="174"/>
      <c r="C104" s="169"/>
      <c r="D104" s="140">
        <v>449.14285714285711</v>
      </c>
      <c r="E104" s="140"/>
      <c r="F104" s="140"/>
      <c r="G104" s="140"/>
      <c r="H104" s="141"/>
    </row>
    <row r="105" spans="1:8" ht="63" customHeight="1" x14ac:dyDescent="0.2">
      <c r="A105" s="173" t="s">
        <v>73</v>
      </c>
      <c r="B105" s="174"/>
      <c r="C105" s="169"/>
      <c r="D105" s="140">
        <v>393</v>
      </c>
      <c r="E105" s="140"/>
      <c r="F105" s="140"/>
      <c r="G105" s="140"/>
      <c r="H105" s="141"/>
    </row>
    <row r="106" spans="1:8" ht="63" customHeight="1" x14ac:dyDescent="0.2">
      <c r="A106" s="173" t="s">
        <v>74</v>
      </c>
      <c r="B106" s="174"/>
      <c r="C106" s="169"/>
      <c r="D106" s="140">
        <v>349.33333333333331</v>
      </c>
      <c r="E106" s="140"/>
      <c r="F106" s="140"/>
      <c r="G106" s="140"/>
      <c r="H106" s="141"/>
    </row>
    <row r="107" spans="1:8" ht="63" customHeight="1" thickBot="1" x14ac:dyDescent="0.25">
      <c r="A107" s="173" t="s">
        <v>75</v>
      </c>
      <c r="B107" s="174"/>
      <c r="C107" s="177"/>
      <c r="D107" s="140">
        <v>314.39999999999998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8" s="44">
        <v>5100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"2ГИС.КУРСК"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1" s="187">
        <v>3180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2" s="36">
        <v>1800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"2ГИС.КУРСК"</v>
      </c>
      <c r="D113" s="36">
        <v>5250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"2ГИС.КУРСК"</v>
      </c>
      <c r="D114" s="36">
        <v>6300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5" s="36">
        <v>1800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6" s="36">
        <v>3180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7" s="36">
        <v>1800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"2ГИС.КУРСК"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73.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0" s="36">
        <v>1800</v>
      </c>
      <c r="E120" s="37"/>
      <c r="F120" s="37"/>
      <c r="G120" s="37"/>
      <c r="H120" s="38"/>
    </row>
    <row r="121" spans="1:8" ht="73.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1" s="36">
        <v>1440</v>
      </c>
      <c r="E121" s="37"/>
      <c r="F121" s="37"/>
      <c r="G121" s="37"/>
      <c r="H121" s="38"/>
    </row>
    <row r="122" spans="1:8" ht="73.5" customHeight="1" x14ac:dyDescent="0.2">
      <c r="A122" s="143" t="s">
        <v>91</v>
      </c>
      <c r="B122" s="144"/>
      <c r="C122"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2" s="36">
        <v>1200</v>
      </c>
      <c r="E122" s="37"/>
      <c r="F122" s="37"/>
      <c r="G122" s="37"/>
      <c r="H122" s="38"/>
    </row>
    <row r="123" spans="1:8" ht="73.5" customHeight="1" x14ac:dyDescent="0.2">
      <c r="A123" s="143" t="s">
        <v>92</v>
      </c>
      <c r="B123" s="144"/>
      <c r="C123"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3" s="36">
        <v>720</v>
      </c>
      <c r="E123" s="37"/>
      <c r="F123" s="37"/>
      <c r="G123" s="37"/>
      <c r="H123" s="38"/>
    </row>
    <row r="124" spans="1:8" ht="73.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4" s="36">
        <v>6000</v>
      </c>
      <c r="E124" s="37"/>
      <c r="F124" s="37"/>
      <c r="G124" s="37"/>
      <c r="H124" s="38"/>
    </row>
    <row r="125" spans="1:8" ht="73.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6" s="36">
        <v>1800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7" s="36">
        <v>360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8" s="3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9" s="36">
        <v>3000</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30" s="36">
        <v>1500</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31" s="36">
        <v>1200</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"2ГИС.КУРСК"</v>
      </c>
      <c r="D132" s="36">
        <v>4200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6">
        <v>4560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"2ГИС.КУРСК" (версия для ПК)</v>
      </c>
      <c r="D134" s="36">
        <v>2520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"2ГИС.КУРСК"</v>
      </c>
      <c r="D135" s="36">
        <v>7440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"2ГИС.КУРСК"</v>
      </c>
      <c r="D136" s="36">
        <v>8928</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"2ГИС.КУРСК" (версия для ПК)</v>
      </c>
      <c r="D137" s="36">
        <v>2520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"2ГИС.КУРСК" (версия для ПК)</v>
      </c>
      <c r="D138" s="36">
        <v>4560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"2ГИС.КУРСК" (версия для ПК)</v>
      </c>
      <c r="D139" s="36">
        <v>2520</v>
      </c>
      <c r="E139" s="37"/>
      <c r="F139" s="37"/>
      <c r="G139" s="37"/>
      <c r="H139" s="38"/>
    </row>
    <row r="140" spans="1:8" ht="50.1" customHeight="1" x14ac:dyDescent="0.2">
      <c r="A140" s="143" t="s">
        <v>108</v>
      </c>
      <c r="B140" s="144"/>
      <c r="C140" s="186" t="s">
        <v>88</v>
      </c>
      <c r="D140" s="36">
        <v>720</v>
      </c>
      <c r="E140" s="37"/>
      <c r="F140" s="37"/>
      <c r="G140" s="37"/>
      <c r="H140" s="38"/>
    </row>
    <row r="141" spans="1:8" ht="76.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6">
        <v>8400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"2ГИС.КУРСК" (версия для ПК)</v>
      </c>
      <c r="D142" s="44">
        <v>2520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44" s="36">
        <v>2400</v>
      </c>
      <c r="E144" s="37"/>
      <c r="F144" s="37"/>
      <c r="G144" s="37"/>
      <c r="H144" s="38"/>
    </row>
    <row r="145" spans="1:8" s="16" customFormat="1" ht="50.1" customHeight="1" x14ac:dyDescent="0.2">
      <c r="A145" s="143" t="s">
        <v>113</v>
      </c>
      <c r="B145" s="144"/>
      <c r="C145" s="196"/>
      <c r="D145" s="36">
        <v>1500</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510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50" s="200">
        <f>F150*1.2</f>
        <v>2520</v>
      </c>
      <c r="E150" s="201">
        <f>F150*1.1</f>
        <v>2310</v>
      </c>
      <c r="F150" s="201">
        <v>2100</v>
      </c>
      <c r="G150" s="201">
        <f>F150*0.75</f>
        <v>1575</v>
      </c>
      <c r="H150" s="202">
        <f>F150*0.5</f>
        <v>1050</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"2ГИС.КУРСК"</v>
      </c>
      <c r="D151" s="36">
        <v>3180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2" s="36">
        <v>3180</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53" s="200">
        <f>F153*1.2</f>
        <v>3600</v>
      </c>
      <c r="E153" s="201">
        <f>F153*1.1</f>
        <v>3300.0000000000005</v>
      </c>
      <c r="F153" s="201">
        <v>3000</v>
      </c>
      <c r="G153" s="201">
        <f>F153*0.75</f>
        <v>2250</v>
      </c>
      <c r="H153" s="202">
        <f>F153*0.5</f>
        <v>1500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"2ГИС.КУРСК"</v>
      </c>
      <c r="D154" s="36">
        <v>4560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5" s="36">
        <v>4560</v>
      </c>
      <c r="E155" s="37"/>
      <c r="F155" s="37"/>
      <c r="G155" s="37"/>
      <c r="H155" s="38"/>
    </row>
    <row r="156" spans="1:8" s="16" customFormat="1" ht="126" customHeight="1" thickBot="1" x14ac:dyDescent="0.25">
      <c r="A156" s="143" t="s">
        <v>124</v>
      </c>
      <c r="B156" s="144"/>
      <c r="C156" s="203" t="str">
        <f>C151</f>
        <v>Интернет-площадка 2gis.ru на основе Cправочника организаций "2ГИС.КУРСК"</v>
      </c>
      <c r="D156" s="200">
        <f>F156*1.2</f>
        <v>2520</v>
      </c>
      <c r="E156" s="201">
        <f>F156*1.1</f>
        <v>2310</v>
      </c>
      <c r="F156" s="201">
        <v>2100</v>
      </c>
      <c r="G156" s="201">
        <f>F156*0.75</f>
        <v>1575</v>
      </c>
      <c r="H156" s="202">
        <f>F156*0.5</f>
        <v>1050</v>
      </c>
    </row>
    <row r="157" spans="1:8" ht="50.1" customHeight="1" thickBot="1" x14ac:dyDescent="0.25">
      <c r="A157" s="24" t="s">
        <v>185</v>
      </c>
      <c r="B157" s="25"/>
      <c r="C157" s="26"/>
      <c r="D157" s="156"/>
      <c r="E157" s="156"/>
      <c r="F157" s="156"/>
      <c r="G157" s="156"/>
      <c r="H157" s="157"/>
    </row>
    <row r="158" spans="1:8" s="23" customFormat="1" ht="30" customHeight="1" thickBot="1" x14ac:dyDescent="0.25">
      <c r="A158" s="534"/>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9" s="31">
        <v>5250</v>
      </c>
      <c r="E159" s="32"/>
      <c r="F159" s="32"/>
      <c r="G159" s="32"/>
      <c r="H159" s="33"/>
    </row>
    <row r="160" spans="1:8" s="16" customFormat="1" ht="83.25" customHeight="1" thickBot="1" x14ac:dyDescent="0.25">
      <c r="A160" s="143" t="s">
        <v>187</v>
      </c>
      <c r="B160" s="144"/>
      <c r="C160" s="196"/>
      <c r="D160" s="36">
        <v>5250</v>
      </c>
      <c r="E160" s="37"/>
      <c r="F160" s="37"/>
      <c r="G160" s="37"/>
      <c r="H160" s="38"/>
    </row>
    <row r="161" spans="1:8" ht="21.75" thickBot="1" x14ac:dyDescent="0.25">
      <c r="A161" s="301"/>
      <c r="B161" s="302"/>
      <c r="C161" s="182"/>
      <c r="D161" s="325"/>
      <c r="E161" s="325"/>
      <c r="F161" s="325"/>
      <c r="G161" s="325"/>
      <c r="H161" s="326"/>
    </row>
    <row r="163" spans="1:8" ht="21" x14ac:dyDescent="0.2">
      <c r="A163" s="208"/>
      <c r="B163" s="209" t="s">
        <v>126</v>
      </c>
      <c r="C163" s="210" t="s">
        <v>527</v>
      </c>
      <c r="D163" s="210"/>
      <c r="E163" s="211"/>
      <c r="F163" s="211"/>
      <c r="G163" s="211"/>
      <c r="H163" s="211"/>
    </row>
    <row r="164" spans="1:8" ht="21" x14ac:dyDescent="0.2">
      <c r="A164" s="208"/>
      <c r="B164" s="211"/>
      <c r="C164" s="212" t="s">
        <v>528</v>
      </c>
      <c r="D164" s="212"/>
      <c r="E164" s="211"/>
      <c r="F164" s="211"/>
      <c r="G164" s="211"/>
      <c r="H164" s="211"/>
    </row>
    <row r="165" spans="1:8" ht="21" x14ac:dyDescent="0.2">
      <c r="A165" s="208"/>
      <c r="B165" s="211"/>
      <c r="C165" s="212" t="s">
        <v>529</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ht="26.25" customHeight="1"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ht="26.25" customHeight="1"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ht="26.25" customHeight="1"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137</v>
      </c>
      <c r="B175" s="227"/>
      <c r="C175" s="227"/>
      <c r="D175" s="227"/>
      <c r="E175" s="227"/>
      <c r="F175" s="227"/>
      <c r="G175" s="227"/>
      <c r="H175" s="227"/>
    </row>
    <row r="176" spans="1:8" ht="21" x14ac:dyDescent="0.2">
      <c r="A176" s="227" t="s">
        <v>138</v>
      </c>
      <c r="B176" s="227"/>
      <c r="C176" s="227"/>
      <c r="D176" s="227"/>
      <c r="E176" s="227"/>
      <c r="F176" s="227"/>
      <c r="G176" s="227"/>
      <c r="H176" s="227"/>
    </row>
    <row r="177" spans="1:8" ht="26.25" x14ac:dyDescent="0.2">
      <c r="A177" s="221"/>
      <c r="B177" s="221"/>
      <c r="C177" s="222"/>
      <c r="D177" s="223"/>
      <c r="E177" s="223"/>
      <c r="F177" s="224"/>
      <c r="G177" s="225"/>
      <c r="H177" s="225"/>
    </row>
    <row r="178" spans="1:8" ht="50.1" customHeight="1" thickBot="1" x14ac:dyDescent="0.25">
      <c r="A178" s="228" t="s">
        <v>139</v>
      </c>
      <c r="B178" s="228"/>
      <c r="C178" s="228"/>
      <c r="D178" s="228"/>
      <c r="E178" s="228"/>
      <c r="F178" s="229"/>
      <c r="G178" s="219"/>
      <c r="H178" s="230"/>
    </row>
    <row r="179" spans="1:8" ht="50.1" customHeight="1" thickBot="1" x14ac:dyDescent="0.25">
      <c r="A179" s="231" t="s">
        <v>140</v>
      </c>
      <c r="B179" s="232"/>
      <c r="C179" s="232"/>
      <c r="D179" s="232"/>
      <c r="E179" s="233"/>
      <c r="F179" s="234"/>
      <c r="H179" s="235"/>
    </row>
    <row r="180" spans="1:8" ht="96" customHeight="1" thickBot="1" x14ac:dyDescent="0.25">
      <c r="A180" s="305" t="s">
        <v>141</v>
      </c>
      <c r="B180" s="306"/>
      <c r="C180" s="238" t="s">
        <v>142</v>
      </c>
      <c r="D180" s="330" t="s">
        <v>143</v>
      </c>
      <c r="E180" s="331"/>
      <c r="F180" s="240"/>
      <c r="G180" s="240"/>
      <c r="H180" s="240"/>
    </row>
    <row r="181" spans="1:8" ht="119.25" customHeight="1" x14ac:dyDescent="0.2">
      <c r="A181" s="241" t="s">
        <v>144</v>
      </c>
      <c r="B181" s="242"/>
      <c r="C181" s="243" t="s">
        <v>145</v>
      </c>
      <c r="D181" s="244" t="s">
        <v>146</v>
      </c>
      <c r="E181" s="245"/>
      <c r="F181" s="240"/>
      <c r="G181" s="240"/>
      <c r="H181" s="240"/>
    </row>
    <row r="182" spans="1:8" ht="80.25" customHeight="1" x14ac:dyDescent="0.2">
      <c r="A182" s="246" t="s">
        <v>147</v>
      </c>
      <c r="B182" s="247"/>
      <c r="C182" s="248" t="s">
        <v>148</v>
      </c>
      <c r="D182" s="249" t="s">
        <v>149</v>
      </c>
      <c r="E182" s="250"/>
      <c r="F182" s="240"/>
      <c r="G182" s="240"/>
      <c r="H182" s="240"/>
    </row>
    <row r="183" spans="1:8" ht="176.25" customHeight="1" thickBot="1" x14ac:dyDescent="0.25">
      <c r="A183" s="332" t="s">
        <v>150</v>
      </c>
      <c r="B183" s="333"/>
      <c r="C183" s="334" t="s">
        <v>151</v>
      </c>
      <c r="D183" s="335" t="s">
        <v>149</v>
      </c>
      <c r="E183" s="336"/>
      <c r="F183" s="240"/>
      <c r="G183" s="240"/>
      <c r="H183" s="240"/>
    </row>
    <row r="184" spans="1:8" s="205" customFormat="1" ht="125.25" customHeight="1" x14ac:dyDescent="0.2">
      <c r="A184" s="246" t="s">
        <v>153</v>
      </c>
      <c r="B184" s="247"/>
      <c r="C184" s="337" t="s">
        <v>154</v>
      </c>
      <c r="D184" s="247" t="s">
        <v>149</v>
      </c>
      <c r="E184" s="338"/>
      <c r="F184" s="234"/>
      <c r="G184" s="234"/>
      <c r="H184" s="234"/>
    </row>
    <row r="185" spans="1:8" s="226" customFormat="1" ht="222.75" customHeight="1" thickBot="1" x14ac:dyDescent="0.25">
      <c r="A185" s="339" t="s">
        <v>155</v>
      </c>
      <c r="B185" s="340"/>
      <c r="C185" s="334" t="s">
        <v>156</v>
      </c>
      <c r="D185" s="341" t="s">
        <v>149</v>
      </c>
      <c r="E185" s="342"/>
      <c r="F185" s="224"/>
      <c r="G185" s="225"/>
      <c r="H185" s="225"/>
    </row>
    <row r="186" spans="1:8" ht="23.25" x14ac:dyDescent="0.2">
      <c r="A186" s="252" t="s">
        <v>157</v>
      </c>
      <c r="B186" s="252"/>
      <c r="C186" s="252"/>
      <c r="D186" s="252"/>
      <c r="E186" s="252"/>
      <c r="F186" s="252"/>
      <c r="G186" s="252"/>
      <c r="H186" s="252"/>
    </row>
    <row r="187" spans="1:8" ht="23.25" x14ac:dyDescent="0.2">
      <c r="A187" s="252" t="s">
        <v>158</v>
      </c>
      <c r="B187" s="252"/>
      <c r="C187" s="252"/>
      <c r="D187" s="252"/>
      <c r="E187" s="252"/>
      <c r="F187" s="252"/>
      <c r="G187" s="252"/>
      <c r="H187" s="252"/>
    </row>
    <row r="188" spans="1:8" ht="189" customHeight="1" x14ac:dyDescent="0.2">
      <c r="A18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75" customHeight="1" x14ac:dyDescent="0.2">
      <c r="A189" s="227" t="s">
        <v>160</v>
      </c>
      <c r="B189" s="227"/>
      <c r="C189" s="227"/>
      <c r="D189" s="227"/>
      <c r="E189" s="227"/>
      <c r="F189" s="227"/>
      <c r="G189" s="227"/>
      <c r="H189" s="227"/>
    </row>
    <row r="190" spans="1:8" ht="23.25" x14ac:dyDescent="0.2">
      <c r="A190" s="252" t="s">
        <v>161</v>
      </c>
      <c r="B190" s="252"/>
      <c r="C190" s="252"/>
      <c r="D190" s="252"/>
      <c r="E190" s="252"/>
      <c r="F190" s="252"/>
      <c r="G190" s="252"/>
      <c r="H190" s="252"/>
    </row>
    <row r="191" spans="1:8" s="254" customFormat="1" ht="114.75" customHeight="1" x14ac:dyDescent="0.2">
      <c r="A191" s="227" t="s">
        <v>162</v>
      </c>
      <c r="B191" s="227"/>
      <c r="C191" s="227"/>
      <c r="D191" s="227"/>
      <c r="E191" s="227"/>
      <c r="F191" s="227"/>
      <c r="G191" s="227"/>
      <c r="H191" s="22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9"/>
  <sheetViews>
    <sheetView view="pageBreakPreview" zoomScale="40" zoomScaleNormal="60" zoomScaleSheetLayoutView="40" workbookViewId="0">
      <pane ySplit="4" topLeftCell="A117"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1">
        <f>F7*1.2</f>
        <v>5860.8</v>
      </c>
      <c r="E7" s="32">
        <f>F7*1.1</f>
        <v>5372.4000000000005</v>
      </c>
      <c r="F7" s="32">
        <v>4884</v>
      </c>
      <c r="G7" s="32">
        <f>F7*0.75</f>
        <v>3663</v>
      </c>
      <c r="H7" s="33">
        <f>F7*0.5</f>
        <v>2442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54">
        <f>F12*1.2</f>
        <v>7048.8</v>
      </c>
      <c r="E12" s="32">
        <f>F12*1.1</f>
        <v>6461.4000000000005</v>
      </c>
      <c r="F12" s="32">
        <v>5874</v>
      </c>
      <c r="G12" s="32">
        <f>F12*0.75</f>
        <v>4405.5</v>
      </c>
      <c r="H12" s="33">
        <f>F12*0.5</f>
        <v>2937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"2ГИС.ЛЕНИНСК-КУЗНЕЦКИЙ"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1">
        <f>F27*1.2</f>
        <v>8208</v>
      </c>
      <c r="E27" s="32">
        <f>F27*1.1</f>
        <v>7524.0000000000009</v>
      </c>
      <c r="F27" s="32">
        <v>6840</v>
      </c>
      <c r="G27" s="32">
        <f>F27*0.75</f>
        <v>5130</v>
      </c>
      <c r="H27" s="33">
        <f>F27*0.5</f>
        <v>3420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54">
        <f>F32*1.2</f>
        <v>9878.4</v>
      </c>
      <c r="E32" s="32">
        <f>F32*1.1</f>
        <v>9055.2000000000007</v>
      </c>
      <c r="F32" s="32">
        <v>8232</v>
      </c>
      <c r="G32" s="32">
        <f>F32*0.75</f>
        <v>6174</v>
      </c>
      <c r="H32" s="33">
        <f>F32*0.5</f>
        <v>4116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"2ГИС.ЛЕНИНСК-КУЗНЕЦКИЙ"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89">
        <v>120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361">
        <f>F48*1.2</f>
        <v>3312</v>
      </c>
      <c r="E48" s="361">
        <f>F48*1.1</f>
        <v>3036.0000000000005</v>
      </c>
      <c r="F48" s="361">
        <v>2760</v>
      </c>
      <c r="G48" s="361">
        <f>F48*0.75</f>
        <v>2070</v>
      </c>
      <c r="H48" s="361">
        <f>F48*0.5</f>
        <v>1380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12000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6" s="127">
        <v>600</v>
      </c>
      <c r="E56" s="128"/>
      <c r="F56" s="128"/>
      <c r="G56" s="128"/>
      <c r="H56" s="129"/>
    </row>
    <row r="57" spans="1:8" ht="37.5" customHeight="1" x14ac:dyDescent="0.2">
      <c r="A57" s="130" t="s">
        <v>33</v>
      </c>
      <c r="B57" s="131"/>
      <c r="C57" s="126"/>
      <c r="D57" s="36">
        <v>1200</v>
      </c>
      <c r="E57" s="37"/>
      <c r="F57" s="37"/>
      <c r="G57" s="37"/>
      <c r="H57" s="38"/>
    </row>
    <row r="58" spans="1:8" ht="37.5" customHeight="1" x14ac:dyDescent="0.2">
      <c r="A58" s="130" t="s">
        <v>34</v>
      </c>
      <c r="B58" s="131"/>
      <c r="C58" s="126"/>
      <c r="D58" s="36">
        <v>1800</v>
      </c>
      <c r="E58" s="37"/>
      <c r="F58" s="37"/>
      <c r="G58" s="37"/>
      <c r="H58" s="38"/>
    </row>
    <row r="59" spans="1:8" ht="37.5" customHeight="1" x14ac:dyDescent="0.2">
      <c r="A59" s="130" t="s">
        <v>35</v>
      </c>
      <c r="B59" s="131"/>
      <c r="C59" s="126"/>
      <c r="D59" s="36">
        <v>2400</v>
      </c>
      <c r="E59" s="37"/>
      <c r="F59" s="37"/>
      <c r="G59" s="37"/>
      <c r="H59" s="38"/>
    </row>
    <row r="60" spans="1:8" ht="37.5" customHeight="1" x14ac:dyDescent="0.2">
      <c r="A60" s="130" t="s">
        <v>36</v>
      </c>
      <c r="B60" s="131"/>
      <c r="C60" s="126"/>
      <c r="D60" s="36">
        <v>3000</v>
      </c>
      <c r="E60" s="37"/>
      <c r="F60" s="37"/>
      <c r="G60" s="37"/>
      <c r="H60" s="38"/>
    </row>
    <row r="61" spans="1:8" ht="37.5" customHeight="1" x14ac:dyDescent="0.2">
      <c r="A61" s="130" t="s">
        <v>37</v>
      </c>
      <c r="B61" s="131"/>
      <c r="C61" s="126"/>
      <c r="D61" s="36">
        <v>3600</v>
      </c>
      <c r="E61" s="37"/>
      <c r="F61" s="37"/>
      <c r="G61" s="37"/>
      <c r="H61" s="38"/>
    </row>
    <row r="62" spans="1:8" ht="37.5" customHeight="1" x14ac:dyDescent="0.2">
      <c r="A62" s="130" t="s">
        <v>38</v>
      </c>
      <c r="B62" s="131"/>
      <c r="C62" s="126"/>
      <c r="D62" s="36">
        <v>4200</v>
      </c>
      <c r="E62" s="37"/>
      <c r="F62" s="37"/>
      <c r="G62" s="37"/>
      <c r="H62" s="38"/>
    </row>
    <row r="63" spans="1:8" ht="37.5" customHeight="1" x14ac:dyDescent="0.2">
      <c r="A63" s="130" t="s">
        <v>39</v>
      </c>
      <c r="B63" s="131"/>
      <c r="C63" s="126"/>
      <c r="D63" s="36">
        <v>4800</v>
      </c>
      <c r="E63" s="37"/>
      <c r="F63" s="37"/>
      <c r="G63" s="37"/>
      <c r="H63" s="38"/>
    </row>
    <row r="64" spans="1:8" ht="37.5" customHeight="1" x14ac:dyDescent="0.2">
      <c r="A64" s="130" t="s">
        <v>40</v>
      </c>
      <c r="B64" s="131"/>
      <c r="C64" s="126"/>
      <c r="D64" s="36">
        <v>5400</v>
      </c>
      <c r="E64" s="37"/>
      <c r="F64" s="37"/>
      <c r="G64" s="37"/>
      <c r="H64" s="38"/>
    </row>
    <row r="65" spans="1:8" ht="37.5" customHeight="1" x14ac:dyDescent="0.2">
      <c r="A65" s="130" t="s">
        <v>41</v>
      </c>
      <c r="B65" s="131"/>
      <c r="C65" s="126"/>
      <c r="D65" s="36">
        <v>6000</v>
      </c>
      <c r="E65" s="37"/>
      <c r="F65" s="37"/>
      <c r="G65" s="37"/>
      <c r="H65" s="38"/>
    </row>
    <row r="66" spans="1:8" ht="37.5" customHeight="1" x14ac:dyDescent="0.2">
      <c r="A66" s="130" t="s">
        <v>42</v>
      </c>
      <c r="B66" s="131"/>
      <c r="C66" s="126"/>
      <c r="D66" s="36">
        <v>6600</v>
      </c>
      <c r="E66" s="37"/>
      <c r="F66" s="37"/>
      <c r="G66" s="37"/>
      <c r="H66" s="38"/>
    </row>
    <row r="67" spans="1:8" ht="37.5" customHeight="1" x14ac:dyDescent="0.2">
      <c r="A67" s="130" t="s">
        <v>43</v>
      </c>
      <c r="B67" s="131"/>
      <c r="C67" s="126"/>
      <c r="D67" s="36">
        <v>7200</v>
      </c>
      <c r="E67" s="37"/>
      <c r="F67" s="37"/>
      <c r="G67" s="37"/>
      <c r="H67" s="38"/>
    </row>
    <row r="68" spans="1:8" ht="37.5" customHeight="1" x14ac:dyDescent="0.2">
      <c r="A68" s="130" t="s">
        <v>44</v>
      </c>
      <c r="B68" s="131"/>
      <c r="C68" s="126"/>
      <c r="D68" s="36">
        <v>7800</v>
      </c>
      <c r="E68" s="37"/>
      <c r="F68" s="37"/>
      <c r="G68" s="37"/>
      <c r="H68" s="38"/>
    </row>
    <row r="69" spans="1:8" ht="37.5" customHeight="1" x14ac:dyDescent="0.2">
      <c r="A69" s="130" t="s">
        <v>45</v>
      </c>
      <c r="B69" s="131"/>
      <c r="C69" s="126"/>
      <c r="D69" s="36">
        <v>8400</v>
      </c>
      <c r="E69" s="37"/>
      <c r="F69" s="37"/>
      <c r="G69" s="37"/>
      <c r="H69" s="38"/>
    </row>
    <row r="70" spans="1:8" ht="37.5" customHeight="1" x14ac:dyDescent="0.2">
      <c r="A70" s="130" t="s">
        <v>46</v>
      </c>
      <c r="B70" s="131"/>
      <c r="C70" s="126"/>
      <c r="D70" s="36">
        <v>9000</v>
      </c>
      <c r="E70" s="37"/>
      <c r="F70" s="37"/>
      <c r="G70" s="37"/>
      <c r="H70" s="38"/>
    </row>
    <row r="71" spans="1:8" ht="37.5" customHeight="1" x14ac:dyDescent="0.2">
      <c r="A71" s="130" t="s">
        <v>47</v>
      </c>
      <c r="B71" s="131"/>
      <c r="C71" s="126"/>
      <c r="D71" s="36">
        <v>9600</v>
      </c>
      <c r="E71" s="37"/>
      <c r="F71" s="37"/>
      <c r="G71" s="37"/>
      <c r="H71" s="38"/>
    </row>
    <row r="72" spans="1:8" ht="37.5" customHeight="1" x14ac:dyDescent="0.2">
      <c r="A72" s="130" t="s">
        <v>48</v>
      </c>
      <c r="B72" s="131"/>
      <c r="C72" s="126"/>
      <c r="D72" s="36">
        <v>10200</v>
      </c>
      <c r="E72" s="37"/>
      <c r="F72" s="37"/>
      <c r="G72" s="37"/>
      <c r="H72" s="38"/>
    </row>
    <row r="73" spans="1:8" ht="37.5" customHeight="1" x14ac:dyDescent="0.2">
      <c r="A73" s="130" t="s">
        <v>49</v>
      </c>
      <c r="B73" s="131"/>
      <c r="C73" s="126"/>
      <c r="D73" s="36">
        <v>10800</v>
      </c>
      <c r="E73" s="37"/>
      <c r="F73" s="37"/>
      <c r="G73" s="37"/>
      <c r="H73" s="38"/>
    </row>
    <row r="74" spans="1:8" ht="37.5" customHeight="1" x14ac:dyDescent="0.2">
      <c r="A74" s="130" t="s">
        <v>50</v>
      </c>
      <c r="B74" s="131"/>
      <c r="C74" s="126"/>
      <c r="D74" s="36">
        <v>11400</v>
      </c>
      <c r="E74" s="37"/>
      <c r="F74" s="37"/>
      <c r="G74" s="37"/>
      <c r="H74" s="38"/>
    </row>
    <row r="75" spans="1:8" ht="37.5" customHeight="1" thickBot="1" x14ac:dyDescent="0.25">
      <c r="A75" s="130" t="s">
        <v>51</v>
      </c>
      <c r="B75" s="131"/>
      <c r="C75" s="126"/>
      <c r="D75" s="36">
        <v>12000</v>
      </c>
      <c r="E75" s="37"/>
      <c r="F75" s="37"/>
      <c r="G75" s="37"/>
      <c r="H75" s="38"/>
    </row>
    <row r="76" spans="1:8" ht="50.1" customHeight="1" thickBot="1" x14ac:dyDescent="0.25">
      <c r="A76" s="119" t="s">
        <v>52</v>
      </c>
      <c r="B76" s="120"/>
      <c r="C76" s="120"/>
      <c r="D76" s="121" t="str">
        <f>"от "&amp;MIN(D77:D86)&amp;" до "&amp;MAX(D77:D86)</f>
        <v>от 240 до 4200</v>
      </c>
      <c r="E76" s="122"/>
      <c r="F76" s="122"/>
      <c r="G76" s="122"/>
      <c r="H76" s="123"/>
    </row>
    <row r="77" spans="1:8" ht="151.5" x14ac:dyDescent="0.2">
      <c r="A77" s="132" t="s">
        <v>53</v>
      </c>
      <c r="B77" s="133" t="s">
        <v>13</v>
      </c>
      <c r="C77" s="321"/>
      <c r="D77" s="135">
        <v>660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8" s="140">
        <v>240</v>
      </c>
      <c r="E78" s="140"/>
      <c r="F78" s="140"/>
      <c r="G78" s="140"/>
      <c r="H78" s="141"/>
    </row>
    <row r="79" spans="1:8" ht="37.5" customHeight="1" x14ac:dyDescent="0.2">
      <c r="A79" s="137" t="s">
        <v>55</v>
      </c>
      <c r="B79" s="138"/>
      <c r="C79" s="142"/>
      <c r="D79" s="140">
        <v>4200</v>
      </c>
      <c r="E79" s="140"/>
      <c r="F79" s="140"/>
      <c r="G79" s="140"/>
      <c r="H79" s="141"/>
    </row>
    <row r="80" spans="1:8" ht="37.5" customHeight="1" x14ac:dyDescent="0.2">
      <c r="A80" s="137" t="s">
        <v>56</v>
      </c>
      <c r="B80" s="138"/>
      <c r="C80" s="142"/>
      <c r="D80" s="140">
        <v>960</v>
      </c>
      <c r="E80" s="140"/>
      <c r="F80" s="140"/>
      <c r="G80" s="140"/>
      <c r="H80" s="141"/>
    </row>
    <row r="81" spans="1:8" ht="37.5" customHeight="1" x14ac:dyDescent="0.2">
      <c r="A81" s="143" t="s">
        <v>57</v>
      </c>
      <c r="B81" s="144"/>
      <c r="C81" s="142"/>
      <c r="D81" s="140">
        <v>3000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510 до 9120</v>
      </c>
      <c r="E88" s="156"/>
      <c r="F88" s="156"/>
      <c r="G88" s="156"/>
      <c r="H88" s="157"/>
    </row>
    <row r="89" spans="1:8" ht="21.75" thickBot="1" x14ac:dyDescent="0.25">
      <c r="A89" s="301"/>
      <c r="B89" s="302"/>
      <c r="C89" s="118"/>
      <c r="D89" s="325"/>
      <c r="E89" s="325"/>
      <c r="F89" s="325"/>
      <c r="G89" s="325"/>
      <c r="H89" s="326"/>
    </row>
    <row r="90" spans="1:8" ht="80.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90" s="165">
        <v>1680</v>
      </c>
      <c r="E90" s="165"/>
      <c r="F90" s="165"/>
      <c r="G90" s="165"/>
      <c r="H90" s="166"/>
    </row>
    <row r="91" spans="1:8" ht="80.25" customHeight="1" thickBot="1" x14ac:dyDescent="0.25">
      <c r="A91" s="167" t="s">
        <v>67</v>
      </c>
      <c r="B91" s="168"/>
      <c r="C91" s="169"/>
      <c r="D91" s="170" t="s">
        <v>68</v>
      </c>
      <c r="E91" s="171"/>
      <c r="F91" s="171"/>
      <c r="G91" s="171"/>
      <c r="H91" s="172"/>
    </row>
    <row r="92" spans="1:8" ht="80.25" customHeight="1" x14ac:dyDescent="0.2">
      <c r="A92" s="173" t="s">
        <v>69</v>
      </c>
      <c r="B92" s="174"/>
      <c r="C92" s="169"/>
      <c r="D92" s="140">
        <f>D90/4</f>
        <v>420</v>
      </c>
      <c r="E92" s="140"/>
      <c r="F92" s="140"/>
      <c r="G92" s="140"/>
      <c r="H92" s="141"/>
    </row>
    <row r="93" spans="1:8" ht="80.25" customHeight="1" x14ac:dyDescent="0.2">
      <c r="A93" s="173" t="s">
        <v>70</v>
      </c>
      <c r="B93" s="174"/>
      <c r="C93" s="169"/>
      <c r="D93" s="140">
        <f>D90/5</f>
        <v>336</v>
      </c>
      <c r="E93" s="140"/>
      <c r="F93" s="140"/>
      <c r="G93" s="140"/>
      <c r="H93" s="141"/>
    </row>
    <row r="94" spans="1:8" ht="80.25" customHeight="1" x14ac:dyDescent="0.2">
      <c r="A94" s="173" t="s">
        <v>71</v>
      </c>
      <c r="B94" s="174"/>
      <c r="C94" s="169"/>
      <c r="D94" s="140">
        <f>D90/6</f>
        <v>280</v>
      </c>
      <c r="E94" s="140"/>
      <c r="F94" s="140"/>
      <c r="G94" s="140"/>
      <c r="H94" s="141"/>
    </row>
    <row r="95" spans="1:8" ht="80.25" customHeight="1" x14ac:dyDescent="0.2">
      <c r="A95" s="173" t="s">
        <v>72</v>
      </c>
      <c r="B95" s="174"/>
      <c r="C95" s="169"/>
      <c r="D95" s="140">
        <f>D90/7</f>
        <v>240</v>
      </c>
      <c r="E95" s="140"/>
      <c r="F95" s="140"/>
      <c r="G95" s="140"/>
      <c r="H95" s="141"/>
    </row>
    <row r="96" spans="1:8" ht="80.25" customHeight="1" x14ac:dyDescent="0.2">
      <c r="A96" s="173" t="s">
        <v>73</v>
      </c>
      <c r="B96" s="174"/>
      <c r="C96" s="169"/>
      <c r="D96" s="140">
        <f>D90/8</f>
        <v>210</v>
      </c>
      <c r="E96" s="140"/>
      <c r="F96" s="140"/>
      <c r="G96" s="140"/>
      <c r="H96" s="141"/>
    </row>
    <row r="97" spans="1:8" ht="80.25" customHeight="1" x14ac:dyDescent="0.2">
      <c r="A97" s="173" t="s">
        <v>74</v>
      </c>
      <c r="B97" s="174"/>
      <c r="C97" s="169"/>
      <c r="D97" s="140">
        <f>D90/9</f>
        <v>186.66666666666666</v>
      </c>
      <c r="E97" s="140"/>
      <c r="F97" s="140"/>
      <c r="G97" s="140"/>
      <c r="H97" s="141"/>
    </row>
    <row r="98" spans="1:8" ht="80.25" customHeight="1" x14ac:dyDescent="0.2">
      <c r="A98" s="173" t="s">
        <v>75</v>
      </c>
      <c r="B98" s="174"/>
      <c r="C98" s="169"/>
      <c r="D98" s="140">
        <f>D90/10</f>
        <v>168</v>
      </c>
      <c r="E98" s="140"/>
      <c r="F98" s="140"/>
      <c r="G98" s="140"/>
      <c r="H98" s="141"/>
    </row>
    <row r="99" spans="1:8" ht="80.25" customHeight="1" thickBot="1" x14ac:dyDescent="0.25">
      <c r="A99" s="162" t="s">
        <v>76</v>
      </c>
      <c r="B99" s="163"/>
      <c r="C99" s="169"/>
      <c r="D99" s="165">
        <v>2208</v>
      </c>
      <c r="E99" s="165"/>
      <c r="F99" s="165"/>
      <c r="G99" s="165"/>
      <c r="H99" s="166"/>
    </row>
    <row r="100" spans="1:8" ht="80.25" customHeight="1" thickBot="1" x14ac:dyDescent="0.25">
      <c r="A100" s="167" t="s">
        <v>67</v>
      </c>
      <c r="B100" s="168"/>
      <c r="C100" s="169"/>
      <c r="D100" s="170" t="s">
        <v>68</v>
      </c>
      <c r="E100" s="171"/>
      <c r="F100" s="171"/>
      <c r="G100" s="171"/>
      <c r="H100" s="172"/>
    </row>
    <row r="101" spans="1:8" ht="80.25" customHeight="1" x14ac:dyDescent="0.2">
      <c r="A101" s="173" t="s">
        <v>69</v>
      </c>
      <c r="B101" s="174"/>
      <c r="C101" s="169"/>
      <c r="D101" s="140">
        <v>552</v>
      </c>
      <c r="E101" s="140"/>
      <c r="F101" s="140"/>
      <c r="G101" s="140"/>
      <c r="H101" s="141"/>
    </row>
    <row r="102" spans="1:8" ht="80.25" customHeight="1" x14ac:dyDescent="0.2">
      <c r="A102" s="173" t="s">
        <v>70</v>
      </c>
      <c r="B102" s="174"/>
      <c r="C102" s="169"/>
      <c r="D102" s="140">
        <v>441.59999999999997</v>
      </c>
      <c r="E102" s="140"/>
      <c r="F102" s="140"/>
      <c r="G102" s="140"/>
      <c r="H102" s="141"/>
    </row>
    <row r="103" spans="1:8" ht="80.25" customHeight="1" x14ac:dyDescent="0.2">
      <c r="A103" s="173" t="s">
        <v>71</v>
      </c>
      <c r="B103" s="174"/>
      <c r="C103" s="169"/>
      <c r="D103" s="140">
        <v>368</v>
      </c>
      <c r="E103" s="140"/>
      <c r="F103" s="140"/>
      <c r="G103" s="140"/>
      <c r="H103" s="141"/>
    </row>
    <row r="104" spans="1:8" ht="80.25" customHeight="1" x14ac:dyDescent="0.2">
      <c r="A104" s="173" t="s">
        <v>72</v>
      </c>
      <c r="B104" s="174"/>
      <c r="C104" s="169"/>
      <c r="D104" s="140">
        <v>315.42857142857139</v>
      </c>
      <c r="E104" s="140"/>
      <c r="F104" s="140"/>
      <c r="G104" s="140"/>
      <c r="H104" s="141"/>
    </row>
    <row r="105" spans="1:8" ht="80.25" customHeight="1" x14ac:dyDescent="0.2">
      <c r="A105" s="173" t="s">
        <v>73</v>
      </c>
      <c r="B105" s="174"/>
      <c r="C105" s="169"/>
      <c r="D105" s="140">
        <v>276</v>
      </c>
      <c r="E105" s="140"/>
      <c r="F105" s="140"/>
      <c r="G105" s="140"/>
      <c r="H105" s="141"/>
    </row>
    <row r="106" spans="1:8" ht="80.25" customHeight="1" x14ac:dyDescent="0.2">
      <c r="A106" s="173" t="s">
        <v>74</v>
      </c>
      <c r="B106" s="174"/>
      <c r="C106" s="169"/>
      <c r="D106" s="140">
        <v>245.33333333333334</v>
      </c>
      <c r="E106" s="140"/>
      <c r="F106" s="140"/>
      <c r="G106" s="140"/>
      <c r="H106" s="141"/>
    </row>
    <row r="107" spans="1:8" ht="80.25" customHeight="1" thickBot="1" x14ac:dyDescent="0.25">
      <c r="A107" s="173" t="s">
        <v>75</v>
      </c>
      <c r="B107" s="174"/>
      <c r="C107" s="177"/>
      <c r="D107" s="140">
        <v>220.79999999999998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"2ГИС.ЛЕНИНСК-КУЗНЕЦКИЙ"</v>
      </c>
      <c r="D110" s="31">
        <v>2520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1" s="187">
        <v>3000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2" s="36">
        <v>3900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"2ГИС.ЛЕНИНСК-КУЗНЕЦКИЙ"</v>
      </c>
      <c r="D113" s="36">
        <v>3600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"2ГИС.ЛЕНИНСК-КУЗНЕЦКИЙ"</v>
      </c>
      <c r="D114" s="36">
        <v>4320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5" s="36">
        <v>3000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6" s="36">
        <v>3000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7" s="36">
        <v>2760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"2ГИС.ЛЕНИНСК-КУЗНЕЦКИЙ"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69.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0" s="36">
        <v>1920</v>
      </c>
      <c r="E120" s="37"/>
      <c r="F120" s="37"/>
      <c r="G120" s="37"/>
      <c r="H120" s="38"/>
    </row>
    <row r="121" spans="1:8" ht="69.7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1" s="36">
        <v>1536</v>
      </c>
      <c r="E121" s="37"/>
      <c r="F121" s="37"/>
      <c r="G121" s="37"/>
      <c r="H121" s="38"/>
    </row>
    <row r="122" spans="1:8" ht="69.75" customHeight="1" x14ac:dyDescent="0.2">
      <c r="A122" s="143" t="s">
        <v>91</v>
      </c>
      <c r="B122" s="144"/>
      <c r="C122"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2" s="36">
        <v>1560</v>
      </c>
      <c r="E122" s="37"/>
      <c r="F122" s="37"/>
      <c r="G122" s="37"/>
      <c r="H122" s="38"/>
    </row>
    <row r="123" spans="1:8" ht="69.75" customHeight="1" x14ac:dyDescent="0.2">
      <c r="A123" s="143" t="s">
        <v>92</v>
      </c>
      <c r="B123" s="144"/>
      <c r="C123"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3" s="36">
        <v>768</v>
      </c>
      <c r="E123" s="37"/>
      <c r="F123" s="37"/>
      <c r="G123" s="37"/>
      <c r="H123" s="38"/>
    </row>
    <row r="124" spans="1:8" ht="69.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4" s="36">
        <v>3300</v>
      </c>
      <c r="E124" s="37"/>
      <c r="F124" s="37"/>
      <c r="G124" s="37"/>
      <c r="H124" s="38"/>
    </row>
    <row r="125" spans="1:8" ht="69.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5" s="36">
        <v>3000</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6" s="36">
        <v>9120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7" s="36">
        <v>900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8" s="3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9" s="36">
        <v>2502</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0" s="36">
        <v>6000</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31" s="36">
        <v>2502</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"2ГИС.ЛЕНИНСК-КУЗНЕЦКИЙ"</v>
      </c>
      <c r="D132" s="36">
        <v>3600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6">
        <v>4200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"2ГИС.ЛЕНИНСК-КУЗНЕЦКИЙ" (версия для ПК)</v>
      </c>
      <c r="D134" s="36">
        <v>5520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"2ГИС.ЛЕНИНСК-КУЗНЕЦКИЙ"</v>
      </c>
      <c r="D135" s="36">
        <v>5040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"2ГИС.ЛЕНИНСК-КУЗНЕЦКИЙ"</v>
      </c>
      <c r="D136" s="36">
        <v>6048</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"2ГИС.ЛЕНИНСК-КУЗНЕЦКИЙ" (версия для ПК)</v>
      </c>
      <c r="D137" s="36">
        <v>4200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"2ГИС.ЛЕНИНСК-КУЗНЕЦКИЙ" (версия для ПК)</v>
      </c>
      <c r="D138" s="36">
        <v>4200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"2ГИС.ЛЕНИНСК-КУЗНЕЦКИЙ" (версия для ПК)</v>
      </c>
      <c r="D139" s="36">
        <v>3960</v>
      </c>
      <c r="E139" s="37"/>
      <c r="F139" s="37"/>
      <c r="G139" s="37"/>
      <c r="H139" s="38"/>
    </row>
    <row r="140" spans="1:8" ht="50.1" customHeight="1" x14ac:dyDescent="0.2">
      <c r="A140" s="143" t="s">
        <v>108</v>
      </c>
      <c r="B140" s="144"/>
      <c r="C140" s="186" t="s">
        <v>88</v>
      </c>
      <c r="D140" s="36">
        <v>720</v>
      </c>
      <c r="E140" s="37"/>
      <c r="F140" s="37"/>
      <c r="G140" s="37"/>
      <c r="H140" s="38"/>
    </row>
    <row r="141" spans="1:8" ht="66.7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6">
        <v>4680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"2ГИС.ЛЕНИНСК-КУЗНЕЦКИЙ" (версия для ПК)</v>
      </c>
      <c r="D142" s="44">
        <v>12840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44" s="36">
        <v>2004</v>
      </c>
      <c r="E144" s="37"/>
      <c r="F144" s="37"/>
      <c r="G144" s="37"/>
      <c r="H144" s="38"/>
    </row>
    <row r="145" spans="1:8" s="16" customFormat="1" ht="50.1" customHeight="1" x14ac:dyDescent="0.2">
      <c r="A145" s="143" t="s">
        <v>113</v>
      </c>
      <c r="B145" s="144"/>
      <c r="C145" s="196"/>
      <c r="D145" s="36">
        <v>4002</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510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50" s="200">
        <f>F150*1.2</f>
        <v>2304</v>
      </c>
      <c r="E150" s="201">
        <f>F150*1.1</f>
        <v>2112</v>
      </c>
      <c r="F150" s="201">
        <v>1920</v>
      </c>
      <c r="G150" s="201">
        <f>F150*0.75</f>
        <v>1440</v>
      </c>
      <c r="H150" s="202">
        <f>F150*0.5</f>
        <v>960</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"2ГИС.ЛЕНИНСК-КУЗНЕЦКИЙ"</v>
      </c>
      <c r="D151" s="36">
        <v>1800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2" s="36">
        <v>3000</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53" s="200">
        <f>F153*1.2</f>
        <v>3312</v>
      </c>
      <c r="E153" s="201">
        <f>F153*1.1</f>
        <v>3036.0000000000005</v>
      </c>
      <c r="F153" s="201">
        <v>2760</v>
      </c>
      <c r="G153" s="201">
        <f>F153*0.75</f>
        <v>2070</v>
      </c>
      <c r="H153" s="202">
        <f>F153*0.5</f>
        <v>1380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"2ГИС.ЛЕНИНСК-КУЗНЕЦКИЙ"</v>
      </c>
      <c r="D154" s="36">
        <v>2520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5" s="36">
        <v>4200</v>
      </c>
      <c r="E155" s="37"/>
      <c r="F155" s="37"/>
      <c r="G155" s="37"/>
      <c r="H155" s="38"/>
    </row>
    <row r="156" spans="1:8" s="16" customFormat="1" ht="126" customHeight="1" x14ac:dyDescent="0.2">
      <c r="A156" s="143" t="s">
        <v>124</v>
      </c>
      <c r="B156" s="144"/>
      <c r="C156" s="203" t="str">
        <f>C151</f>
        <v>Интернет-площадка 2gis.ru на основе Cправочника организаций "2ГИС.ЛЕНИНСК-КУЗНЕЦКИЙ"</v>
      </c>
      <c r="D156" s="200">
        <f>F156*1.2</f>
        <v>2304</v>
      </c>
      <c r="E156" s="201">
        <f>F156*1.1</f>
        <v>2112</v>
      </c>
      <c r="F156" s="201">
        <v>1920</v>
      </c>
      <c r="G156" s="201">
        <f>F156*0.75</f>
        <v>1440</v>
      </c>
      <c r="H156" s="202">
        <f>F156*0.5</f>
        <v>960</v>
      </c>
    </row>
    <row r="157" spans="1:8" s="16" customFormat="1" ht="126" customHeight="1" thickBot="1" x14ac:dyDescent="0.25">
      <c r="A157" s="143" t="s">
        <v>125</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7" s="36">
        <v>2634</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357"/>
      <c r="B159" s="357"/>
      <c r="C159" s="358"/>
      <c r="D159" s="357"/>
      <c r="E159" s="357"/>
      <c r="F159" s="357"/>
      <c r="G159" s="357"/>
      <c r="H159" s="359"/>
    </row>
    <row r="160" spans="1:8" s="16" customFormat="1" ht="83.25" customHeight="1" x14ac:dyDescent="0.2">
      <c r="A160" s="143" t="s">
        <v>186</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0" s="329">
        <v>7080</v>
      </c>
      <c r="E160" s="140"/>
      <c r="F160" s="140"/>
      <c r="G160" s="140"/>
      <c r="H160" s="140"/>
    </row>
    <row r="161" spans="1:8" s="16" customFormat="1" ht="83.25" customHeight="1" thickBot="1" x14ac:dyDescent="0.25">
      <c r="A161" s="143" t="s">
        <v>187</v>
      </c>
      <c r="B161" s="144"/>
      <c r="C161" s="196"/>
      <c r="D161" s="329">
        <v>7080</v>
      </c>
      <c r="E161" s="140"/>
      <c r="F161" s="140"/>
      <c r="G161" s="140"/>
      <c r="H161" s="140"/>
    </row>
    <row r="162" spans="1:8" ht="50.1" customHeight="1" thickBot="1" x14ac:dyDescent="0.25">
      <c r="A162" s="301"/>
      <c r="B162" s="302"/>
      <c r="C162" s="182"/>
      <c r="D162" s="325"/>
      <c r="E162" s="325"/>
      <c r="F162" s="325"/>
      <c r="G162" s="325"/>
      <c r="H162" s="326"/>
    </row>
    <row r="163" spans="1:8" s="23" customFormat="1" ht="26.25" x14ac:dyDescent="0.2">
      <c r="A163" s="204"/>
      <c r="B163" s="205"/>
      <c r="C163" s="206"/>
      <c r="D163" s="205"/>
      <c r="E163" s="205"/>
      <c r="F163" s="205"/>
      <c r="G163" s="205"/>
      <c r="H163" s="207"/>
    </row>
    <row r="164" spans="1:8" s="16" customFormat="1" ht="21" x14ac:dyDescent="0.2">
      <c r="A164" s="208"/>
      <c r="B164" s="209" t="s">
        <v>126</v>
      </c>
      <c r="C164" s="210" t="s">
        <v>531</v>
      </c>
      <c r="D164" s="210"/>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8"/>
      <c r="B166" s="211"/>
      <c r="C166" s="212" t="s">
        <v>507</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customHeight="1" x14ac:dyDescent="0.2">
      <c r="A175" s="221"/>
      <c r="B175" s="221"/>
      <c r="C175" s="222"/>
      <c r="D175" s="223"/>
      <c r="E175" s="223"/>
      <c r="F175" s="224"/>
      <c r="G175" s="225"/>
      <c r="H175" s="225"/>
    </row>
    <row r="176" spans="1:8" ht="26.25" customHeight="1" x14ac:dyDescent="0.2">
      <c r="A176" s="227" t="s">
        <v>137</v>
      </c>
      <c r="B176" s="227"/>
      <c r="C176" s="227"/>
      <c r="D176" s="227"/>
      <c r="E176" s="227"/>
      <c r="F176" s="227"/>
      <c r="G176" s="227"/>
      <c r="H176" s="227"/>
    </row>
    <row r="177" spans="1:8" ht="26.25" customHeight="1" x14ac:dyDescent="0.2">
      <c r="A177" s="227" t="s">
        <v>138</v>
      </c>
      <c r="B177" s="227"/>
      <c r="C177" s="227"/>
      <c r="D177" s="227"/>
      <c r="E177" s="227"/>
      <c r="F177" s="227"/>
      <c r="G177" s="227"/>
      <c r="H177" s="227"/>
    </row>
    <row r="178" spans="1:8" ht="26.25" customHeight="1" x14ac:dyDescent="0.2">
      <c r="A178" s="221"/>
      <c r="B178" s="221"/>
      <c r="C178" s="222"/>
      <c r="D178" s="223"/>
      <c r="E178" s="223"/>
      <c r="F178" s="224"/>
      <c r="G178" s="225"/>
      <c r="H178" s="225"/>
    </row>
    <row r="179" spans="1:8" ht="26.25" customHeight="1" thickBot="1" x14ac:dyDescent="0.25">
      <c r="A179" s="228" t="s">
        <v>139</v>
      </c>
      <c r="B179" s="228"/>
      <c r="C179" s="228"/>
      <c r="D179" s="228"/>
      <c r="E179" s="228"/>
      <c r="F179" s="229"/>
      <c r="G179" s="219"/>
      <c r="H179" s="230"/>
    </row>
    <row r="180" spans="1:8" ht="26.25" customHeight="1" thickBot="1" x14ac:dyDescent="0.25">
      <c r="A180" s="231" t="s">
        <v>140</v>
      </c>
      <c r="B180" s="232"/>
      <c r="C180" s="232"/>
      <c r="D180" s="232"/>
      <c r="E180" s="233"/>
      <c r="F180" s="234"/>
      <c r="H180" s="235"/>
    </row>
    <row r="181" spans="1:8" ht="26.25" customHeight="1" thickBot="1" x14ac:dyDescent="0.25">
      <c r="A181" s="305" t="s">
        <v>141</v>
      </c>
      <c r="B181" s="306"/>
      <c r="C181" s="238" t="s">
        <v>142</v>
      </c>
      <c r="D181" s="330" t="s">
        <v>143</v>
      </c>
      <c r="E181" s="331"/>
      <c r="F181" s="240"/>
      <c r="G181" s="240"/>
      <c r="H181" s="240"/>
    </row>
    <row r="182" spans="1:8" ht="84" x14ac:dyDescent="0.2">
      <c r="A182" s="241" t="s">
        <v>144</v>
      </c>
      <c r="B182" s="242"/>
      <c r="C182" s="243" t="s">
        <v>145</v>
      </c>
      <c r="D182" s="244" t="s">
        <v>146</v>
      </c>
      <c r="E182" s="245"/>
      <c r="F182" s="240"/>
      <c r="G182" s="240"/>
      <c r="H182" s="240"/>
    </row>
    <row r="183" spans="1:8" ht="21" x14ac:dyDescent="0.2">
      <c r="A183" s="246" t="s">
        <v>147</v>
      </c>
      <c r="B183" s="247"/>
      <c r="C183" s="248" t="s">
        <v>148</v>
      </c>
      <c r="D183" s="249" t="s">
        <v>149</v>
      </c>
      <c r="E183" s="250"/>
      <c r="F183" s="240"/>
      <c r="G183" s="240"/>
      <c r="H183" s="240"/>
    </row>
    <row r="184" spans="1:8" ht="63.75" thickBot="1" x14ac:dyDescent="0.25">
      <c r="A184" s="332" t="s">
        <v>150</v>
      </c>
      <c r="B184" s="333"/>
      <c r="C184" s="334" t="s">
        <v>151</v>
      </c>
      <c r="D184" s="335" t="s">
        <v>149</v>
      </c>
      <c r="E184" s="336"/>
      <c r="F184" s="240"/>
      <c r="G184" s="240"/>
      <c r="H184" s="240"/>
    </row>
    <row r="185" spans="1:8" ht="42" x14ac:dyDescent="0.2">
      <c r="A185" s="246" t="s">
        <v>153</v>
      </c>
      <c r="B185" s="247"/>
      <c r="C185" s="337" t="s">
        <v>154</v>
      </c>
      <c r="D185" s="247" t="s">
        <v>149</v>
      </c>
      <c r="E185" s="338"/>
      <c r="F185" s="234"/>
      <c r="G185" s="234"/>
      <c r="H185" s="234"/>
    </row>
    <row r="186" spans="1:8" ht="50.1" customHeight="1" thickBot="1" x14ac:dyDescent="0.25">
      <c r="A186" s="339" t="s">
        <v>155</v>
      </c>
      <c r="B186" s="340"/>
      <c r="C186" s="334" t="s">
        <v>156</v>
      </c>
      <c r="D186" s="341" t="s">
        <v>149</v>
      </c>
      <c r="E186" s="342"/>
      <c r="F186" s="224"/>
      <c r="G186" s="225"/>
      <c r="H186" s="225"/>
    </row>
    <row r="187" spans="1:8" ht="50.1" customHeight="1" x14ac:dyDescent="0.2">
      <c r="A187" s="252" t="s">
        <v>157</v>
      </c>
      <c r="B187" s="252"/>
      <c r="C187" s="252"/>
      <c r="D187" s="252"/>
      <c r="E187" s="252"/>
      <c r="F187" s="252"/>
      <c r="G187" s="252"/>
      <c r="H187" s="252"/>
    </row>
    <row r="188" spans="1:8" ht="96" customHeight="1" x14ac:dyDescent="0.2">
      <c r="A188" s="252" t="s">
        <v>158</v>
      </c>
      <c r="B188" s="252"/>
      <c r="C188" s="252"/>
      <c r="D188" s="252"/>
      <c r="E188" s="252"/>
      <c r="F188" s="252"/>
      <c r="G188" s="252"/>
      <c r="H188" s="252"/>
    </row>
    <row r="189" spans="1:8" ht="176.25" customHeight="1" x14ac:dyDescent="0.2">
      <c r="A18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227"/>
      <c r="C189" s="227"/>
      <c r="D189" s="227"/>
      <c r="E189" s="227"/>
      <c r="F189" s="227"/>
      <c r="G189" s="227"/>
      <c r="H189" s="227"/>
    </row>
    <row r="190" spans="1:8" ht="71.25" customHeight="1" x14ac:dyDescent="0.2">
      <c r="A190" s="227" t="s">
        <v>160</v>
      </c>
      <c r="B190" s="227"/>
      <c r="C190" s="227"/>
      <c r="D190" s="227"/>
      <c r="E190" s="227"/>
      <c r="F190" s="227"/>
      <c r="G190" s="227"/>
      <c r="H190" s="227"/>
    </row>
    <row r="191" spans="1:8" ht="132.75" customHeight="1" x14ac:dyDescent="0.2">
      <c r="A191" s="252" t="s">
        <v>161</v>
      </c>
      <c r="B191" s="252"/>
      <c r="C191" s="252"/>
      <c r="D191" s="252"/>
      <c r="E191" s="252"/>
      <c r="F191" s="252"/>
      <c r="G191" s="252"/>
      <c r="H191" s="252"/>
    </row>
    <row r="192" spans="1:8" s="205" customFormat="1" ht="125.25" customHeight="1" x14ac:dyDescent="0.2">
      <c r="A192" s="227" t="s">
        <v>162</v>
      </c>
      <c r="B192" s="227"/>
      <c r="C192" s="227"/>
      <c r="D192" s="227"/>
      <c r="E192" s="227"/>
      <c r="F192" s="227"/>
      <c r="G192" s="227"/>
      <c r="H192" s="227"/>
    </row>
    <row r="193" spans="1:8" s="226" customFormat="1" ht="222.75" customHeight="1" x14ac:dyDescent="0.2">
      <c r="A193" s="204"/>
      <c r="B193" s="205"/>
      <c r="C193" s="206"/>
      <c r="D193" s="205"/>
      <c r="E193" s="205"/>
      <c r="F193" s="205"/>
      <c r="G193" s="205"/>
      <c r="H193" s="207"/>
    </row>
    <row r="194" spans="1:8" ht="39" customHeight="1" x14ac:dyDescent="0.2"/>
    <row r="195" spans="1:8" ht="39" customHeight="1" x14ac:dyDescent="0.2"/>
    <row r="196" spans="1:8" ht="186.75" customHeight="1" x14ac:dyDescent="0.2"/>
    <row r="197" spans="1:8" ht="73.5" customHeight="1" x14ac:dyDescent="0.2"/>
    <row r="199" spans="1:8" s="254" customFormat="1" ht="114.75" customHeight="1" x14ac:dyDescent="0.2">
      <c r="A199" s="204"/>
      <c r="B199" s="205"/>
      <c r="C199" s="206"/>
      <c r="D199" s="205"/>
      <c r="E199" s="205"/>
      <c r="F199" s="205"/>
      <c r="G199" s="205"/>
      <c r="H199" s="207"/>
    </row>
  </sheetData>
  <sheetProtection selectLockedCells="1" selectUnlockedCells="1"/>
  <mergeCells count="316">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5:B155"/>
    <mergeCell ref="D155:H155"/>
    <mergeCell ref="A156:B156"/>
    <mergeCell ref="A157:B157"/>
    <mergeCell ref="D157:H157"/>
    <mergeCell ref="A158:B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10"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184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4">
        <v>768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1254 до 25080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49" s="127">
        <v>1254</v>
      </c>
      <c r="E49" s="128"/>
      <c r="F49" s="128"/>
      <c r="G49" s="128"/>
      <c r="H49" s="129"/>
    </row>
    <row r="50" spans="1:8" ht="37.5" customHeight="1" outlineLevel="1" x14ac:dyDescent="0.2">
      <c r="A50" s="130" t="s">
        <v>33</v>
      </c>
      <c r="B50" s="131"/>
      <c r="C50" s="126"/>
      <c r="D50" s="36">
        <v>2508</v>
      </c>
      <c r="E50" s="37"/>
      <c r="F50" s="37"/>
      <c r="G50" s="37"/>
      <c r="H50" s="38"/>
    </row>
    <row r="51" spans="1:8" ht="37.5" customHeight="1" outlineLevel="1" x14ac:dyDescent="0.2">
      <c r="A51" s="130" t="s">
        <v>34</v>
      </c>
      <c r="B51" s="131"/>
      <c r="C51" s="126"/>
      <c r="D51" s="36">
        <v>3762</v>
      </c>
      <c r="E51" s="37"/>
      <c r="F51" s="37"/>
      <c r="G51" s="37"/>
      <c r="H51" s="38"/>
    </row>
    <row r="52" spans="1:8" ht="37.5" customHeight="1" outlineLevel="1" x14ac:dyDescent="0.2">
      <c r="A52" s="130" t="s">
        <v>35</v>
      </c>
      <c r="B52" s="131"/>
      <c r="C52" s="126"/>
      <c r="D52" s="36">
        <v>5016</v>
      </c>
      <c r="E52" s="37"/>
      <c r="F52" s="37"/>
      <c r="G52" s="37"/>
      <c r="H52" s="38"/>
    </row>
    <row r="53" spans="1:8" ht="37.5" customHeight="1" outlineLevel="1" x14ac:dyDescent="0.2">
      <c r="A53" s="130" t="s">
        <v>36</v>
      </c>
      <c r="B53" s="131"/>
      <c r="C53" s="126"/>
      <c r="D53" s="36">
        <v>6270</v>
      </c>
      <c r="E53" s="37"/>
      <c r="F53" s="37"/>
      <c r="G53" s="37"/>
      <c r="H53" s="38"/>
    </row>
    <row r="54" spans="1:8" ht="37.5" customHeight="1" outlineLevel="1" x14ac:dyDescent="0.2">
      <c r="A54" s="130" t="s">
        <v>37</v>
      </c>
      <c r="B54" s="131"/>
      <c r="C54" s="126"/>
      <c r="D54" s="36">
        <v>7524</v>
      </c>
      <c r="E54" s="37"/>
      <c r="F54" s="37"/>
      <c r="G54" s="37"/>
      <c r="H54" s="38"/>
    </row>
    <row r="55" spans="1:8" ht="37.5" customHeight="1" outlineLevel="1" x14ac:dyDescent="0.2">
      <c r="A55" s="130" t="s">
        <v>38</v>
      </c>
      <c r="B55" s="131"/>
      <c r="C55" s="126"/>
      <c r="D55" s="36">
        <v>8778</v>
      </c>
      <c r="E55" s="37"/>
      <c r="F55" s="37"/>
      <c r="G55" s="37"/>
      <c r="H55" s="38"/>
    </row>
    <row r="56" spans="1:8" ht="37.5" customHeight="1" outlineLevel="1" x14ac:dyDescent="0.2">
      <c r="A56" s="130" t="s">
        <v>39</v>
      </c>
      <c r="B56" s="131"/>
      <c r="C56" s="126"/>
      <c r="D56" s="36">
        <v>10032</v>
      </c>
      <c r="E56" s="37"/>
      <c r="F56" s="37"/>
      <c r="G56" s="37"/>
      <c r="H56" s="38"/>
    </row>
    <row r="57" spans="1:8" ht="37.5" customHeight="1" outlineLevel="1" x14ac:dyDescent="0.2">
      <c r="A57" s="130" t="s">
        <v>40</v>
      </c>
      <c r="B57" s="131"/>
      <c r="C57" s="126"/>
      <c r="D57" s="36">
        <v>11286</v>
      </c>
      <c r="E57" s="37"/>
      <c r="F57" s="37"/>
      <c r="G57" s="37"/>
      <c r="H57" s="38"/>
    </row>
    <row r="58" spans="1:8" ht="37.5" customHeight="1" outlineLevel="1" x14ac:dyDescent="0.2">
      <c r="A58" s="130" t="s">
        <v>41</v>
      </c>
      <c r="B58" s="131"/>
      <c r="C58" s="126"/>
      <c r="D58" s="36">
        <v>12540</v>
      </c>
      <c r="E58" s="37"/>
      <c r="F58" s="37"/>
      <c r="G58" s="37"/>
      <c r="H58" s="38"/>
    </row>
    <row r="59" spans="1:8" ht="37.5" customHeight="1" outlineLevel="1" x14ac:dyDescent="0.2">
      <c r="A59" s="130" t="s">
        <v>42</v>
      </c>
      <c r="B59" s="131"/>
      <c r="C59" s="126"/>
      <c r="D59" s="36">
        <v>13794</v>
      </c>
      <c r="E59" s="37"/>
      <c r="F59" s="37"/>
      <c r="G59" s="37"/>
      <c r="H59" s="38"/>
    </row>
    <row r="60" spans="1:8" ht="37.5" customHeight="1" outlineLevel="1" x14ac:dyDescent="0.2">
      <c r="A60" s="130" t="s">
        <v>43</v>
      </c>
      <c r="B60" s="131"/>
      <c r="C60" s="126"/>
      <c r="D60" s="36">
        <v>15048</v>
      </c>
      <c r="E60" s="37"/>
      <c r="F60" s="37"/>
      <c r="G60" s="37"/>
      <c r="H60" s="38"/>
    </row>
    <row r="61" spans="1:8" ht="37.5" customHeight="1" outlineLevel="1" x14ac:dyDescent="0.2">
      <c r="A61" s="130" t="s">
        <v>44</v>
      </c>
      <c r="B61" s="131"/>
      <c r="C61" s="126"/>
      <c r="D61" s="36">
        <v>16302</v>
      </c>
      <c r="E61" s="37"/>
      <c r="F61" s="37"/>
      <c r="G61" s="37"/>
      <c r="H61" s="38"/>
    </row>
    <row r="62" spans="1:8" ht="37.5" customHeight="1" outlineLevel="1" x14ac:dyDescent="0.2">
      <c r="A62" s="130" t="s">
        <v>45</v>
      </c>
      <c r="B62" s="131"/>
      <c r="C62" s="126"/>
      <c r="D62" s="36">
        <v>17556</v>
      </c>
      <c r="E62" s="37"/>
      <c r="F62" s="37"/>
      <c r="G62" s="37"/>
      <c r="H62" s="38"/>
    </row>
    <row r="63" spans="1:8" ht="37.5" customHeight="1" outlineLevel="1" x14ac:dyDescent="0.2">
      <c r="A63" s="130" t="s">
        <v>46</v>
      </c>
      <c r="B63" s="131"/>
      <c r="C63" s="126"/>
      <c r="D63" s="36">
        <v>18810</v>
      </c>
      <c r="E63" s="37"/>
      <c r="F63" s="37"/>
      <c r="G63" s="37"/>
      <c r="H63" s="38"/>
    </row>
    <row r="64" spans="1:8" ht="37.5" customHeight="1" outlineLevel="1" x14ac:dyDescent="0.2">
      <c r="A64" s="130" t="s">
        <v>47</v>
      </c>
      <c r="B64" s="131"/>
      <c r="C64" s="126"/>
      <c r="D64" s="36">
        <v>20064</v>
      </c>
      <c r="E64" s="37"/>
      <c r="F64" s="37"/>
      <c r="G64" s="37"/>
      <c r="H64" s="38"/>
    </row>
    <row r="65" spans="1:8" ht="37.5" customHeight="1" outlineLevel="1" x14ac:dyDescent="0.2">
      <c r="A65" s="130" t="s">
        <v>48</v>
      </c>
      <c r="B65" s="131"/>
      <c r="C65" s="126"/>
      <c r="D65" s="36">
        <v>21318</v>
      </c>
      <c r="E65" s="37"/>
      <c r="F65" s="37"/>
      <c r="G65" s="37"/>
      <c r="H65" s="38"/>
    </row>
    <row r="66" spans="1:8" ht="37.5" customHeight="1" outlineLevel="1" x14ac:dyDescent="0.2">
      <c r="A66" s="130" t="s">
        <v>49</v>
      </c>
      <c r="B66" s="131"/>
      <c r="C66" s="126"/>
      <c r="D66" s="36">
        <v>22572</v>
      </c>
      <c r="E66" s="37"/>
      <c r="F66" s="37"/>
      <c r="G66" s="37"/>
      <c r="H66" s="38"/>
    </row>
    <row r="67" spans="1:8" ht="37.5" customHeight="1" outlineLevel="1" x14ac:dyDescent="0.2">
      <c r="A67" s="130" t="s">
        <v>50</v>
      </c>
      <c r="B67" s="131"/>
      <c r="C67" s="126"/>
      <c r="D67" s="36">
        <v>23826</v>
      </c>
      <c r="E67" s="37"/>
      <c r="F67" s="37"/>
      <c r="G67" s="37"/>
      <c r="H67" s="38"/>
    </row>
    <row r="68" spans="1:8" ht="37.5" customHeight="1" outlineLevel="1" thickBot="1" x14ac:dyDescent="0.25">
      <c r="A68" s="130" t="s">
        <v>51</v>
      </c>
      <c r="B68" s="131"/>
      <c r="C68" s="126"/>
      <c r="D68" s="36">
        <v>25080</v>
      </c>
      <c r="E68" s="37"/>
      <c r="F68" s="37"/>
      <c r="G68" s="37"/>
      <c r="H68" s="38"/>
    </row>
    <row r="69" spans="1:8" ht="50.1" customHeight="1" thickBot="1" x14ac:dyDescent="0.25">
      <c r="A69" s="343" t="s">
        <v>52</v>
      </c>
      <c r="B69" s="344"/>
      <c r="C69" s="344"/>
      <c r="D69" s="345" t="str">
        <f>"от "&amp;MIN(D70:D79)&amp;" до "&amp;MAX(D70:D79)</f>
        <v>от 360 до 6300</v>
      </c>
      <c r="E69" s="346"/>
      <c r="F69" s="346"/>
      <c r="G69" s="346"/>
      <c r="H69" s="347"/>
    </row>
    <row r="70" spans="1:8" s="16" customFormat="1" ht="159"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70" s="32">
        <v>600</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71" s="37">
        <v>414</v>
      </c>
      <c r="E71" s="37"/>
      <c r="F71" s="37"/>
      <c r="G71" s="37"/>
      <c r="H71" s="38"/>
    </row>
    <row r="72" spans="1:8" ht="37.5" customHeight="1" x14ac:dyDescent="0.2">
      <c r="A72" s="351" t="s">
        <v>55</v>
      </c>
      <c r="B72" s="178"/>
      <c r="C72" s="352"/>
      <c r="D72" s="37">
        <v>6300</v>
      </c>
      <c r="E72" s="37"/>
      <c r="F72" s="37"/>
      <c r="G72" s="37"/>
      <c r="H72" s="38"/>
    </row>
    <row r="73" spans="1:8" ht="37.5" customHeight="1" x14ac:dyDescent="0.2">
      <c r="A73" s="351" t="s">
        <v>56</v>
      </c>
      <c r="B73" s="178"/>
      <c r="C73" s="352"/>
      <c r="D73" s="37">
        <v>1212</v>
      </c>
      <c r="E73" s="37"/>
      <c r="F73" s="37"/>
      <c r="G73" s="37"/>
      <c r="H73" s="38"/>
    </row>
    <row r="74" spans="1:8" ht="37.5" customHeight="1" x14ac:dyDescent="0.2">
      <c r="A74" s="351" t="s">
        <v>57</v>
      </c>
      <c r="B74" s="178"/>
      <c r="C74" s="352"/>
      <c r="D74" s="37">
        <v>5100</v>
      </c>
      <c r="E74" s="37"/>
      <c r="F74" s="37"/>
      <c r="G74" s="37"/>
      <c r="H74" s="38"/>
    </row>
    <row r="75" spans="1:8" ht="37.5" customHeight="1" x14ac:dyDescent="0.2">
      <c r="A75" s="351" t="s">
        <v>58</v>
      </c>
      <c r="B75" s="178"/>
      <c r="C75" s="352"/>
      <c r="D75" s="37">
        <v>360</v>
      </c>
      <c r="E75" s="37"/>
      <c r="F75" s="37"/>
      <c r="G75" s="37"/>
      <c r="H75" s="38"/>
    </row>
    <row r="76" spans="1:8" ht="37.5" customHeight="1" x14ac:dyDescent="0.2">
      <c r="A76" s="351" t="s">
        <v>59</v>
      </c>
      <c r="B76" s="178"/>
      <c r="C76" s="352"/>
      <c r="D76" s="37">
        <v>360</v>
      </c>
      <c r="E76" s="37"/>
      <c r="F76" s="37"/>
      <c r="G76" s="37"/>
      <c r="H76" s="38"/>
    </row>
    <row r="77" spans="1:8" ht="37.5" customHeight="1" x14ac:dyDescent="0.2">
      <c r="A77" s="351" t="s">
        <v>60</v>
      </c>
      <c r="B77" s="178"/>
      <c r="C77" s="352"/>
      <c r="D77" s="37">
        <v>720</v>
      </c>
      <c r="E77" s="37"/>
      <c r="F77" s="37"/>
      <c r="G77" s="37"/>
      <c r="H77" s="38"/>
    </row>
    <row r="78" spans="1:8" ht="37.5" customHeight="1" x14ac:dyDescent="0.2">
      <c r="A78" s="351" t="s">
        <v>61</v>
      </c>
      <c r="B78" s="178"/>
      <c r="C78" s="352"/>
      <c r="D78" s="37">
        <v>1080</v>
      </c>
      <c r="E78" s="37"/>
      <c r="F78" s="37"/>
      <c r="G78" s="37"/>
      <c r="H78" s="38"/>
    </row>
    <row r="79" spans="1:8" ht="37.5" customHeight="1" x14ac:dyDescent="0.2">
      <c r="A79" s="351" t="s">
        <v>62</v>
      </c>
      <c r="B79" s="178"/>
      <c r="C79" s="352"/>
      <c r="D79" s="37">
        <v>5100</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80" s="45">
        <v>30</v>
      </c>
      <c r="E80" s="45"/>
      <c r="F80" s="45"/>
      <c r="G80" s="45"/>
      <c r="H80" s="46"/>
    </row>
    <row r="81" spans="1:8" ht="50.1" customHeight="1" thickBot="1" x14ac:dyDescent="0.25">
      <c r="A81" s="353" t="s">
        <v>65</v>
      </c>
      <c r="B81" s="354"/>
      <c r="C81" s="199"/>
      <c r="D81" s="355" t="str">
        <f>"от "&amp;MIN(D83,D103:H104,F143,D105:H119)&amp;" до "&amp;MAX(D83,D103:H104,F143,D105:H119)</f>
        <v>от 606 до 11898</v>
      </c>
      <c r="E81" s="355"/>
      <c r="F81" s="355"/>
      <c r="G81" s="355"/>
      <c r="H81" s="356"/>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83" s="165">
        <v>4320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1080</v>
      </c>
      <c r="E85" s="140"/>
      <c r="F85" s="140"/>
      <c r="G85" s="140"/>
      <c r="H85" s="141"/>
    </row>
    <row r="86" spans="1:8" ht="60" customHeight="1" x14ac:dyDescent="0.2">
      <c r="A86" s="173" t="s">
        <v>70</v>
      </c>
      <c r="B86" s="174"/>
      <c r="C86" s="169"/>
      <c r="D86" s="140">
        <f>D83/5</f>
        <v>864</v>
      </c>
      <c r="E86" s="140"/>
      <c r="F86" s="140"/>
      <c r="G86" s="140"/>
      <c r="H86" s="141"/>
    </row>
    <row r="87" spans="1:8" ht="60" customHeight="1" x14ac:dyDescent="0.2">
      <c r="A87" s="173" t="s">
        <v>71</v>
      </c>
      <c r="B87" s="174"/>
      <c r="C87" s="169"/>
      <c r="D87" s="140">
        <f>D83/6</f>
        <v>720</v>
      </c>
      <c r="E87" s="140"/>
      <c r="F87" s="140"/>
      <c r="G87" s="140"/>
      <c r="H87" s="141"/>
    </row>
    <row r="88" spans="1:8" ht="60" customHeight="1" x14ac:dyDescent="0.2">
      <c r="A88" s="173" t="s">
        <v>72</v>
      </c>
      <c r="B88" s="174"/>
      <c r="C88" s="169"/>
      <c r="D88" s="140">
        <f>D83/7</f>
        <v>617.14285714285711</v>
      </c>
      <c r="E88" s="140"/>
      <c r="F88" s="140"/>
      <c r="G88" s="140"/>
      <c r="H88" s="141"/>
    </row>
    <row r="89" spans="1:8" ht="60" customHeight="1" x14ac:dyDescent="0.2">
      <c r="A89" s="173" t="s">
        <v>73</v>
      </c>
      <c r="B89" s="174"/>
      <c r="C89" s="169"/>
      <c r="D89" s="140">
        <f>D83/8</f>
        <v>540</v>
      </c>
      <c r="E89" s="140"/>
      <c r="F89" s="140"/>
      <c r="G89" s="140"/>
      <c r="H89" s="141"/>
    </row>
    <row r="90" spans="1:8" ht="60" customHeight="1" x14ac:dyDescent="0.2">
      <c r="A90" s="173" t="s">
        <v>74</v>
      </c>
      <c r="B90" s="174"/>
      <c r="C90" s="169"/>
      <c r="D90" s="140">
        <f>D83/9</f>
        <v>480</v>
      </c>
      <c r="E90" s="140"/>
      <c r="F90" s="140"/>
      <c r="G90" s="140"/>
      <c r="H90" s="141"/>
    </row>
    <row r="91" spans="1:8" ht="60" customHeight="1" x14ac:dyDescent="0.2">
      <c r="A91" s="173" t="s">
        <v>75</v>
      </c>
      <c r="B91" s="174"/>
      <c r="C91" s="169"/>
      <c r="D91" s="140">
        <f>D83/10</f>
        <v>432</v>
      </c>
      <c r="E91" s="140"/>
      <c r="F91" s="140"/>
      <c r="G91" s="140"/>
      <c r="H91" s="141"/>
    </row>
    <row r="92" spans="1:8" ht="60" customHeight="1" thickBot="1" x14ac:dyDescent="0.25">
      <c r="A92" s="162" t="s">
        <v>76</v>
      </c>
      <c r="B92" s="163"/>
      <c r="C92" s="169"/>
      <c r="D92" s="165">
        <v>6480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1620</v>
      </c>
      <c r="E94" s="140"/>
      <c r="F94" s="140"/>
      <c r="G94" s="140"/>
      <c r="H94" s="141"/>
    </row>
    <row r="95" spans="1:8" ht="60" customHeight="1" x14ac:dyDescent="0.2">
      <c r="A95" s="173" t="s">
        <v>70</v>
      </c>
      <c r="B95" s="174"/>
      <c r="C95" s="169"/>
      <c r="D95" s="140">
        <v>1296</v>
      </c>
      <c r="E95" s="140"/>
      <c r="F95" s="140"/>
      <c r="G95" s="140"/>
      <c r="H95" s="141"/>
    </row>
    <row r="96" spans="1:8" ht="60" customHeight="1" x14ac:dyDescent="0.2">
      <c r="A96" s="173" t="s">
        <v>71</v>
      </c>
      <c r="B96" s="174"/>
      <c r="C96" s="169"/>
      <c r="D96" s="140">
        <v>1080</v>
      </c>
      <c r="E96" s="140"/>
      <c r="F96" s="140"/>
      <c r="G96" s="140"/>
      <c r="H96" s="141"/>
    </row>
    <row r="97" spans="1:8" ht="60" customHeight="1" x14ac:dyDescent="0.2">
      <c r="A97" s="173" t="s">
        <v>72</v>
      </c>
      <c r="B97" s="174"/>
      <c r="C97" s="169"/>
      <c r="D97" s="140">
        <v>925.71428571428567</v>
      </c>
      <c r="E97" s="140"/>
      <c r="F97" s="140"/>
      <c r="G97" s="140"/>
      <c r="H97" s="141"/>
    </row>
    <row r="98" spans="1:8" ht="60" customHeight="1" x14ac:dyDescent="0.2">
      <c r="A98" s="173" t="s">
        <v>73</v>
      </c>
      <c r="B98" s="174"/>
      <c r="C98" s="169"/>
      <c r="D98" s="140">
        <v>810</v>
      </c>
      <c r="E98" s="140"/>
      <c r="F98" s="140"/>
      <c r="G98" s="140"/>
      <c r="H98" s="141"/>
    </row>
    <row r="99" spans="1:8" ht="60" customHeight="1" x14ac:dyDescent="0.2">
      <c r="A99" s="173" t="s">
        <v>74</v>
      </c>
      <c r="B99" s="174"/>
      <c r="C99" s="169"/>
      <c r="D99" s="140">
        <v>720</v>
      </c>
      <c r="E99" s="140"/>
      <c r="F99" s="140"/>
      <c r="G99" s="140"/>
      <c r="H99" s="141"/>
    </row>
    <row r="100" spans="1:8" ht="60" customHeight="1" thickBot="1" x14ac:dyDescent="0.25">
      <c r="A100" s="173" t="s">
        <v>75</v>
      </c>
      <c r="B100" s="174"/>
      <c r="C100" s="177"/>
      <c r="D100" s="140">
        <v>648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1" s="44">
        <v>12012</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"2ГИС.АРХАНГЕЛЬСК"</v>
      </c>
      <c r="D103" s="31">
        <v>2832</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4" s="187">
        <v>4824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5" s="36">
        <v>4824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"2ГИС.АРХАНГЕЛЬСК"</v>
      </c>
      <c r="D106" s="36">
        <v>8478</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"2ГИС.АРХАНГЕЛЬСК"</v>
      </c>
      <c r="D107" s="36">
        <v>8478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8" s="36">
        <v>2976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9" s="36">
        <v>3618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0" s="36">
        <v>5388</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11" s="36">
        <v>7470</v>
      </c>
      <c r="E111" s="37"/>
      <c r="F111" s="37"/>
      <c r="G111" s="37"/>
      <c r="H111" s="38"/>
    </row>
    <row r="112" spans="1:8" ht="50.1" customHeight="1" x14ac:dyDescent="0.2">
      <c r="A112" s="143" t="s">
        <v>87</v>
      </c>
      <c r="B112" s="144"/>
      <c r="C112" s="186" t="s">
        <v>88</v>
      </c>
      <c r="D112" s="36">
        <v>606</v>
      </c>
      <c r="E112" s="37"/>
      <c r="F112" s="37"/>
      <c r="G112" s="37"/>
      <c r="H112" s="38"/>
    </row>
    <row r="113" spans="1:8" ht="69"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3" s="36">
        <v>2772</v>
      </c>
      <c r="E113" s="37"/>
      <c r="F113" s="37"/>
      <c r="G113" s="37"/>
      <c r="H113" s="38"/>
    </row>
    <row r="114" spans="1:8" ht="69"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4" s="36">
        <v>2220</v>
      </c>
      <c r="E114" s="37"/>
      <c r="F114" s="37"/>
      <c r="G114" s="37"/>
      <c r="H114" s="38"/>
    </row>
    <row r="115" spans="1:8" ht="69" customHeight="1" x14ac:dyDescent="0.2">
      <c r="A115" s="143" t="s">
        <v>91</v>
      </c>
      <c r="B115" s="144"/>
      <c r="C115"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5" s="36">
        <v>2184</v>
      </c>
      <c r="E115" s="37"/>
      <c r="F115" s="37"/>
      <c r="G115" s="37"/>
      <c r="H115" s="38"/>
    </row>
    <row r="116" spans="1:8" ht="69" customHeight="1" x14ac:dyDescent="0.2">
      <c r="A116" s="143" t="s">
        <v>92</v>
      </c>
      <c r="B116" s="144"/>
      <c r="C116"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6" s="36">
        <v>1110</v>
      </c>
      <c r="E116" s="37"/>
      <c r="F116" s="37"/>
      <c r="G116" s="37"/>
      <c r="H116" s="38"/>
    </row>
    <row r="117" spans="1:8" ht="69"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7" s="36">
        <v>11898</v>
      </c>
      <c r="E117" s="37"/>
      <c r="F117" s="37"/>
      <c r="G117" s="37"/>
      <c r="H117" s="38"/>
    </row>
    <row r="118" spans="1:8" ht="69"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8" s="36">
        <v>6006</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9" s="329">
        <v>1140</v>
      </c>
      <c r="E119" s="140"/>
      <c r="F119" s="140"/>
      <c r="G119" s="140"/>
      <c r="H119" s="141"/>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20" s="329">
        <v>756</v>
      </c>
      <c r="E120" s="140"/>
      <c r="F120" s="140"/>
      <c r="G120" s="140"/>
      <c r="H120" s="141"/>
    </row>
    <row r="121" spans="1:8" s="16" customFormat="1" ht="102" customHeight="1" x14ac:dyDescent="0.2">
      <c r="A121" s="143" t="s">
        <v>96</v>
      </c>
      <c r="B121" s="144"/>
      <c r="C12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21" s="329">
        <v>100002</v>
      </c>
      <c r="E121" s="140"/>
      <c r="F121" s="140"/>
      <c r="G121" s="140"/>
      <c r="H121" s="141"/>
    </row>
    <row r="122" spans="1:8" s="16" customFormat="1" ht="126" customHeight="1" x14ac:dyDescent="0.2">
      <c r="A122" s="143" t="s">
        <v>97</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2" s="36">
        <v>11412</v>
      </c>
      <c r="E122" s="37"/>
      <c r="F122" s="37"/>
      <c r="G122" s="37"/>
      <c r="H122" s="38"/>
    </row>
    <row r="123" spans="1:8" s="16" customFormat="1" ht="126" customHeight="1" x14ac:dyDescent="0.2">
      <c r="A123" s="143" t="s">
        <v>98</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3" s="36">
        <v>4212</v>
      </c>
      <c r="E123" s="37"/>
      <c r="F123" s="37"/>
      <c r="G123" s="37"/>
      <c r="H123" s="38"/>
    </row>
    <row r="124" spans="1:8" s="16" customFormat="1" ht="12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4" s="36">
        <v>6012</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"2ГИС.АРХАНГЕЛЬСК"</v>
      </c>
      <c r="D125" s="36">
        <v>4080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6">
        <v>6840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"2ГИС.АРХАНГЕЛЬСК" (версия для ПК)</v>
      </c>
      <c r="D127" s="36">
        <v>6840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"2ГИС.АРХАНГЕЛЬСК"</v>
      </c>
      <c r="D128" s="36">
        <v>11880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"2ГИС.АРХАНГЕЛЬСК"</v>
      </c>
      <c r="D129" s="36">
        <v>14256</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"2ГИС.АРХАНГЕЛЬСК" (версия для ПК)</v>
      </c>
      <c r="D130" s="36">
        <v>4200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"2ГИС.АРХАНГЕЛЬСК" (версия для ПК)</v>
      </c>
      <c r="D131" s="36">
        <v>5160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"2ГИС.АРХАНГЕЛЬСК" (версия для ПК)</v>
      </c>
      <c r="D132" s="36">
        <v>7560</v>
      </c>
      <c r="E132" s="37"/>
      <c r="F132" s="37"/>
      <c r="G132" s="37"/>
      <c r="H132" s="38"/>
    </row>
    <row r="133" spans="1:8" ht="50.1" customHeight="1" x14ac:dyDescent="0.2">
      <c r="A133" s="143" t="s">
        <v>108</v>
      </c>
      <c r="B133" s="144"/>
      <c r="C133" s="186" t="s">
        <v>88</v>
      </c>
      <c r="D133" s="36">
        <v>960</v>
      </c>
      <c r="E133" s="37"/>
      <c r="F133" s="37"/>
      <c r="G133" s="37"/>
      <c r="H133" s="38"/>
    </row>
    <row r="134" spans="1:8" ht="72"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6">
        <v>16680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"2ГИС.АРХАНГЕЛЬСК" (версия для ПК)</v>
      </c>
      <c r="D135" s="44">
        <v>1680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37" s="36">
        <v>6006</v>
      </c>
      <c r="E137" s="37"/>
      <c r="F137" s="37"/>
      <c r="G137" s="37"/>
      <c r="H137" s="38"/>
    </row>
    <row r="138" spans="1:8" s="16" customFormat="1" ht="50.1" customHeight="1" x14ac:dyDescent="0.2">
      <c r="A138" s="143" t="s">
        <v>113</v>
      </c>
      <c r="B138" s="144"/>
      <c r="C138" s="196"/>
      <c r="D138" s="36">
        <v>3600</v>
      </c>
      <c r="E138" s="37"/>
      <c r="F138" s="37"/>
      <c r="G138" s="37"/>
      <c r="H138" s="38"/>
    </row>
    <row r="139" spans="1:8" s="16" customFormat="1" ht="50.1" customHeight="1" x14ac:dyDescent="0.2">
      <c r="A139" s="194" t="s">
        <v>114</v>
      </c>
      <c r="B139" s="195"/>
      <c r="C139" s="196"/>
      <c r="D139" s="329">
        <v>1800</v>
      </c>
      <c r="E139" s="140"/>
      <c r="F139" s="140"/>
      <c r="G139" s="140"/>
      <c r="H139" s="140"/>
    </row>
    <row r="140" spans="1:8" s="16" customFormat="1" ht="50.1" customHeight="1" x14ac:dyDescent="0.2">
      <c r="A140" s="194" t="s">
        <v>115</v>
      </c>
      <c r="B140" s="195"/>
      <c r="C140" s="196"/>
      <c r="D140" s="329">
        <v>180</v>
      </c>
      <c r="E140" s="140"/>
      <c r="F140" s="140"/>
      <c r="G140" s="140"/>
      <c r="H140" s="140"/>
    </row>
    <row r="141" spans="1:8" s="16" customFormat="1" ht="50.1" customHeight="1" thickBot="1" x14ac:dyDescent="0.25">
      <c r="A141" s="194" t="s">
        <v>116</v>
      </c>
      <c r="B141" s="195"/>
      <c r="C141" s="198"/>
      <c r="D141" s="78">
        <v>612</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3" s="200">
        <f>F143*1.2</f>
        <v>4500</v>
      </c>
      <c r="E143" s="201">
        <f>F143*1.1</f>
        <v>4125</v>
      </c>
      <c r="F143" s="201">
        <v>3750</v>
      </c>
      <c r="G143" s="201">
        <f>F143*0.75</f>
        <v>2812.5</v>
      </c>
      <c r="H143" s="202">
        <f>F143*0.5</f>
        <v>1875</v>
      </c>
    </row>
    <row r="144" spans="1:8" ht="49.5"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"2ГИС.АРХАНГЕЛЬСК"</v>
      </c>
      <c r="D144" s="36">
        <v>2784</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5" s="36">
        <v>2496</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6" s="200">
        <f>F146*1.2</f>
        <v>6336</v>
      </c>
      <c r="E146" s="201">
        <f>F146*1.1</f>
        <v>5808.0000000000009</v>
      </c>
      <c r="F146" s="201">
        <v>5280</v>
      </c>
      <c r="G146" s="201">
        <f>F146*0.75</f>
        <v>3960</v>
      </c>
      <c r="H146" s="202">
        <f>F146*0.5</f>
        <v>2640</v>
      </c>
    </row>
    <row r="147" spans="1:8" ht="49.5"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"2ГИС.АРХАНГЕЛЬСК"</v>
      </c>
      <c r="D147" s="36">
        <v>3960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8" s="36">
        <v>3600</v>
      </c>
      <c r="E148" s="37"/>
      <c r="F148" s="37"/>
      <c r="G148" s="37"/>
      <c r="H148" s="38"/>
    </row>
    <row r="149" spans="1:8" s="16" customFormat="1" ht="126" customHeight="1" thickBot="1" x14ac:dyDescent="0.25">
      <c r="A149" s="143" t="s">
        <v>124</v>
      </c>
      <c r="B149" s="144"/>
      <c r="C149" s="203" t="str">
        <f>C144</f>
        <v>Интернет-площадка 2gis.ru на основе Cправочника организаций "2ГИС.АРХАНГЕЛЬСК"</v>
      </c>
      <c r="D149" s="200">
        <f>F149*1.2</f>
        <v>4219.2</v>
      </c>
      <c r="E149" s="201">
        <f>F149*1.1</f>
        <v>3867.6000000000004</v>
      </c>
      <c r="F149" s="201">
        <v>3516</v>
      </c>
      <c r="G149" s="201">
        <f>F149*0.75</f>
        <v>2637</v>
      </c>
      <c r="H149" s="202">
        <f>F149*0.5</f>
        <v>1758</v>
      </c>
    </row>
    <row r="150" spans="1:8" ht="50.1" customHeight="1" thickBot="1" x14ac:dyDescent="0.25">
      <c r="A150" s="24" t="s">
        <v>185</v>
      </c>
      <c r="B150" s="25"/>
      <c r="C150" s="26"/>
      <c r="D150" s="156"/>
      <c r="E150" s="156"/>
      <c r="F150" s="156"/>
      <c r="G150" s="156"/>
      <c r="H150" s="157"/>
    </row>
    <row r="151" spans="1:8" s="23" customFormat="1" ht="30" customHeight="1" thickBot="1" x14ac:dyDescent="0.25">
      <c r="A151" s="357"/>
      <c r="B151" s="357"/>
      <c r="C151" s="358"/>
      <c r="D151" s="357"/>
      <c r="E151" s="357"/>
      <c r="F151" s="357"/>
      <c r="G151" s="357"/>
      <c r="H151" s="359"/>
    </row>
    <row r="152" spans="1:8" s="16" customFormat="1" ht="83.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2" s="31">
        <v>9828</v>
      </c>
      <c r="E152" s="32"/>
      <c r="F152" s="32"/>
      <c r="G152" s="32"/>
      <c r="H152" s="33"/>
    </row>
    <row r="153" spans="1:8" s="16" customFormat="1" ht="83.25" customHeight="1" thickBot="1" x14ac:dyDescent="0.25">
      <c r="A153" s="143" t="s">
        <v>187</v>
      </c>
      <c r="B153" s="144"/>
      <c r="C153" s="198"/>
      <c r="D153" s="329">
        <v>9828</v>
      </c>
      <c r="E153" s="140"/>
      <c r="F153" s="140"/>
      <c r="G153" s="140"/>
      <c r="H153" s="141"/>
    </row>
    <row r="154" spans="1:8" ht="21.75" thickBot="1" x14ac:dyDescent="0.25">
      <c r="A154" s="301"/>
      <c r="B154" s="302"/>
      <c r="C154" s="182"/>
      <c r="D154" s="325"/>
      <c r="E154" s="325"/>
      <c r="F154" s="325"/>
      <c r="G154" s="325"/>
      <c r="H154" s="326"/>
    </row>
    <row r="156" spans="1:8" ht="21" x14ac:dyDescent="0.2">
      <c r="A156" s="208"/>
      <c r="B156" s="209" t="s">
        <v>126</v>
      </c>
      <c r="C156" s="210" t="s">
        <v>188</v>
      </c>
      <c r="D156" s="210"/>
      <c r="E156" s="211"/>
      <c r="F156" s="211"/>
      <c r="G156" s="211"/>
      <c r="H156" s="211"/>
    </row>
    <row r="157" spans="1:8" ht="21" x14ac:dyDescent="0.2">
      <c r="A157" s="208"/>
      <c r="B157" s="211"/>
      <c r="C157" s="210" t="s">
        <v>189</v>
      </c>
      <c r="D157" s="212"/>
      <c r="E157" s="211"/>
      <c r="F157" s="211"/>
      <c r="G157" s="211"/>
      <c r="H157" s="211"/>
    </row>
    <row r="158" spans="1:8" ht="21" x14ac:dyDescent="0.2">
      <c r="A158" s="208"/>
      <c r="B158" s="211"/>
      <c r="C158" s="212" t="s">
        <v>190</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24"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82.5" customHeight="1" thickBot="1" x14ac:dyDescent="0.25">
      <c r="A173" s="236" t="s">
        <v>141</v>
      </c>
      <c r="B173" s="237"/>
      <c r="C173" s="238" t="s">
        <v>142</v>
      </c>
      <c r="D173" s="237" t="s">
        <v>143</v>
      </c>
      <c r="E173" s="239"/>
      <c r="F173" s="240"/>
      <c r="G173" s="240"/>
      <c r="H173" s="240"/>
    </row>
    <row r="174" spans="1:8" ht="106.5" customHeight="1" x14ac:dyDescent="0.2">
      <c r="A174" s="241" t="s">
        <v>144</v>
      </c>
      <c r="B174" s="242"/>
      <c r="C174" s="243" t="s">
        <v>145</v>
      </c>
      <c r="D174" s="244" t="s">
        <v>146</v>
      </c>
      <c r="E174" s="245"/>
      <c r="F174" s="240"/>
      <c r="G174" s="240"/>
      <c r="H174" s="240"/>
    </row>
    <row r="175" spans="1:8" ht="76.5" customHeight="1" x14ac:dyDescent="0.2">
      <c r="A175" s="246" t="s">
        <v>147</v>
      </c>
      <c r="B175" s="247"/>
      <c r="C175" s="248" t="s">
        <v>148</v>
      </c>
      <c r="D175" s="249" t="s">
        <v>149</v>
      </c>
      <c r="E175" s="250"/>
      <c r="F175" s="240"/>
      <c r="G175" s="240"/>
      <c r="H175" s="240"/>
    </row>
    <row r="176" spans="1:8" ht="180.75" customHeight="1" x14ac:dyDescent="0.2">
      <c r="A176" s="246" t="s">
        <v>150</v>
      </c>
      <c r="B176" s="247"/>
      <c r="C176" s="248" t="s">
        <v>151</v>
      </c>
      <c r="D176" s="249" t="s">
        <v>149</v>
      </c>
      <c r="E176" s="250"/>
      <c r="F176" s="240"/>
      <c r="G176" s="240"/>
      <c r="H176" s="240"/>
    </row>
    <row r="177" spans="1:8" ht="125.25" customHeight="1" x14ac:dyDescent="0.2">
      <c r="A177" s="251" t="s">
        <v>153</v>
      </c>
      <c r="B177" s="249"/>
      <c r="C177" s="248" t="s">
        <v>154</v>
      </c>
      <c r="D177" s="249" t="s">
        <v>149</v>
      </c>
      <c r="E177" s="250"/>
      <c r="F177" s="240"/>
      <c r="G177" s="240"/>
      <c r="H177" s="240"/>
    </row>
    <row r="178" spans="1:8" s="226" customFormat="1" ht="222.75" customHeight="1" x14ac:dyDescent="0.2">
      <c r="A178" s="246" t="s">
        <v>155</v>
      </c>
      <c r="B178" s="247"/>
      <c r="C178" s="248" t="s">
        <v>156</v>
      </c>
      <c r="D178" s="249" t="s">
        <v>149</v>
      </c>
      <c r="E178" s="250"/>
      <c r="F178" s="224"/>
      <c r="G178" s="225"/>
      <c r="H178" s="225"/>
    </row>
    <row r="179" spans="1:8" ht="24.95" customHeight="1" x14ac:dyDescent="0.2">
      <c r="A179" s="252" t="s">
        <v>157</v>
      </c>
      <c r="B179" s="252"/>
      <c r="C179" s="252"/>
      <c r="D179" s="252"/>
      <c r="E179" s="252"/>
      <c r="F179" s="252"/>
      <c r="G179" s="252"/>
      <c r="H179" s="252"/>
    </row>
    <row r="180" spans="1:8" ht="24.95" customHeight="1" x14ac:dyDescent="0.2">
      <c r="A180" s="252" t="s">
        <v>158</v>
      </c>
      <c r="B180" s="252"/>
      <c r="C180" s="252"/>
      <c r="D180" s="252"/>
      <c r="E180" s="252"/>
      <c r="F180" s="252"/>
      <c r="G180" s="252"/>
      <c r="H180" s="252"/>
    </row>
    <row r="181" spans="1:8" ht="177.75"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78"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5" spans="1:8" s="254" customFormat="1" ht="128.25" customHeight="1" x14ac:dyDescent="0.2">
      <c r="A185" s="227" t="s">
        <v>162</v>
      </c>
      <c r="B185" s="227"/>
      <c r="C185" s="227"/>
      <c r="D185" s="227"/>
      <c r="E185" s="227"/>
      <c r="F185" s="227"/>
      <c r="G185" s="227"/>
      <c r="H185" s="227"/>
    </row>
  </sheetData>
  <sheetProtection selectLockedCells="1" selectUnlockedCells="1"/>
  <mergeCells count="304">
    <mergeCell ref="A179:H179"/>
    <mergeCell ref="A180:H180"/>
    <mergeCell ref="A181:H181"/>
    <mergeCell ref="A182:H182"/>
    <mergeCell ref="A183:H183"/>
    <mergeCell ref="A185:E185"/>
    <mergeCell ref="F185:H185"/>
    <mergeCell ref="A176:B176"/>
    <mergeCell ref="D176:E176"/>
    <mergeCell ref="A177:B177"/>
    <mergeCell ref="D177:E177"/>
    <mergeCell ref="A178:B178"/>
    <mergeCell ref="D178:E178"/>
    <mergeCell ref="A173:B173"/>
    <mergeCell ref="D173:E173"/>
    <mergeCell ref="A174:B174"/>
    <mergeCell ref="D174:E174"/>
    <mergeCell ref="A175:B175"/>
    <mergeCell ref="D175:E175"/>
    <mergeCell ref="A165:C165"/>
    <mergeCell ref="A166:C166"/>
    <mergeCell ref="A168:H168"/>
    <mergeCell ref="A169:H169"/>
    <mergeCell ref="A171:E171"/>
    <mergeCell ref="A172:E172"/>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49:B149"/>
    <mergeCell ref="A150:B150"/>
    <mergeCell ref="D150:H150"/>
    <mergeCell ref="A151:C151"/>
    <mergeCell ref="D151:H151"/>
    <mergeCell ref="A152:B152"/>
    <mergeCell ref="C152:C153"/>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84"/>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1146 до 22920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49" s="127">
        <v>1146</v>
      </c>
      <c r="E49" s="128"/>
      <c r="F49" s="128"/>
      <c r="G49" s="128"/>
      <c r="H49" s="129"/>
    </row>
    <row r="50" spans="1:8" ht="37.5" customHeight="1" x14ac:dyDescent="0.2">
      <c r="A50" s="130" t="s">
        <v>33</v>
      </c>
      <c r="B50" s="131"/>
      <c r="C50" s="126"/>
      <c r="D50" s="36">
        <v>2292</v>
      </c>
      <c r="E50" s="37"/>
      <c r="F50" s="37"/>
      <c r="G50" s="37"/>
      <c r="H50" s="38"/>
    </row>
    <row r="51" spans="1:8" ht="37.5" customHeight="1" x14ac:dyDescent="0.2">
      <c r="A51" s="130" t="s">
        <v>34</v>
      </c>
      <c r="B51" s="131"/>
      <c r="C51" s="126"/>
      <c r="D51" s="36">
        <v>3438</v>
      </c>
      <c r="E51" s="37"/>
      <c r="F51" s="37"/>
      <c r="G51" s="37"/>
      <c r="H51" s="38"/>
    </row>
    <row r="52" spans="1:8" ht="37.5" customHeight="1" x14ac:dyDescent="0.2">
      <c r="A52" s="130" t="s">
        <v>35</v>
      </c>
      <c r="B52" s="131"/>
      <c r="C52" s="126"/>
      <c r="D52" s="36">
        <v>4584</v>
      </c>
      <c r="E52" s="37"/>
      <c r="F52" s="37"/>
      <c r="G52" s="37"/>
      <c r="H52" s="38"/>
    </row>
    <row r="53" spans="1:8" ht="37.5" customHeight="1" x14ac:dyDescent="0.2">
      <c r="A53" s="130" t="s">
        <v>36</v>
      </c>
      <c r="B53" s="131"/>
      <c r="C53" s="126"/>
      <c r="D53" s="36">
        <v>5730</v>
      </c>
      <c r="E53" s="37"/>
      <c r="F53" s="37"/>
      <c r="G53" s="37"/>
      <c r="H53" s="38"/>
    </row>
    <row r="54" spans="1:8" ht="37.5" customHeight="1" x14ac:dyDescent="0.2">
      <c r="A54" s="130" t="s">
        <v>37</v>
      </c>
      <c r="B54" s="131"/>
      <c r="C54" s="126"/>
      <c r="D54" s="36">
        <v>6876</v>
      </c>
      <c r="E54" s="37"/>
      <c r="F54" s="37"/>
      <c r="G54" s="37"/>
      <c r="H54" s="38"/>
    </row>
    <row r="55" spans="1:8" ht="37.5" customHeight="1" x14ac:dyDescent="0.2">
      <c r="A55" s="130" t="s">
        <v>38</v>
      </c>
      <c r="B55" s="131"/>
      <c r="C55" s="126"/>
      <c r="D55" s="36">
        <v>8022</v>
      </c>
      <c r="E55" s="37"/>
      <c r="F55" s="37"/>
      <c r="G55" s="37"/>
      <c r="H55" s="38"/>
    </row>
    <row r="56" spans="1:8" ht="37.5" customHeight="1" x14ac:dyDescent="0.2">
      <c r="A56" s="130" t="s">
        <v>39</v>
      </c>
      <c r="B56" s="131"/>
      <c r="C56" s="126"/>
      <c r="D56" s="36">
        <v>9168</v>
      </c>
      <c r="E56" s="37"/>
      <c r="F56" s="37"/>
      <c r="G56" s="37"/>
      <c r="H56" s="38"/>
    </row>
    <row r="57" spans="1:8" ht="37.5" customHeight="1" x14ac:dyDescent="0.2">
      <c r="A57" s="130" t="s">
        <v>40</v>
      </c>
      <c r="B57" s="131"/>
      <c r="C57" s="126"/>
      <c r="D57" s="36">
        <v>10314</v>
      </c>
      <c r="E57" s="37"/>
      <c r="F57" s="37"/>
      <c r="G57" s="37"/>
      <c r="H57" s="38"/>
    </row>
    <row r="58" spans="1:8" ht="37.5" customHeight="1" x14ac:dyDescent="0.2">
      <c r="A58" s="130" t="s">
        <v>41</v>
      </c>
      <c r="B58" s="131"/>
      <c r="C58" s="126"/>
      <c r="D58" s="36">
        <v>11460</v>
      </c>
      <c r="E58" s="37"/>
      <c r="F58" s="37"/>
      <c r="G58" s="37"/>
      <c r="H58" s="38"/>
    </row>
    <row r="59" spans="1:8" ht="37.5" customHeight="1" x14ac:dyDescent="0.2">
      <c r="A59" s="130" t="s">
        <v>42</v>
      </c>
      <c r="B59" s="131"/>
      <c r="C59" s="126"/>
      <c r="D59" s="36">
        <v>12606</v>
      </c>
      <c r="E59" s="37"/>
      <c r="F59" s="37"/>
      <c r="G59" s="37"/>
      <c r="H59" s="38"/>
    </row>
    <row r="60" spans="1:8" ht="37.5" customHeight="1" x14ac:dyDescent="0.2">
      <c r="A60" s="130" t="s">
        <v>43</v>
      </c>
      <c r="B60" s="131"/>
      <c r="C60" s="126"/>
      <c r="D60" s="36">
        <v>13752</v>
      </c>
      <c r="E60" s="37"/>
      <c r="F60" s="37"/>
      <c r="G60" s="37"/>
      <c r="H60" s="38"/>
    </row>
    <row r="61" spans="1:8" ht="37.5" customHeight="1" x14ac:dyDescent="0.2">
      <c r="A61" s="130" t="s">
        <v>44</v>
      </c>
      <c r="B61" s="131"/>
      <c r="C61" s="126"/>
      <c r="D61" s="36">
        <v>14898</v>
      </c>
      <c r="E61" s="37"/>
      <c r="F61" s="37"/>
      <c r="G61" s="37"/>
      <c r="H61" s="38"/>
    </row>
    <row r="62" spans="1:8" ht="37.5" customHeight="1" x14ac:dyDescent="0.2">
      <c r="A62" s="130" t="s">
        <v>45</v>
      </c>
      <c r="B62" s="131"/>
      <c r="C62" s="126"/>
      <c r="D62" s="36">
        <v>16044</v>
      </c>
      <c r="E62" s="37"/>
      <c r="F62" s="37"/>
      <c r="G62" s="37"/>
      <c r="H62" s="38"/>
    </row>
    <row r="63" spans="1:8" ht="37.5" customHeight="1" x14ac:dyDescent="0.2">
      <c r="A63" s="130" t="s">
        <v>46</v>
      </c>
      <c r="B63" s="131"/>
      <c r="C63" s="126"/>
      <c r="D63" s="36">
        <v>17190</v>
      </c>
      <c r="E63" s="37"/>
      <c r="F63" s="37"/>
      <c r="G63" s="37"/>
      <c r="H63" s="38"/>
    </row>
    <row r="64" spans="1:8" ht="37.5" customHeight="1" x14ac:dyDescent="0.2">
      <c r="A64" s="130" t="s">
        <v>47</v>
      </c>
      <c r="B64" s="131"/>
      <c r="C64" s="126"/>
      <c r="D64" s="36">
        <v>18336</v>
      </c>
      <c r="E64" s="37"/>
      <c r="F64" s="37"/>
      <c r="G64" s="37"/>
      <c r="H64" s="38"/>
    </row>
    <row r="65" spans="1:8" ht="37.5" customHeight="1" x14ac:dyDescent="0.2">
      <c r="A65" s="130" t="s">
        <v>48</v>
      </c>
      <c r="B65" s="131"/>
      <c r="C65" s="126"/>
      <c r="D65" s="36">
        <v>19482</v>
      </c>
      <c r="E65" s="37"/>
      <c r="F65" s="37"/>
      <c r="G65" s="37"/>
      <c r="H65" s="38"/>
    </row>
    <row r="66" spans="1:8" ht="37.5" customHeight="1" x14ac:dyDescent="0.2">
      <c r="A66" s="130" t="s">
        <v>49</v>
      </c>
      <c r="B66" s="131"/>
      <c r="C66" s="126"/>
      <c r="D66" s="36">
        <v>20628</v>
      </c>
      <c r="E66" s="37"/>
      <c r="F66" s="37"/>
      <c r="G66" s="37"/>
      <c r="H66" s="38"/>
    </row>
    <row r="67" spans="1:8" ht="37.5" customHeight="1" x14ac:dyDescent="0.2">
      <c r="A67" s="130" t="s">
        <v>50</v>
      </c>
      <c r="B67" s="131"/>
      <c r="C67" s="126"/>
      <c r="D67" s="36">
        <v>21774</v>
      </c>
      <c r="E67" s="37"/>
      <c r="F67" s="37"/>
      <c r="G67" s="37"/>
      <c r="H67" s="38"/>
    </row>
    <row r="68" spans="1:8" ht="37.5" customHeight="1" thickBot="1" x14ac:dyDescent="0.25">
      <c r="A68" s="130" t="s">
        <v>51</v>
      </c>
      <c r="B68" s="131"/>
      <c r="C68" s="126"/>
      <c r="D68" s="36">
        <v>22920</v>
      </c>
      <c r="E68" s="37"/>
      <c r="F68" s="37"/>
      <c r="G68" s="37"/>
      <c r="H68" s="38"/>
    </row>
    <row r="69" spans="1:8" ht="50.1" customHeight="1" thickBot="1" x14ac:dyDescent="0.25">
      <c r="A69" s="119" t="s">
        <v>52</v>
      </c>
      <c r="B69" s="120"/>
      <c r="C69" s="120"/>
      <c r="D69" s="121" t="str">
        <f>"от "&amp;MIN(D70:D79)&amp;" до "&amp;MAX(D70:D79)</f>
        <v>от 240 до 6252</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70" s="135">
        <v>768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71" s="140">
        <v>354</v>
      </c>
      <c r="E71" s="140"/>
      <c r="F71" s="140"/>
      <c r="G71" s="140"/>
      <c r="H71" s="141"/>
    </row>
    <row r="72" spans="1:8" ht="37.5" customHeight="1" x14ac:dyDescent="0.2">
      <c r="A72" s="137" t="s">
        <v>55</v>
      </c>
      <c r="B72" s="138"/>
      <c r="C72" s="142"/>
      <c r="D72" s="140">
        <v>6252</v>
      </c>
      <c r="E72" s="140"/>
      <c r="F72" s="140"/>
      <c r="G72" s="140"/>
      <c r="H72" s="141"/>
    </row>
    <row r="73" spans="1:8" ht="37.5" customHeight="1" x14ac:dyDescent="0.2">
      <c r="A73" s="137" t="s">
        <v>56</v>
      </c>
      <c r="B73" s="138"/>
      <c r="C73" s="142"/>
      <c r="D73" s="140">
        <v>1242</v>
      </c>
      <c r="E73" s="140"/>
      <c r="F73" s="140"/>
      <c r="G73" s="140"/>
      <c r="H73" s="141"/>
    </row>
    <row r="74" spans="1:8" ht="37.5" customHeight="1" x14ac:dyDescent="0.2">
      <c r="A74" s="143" t="s">
        <v>57</v>
      </c>
      <c r="B74" s="144"/>
      <c r="C74" s="142"/>
      <c r="D74" s="140">
        <v>4020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4542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504 до 7560</v>
      </c>
      <c r="E81" s="156"/>
      <c r="F81" s="156"/>
      <c r="G81" s="156"/>
      <c r="H81" s="157"/>
    </row>
    <row r="82" spans="1:8" ht="21.75" thickBot="1" x14ac:dyDescent="0.25">
      <c r="A82" s="158"/>
      <c r="B82" s="159"/>
      <c r="C82" s="118"/>
      <c r="D82" s="160"/>
      <c r="E82" s="160"/>
      <c r="F82" s="160"/>
      <c r="G82" s="160"/>
      <c r="H82" s="161"/>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83" s="165">
        <v>3684</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921</v>
      </c>
      <c r="E85" s="140"/>
      <c r="F85" s="140"/>
      <c r="G85" s="140"/>
      <c r="H85" s="141"/>
    </row>
    <row r="86" spans="1:8" ht="67.5" customHeight="1" x14ac:dyDescent="0.2">
      <c r="A86" s="173" t="s">
        <v>70</v>
      </c>
      <c r="B86" s="174"/>
      <c r="C86" s="169"/>
      <c r="D86" s="140">
        <f>D83/5</f>
        <v>736.8</v>
      </c>
      <c r="E86" s="140"/>
      <c r="F86" s="140"/>
      <c r="G86" s="140"/>
      <c r="H86" s="141"/>
    </row>
    <row r="87" spans="1:8" ht="67.5" customHeight="1" x14ac:dyDescent="0.2">
      <c r="A87" s="173" t="s">
        <v>71</v>
      </c>
      <c r="B87" s="174"/>
      <c r="C87" s="169"/>
      <c r="D87" s="140">
        <f>D83/6</f>
        <v>614</v>
      </c>
      <c r="E87" s="140"/>
      <c r="F87" s="140"/>
      <c r="G87" s="140"/>
      <c r="H87" s="141"/>
    </row>
    <row r="88" spans="1:8" ht="67.5" customHeight="1" x14ac:dyDescent="0.2">
      <c r="A88" s="173" t="s">
        <v>72</v>
      </c>
      <c r="B88" s="174"/>
      <c r="C88" s="169"/>
      <c r="D88" s="140">
        <f>D83/7</f>
        <v>526.28571428571433</v>
      </c>
      <c r="E88" s="140"/>
      <c r="F88" s="140"/>
      <c r="G88" s="140"/>
      <c r="H88" s="141"/>
    </row>
    <row r="89" spans="1:8" ht="67.5" customHeight="1" x14ac:dyDescent="0.2">
      <c r="A89" s="173" t="s">
        <v>73</v>
      </c>
      <c r="B89" s="174"/>
      <c r="C89" s="169"/>
      <c r="D89" s="140">
        <f>D83/8</f>
        <v>460.5</v>
      </c>
      <c r="E89" s="140"/>
      <c r="F89" s="140"/>
      <c r="G89" s="140"/>
      <c r="H89" s="141"/>
    </row>
    <row r="90" spans="1:8" ht="67.5" customHeight="1" x14ac:dyDescent="0.2">
      <c r="A90" s="173" t="s">
        <v>74</v>
      </c>
      <c r="B90" s="174"/>
      <c r="C90" s="169"/>
      <c r="D90" s="140">
        <f>D83/9</f>
        <v>409.33333333333331</v>
      </c>
      <c r="E90" s="140"/>
      <c r="F90" s="140"/>
      <c r="G90" s="140"/>
      <c r="H90" s="141"/>
    </row>
    <row r="91" spans="1:8" ht="67.5" customHeight="1" x14ac:dyDescent="0.2">
      <c r="A91" s="173" t="s">
        <v>75</v>
      </c>
      <c r="B91" s="174"/>
      <c r="C91" s="169"/>
      <c r="D91" s="140">
        <f>D83/10</f>
        <v>368.4</v>
      </c>
      <c r="E91" s="140"/>
      <c r="F91" s="140"/>
      <c r="G91" s="140"/>
      <c r="H91" s="141"/>
    </row>
    <row r="92" spans="1:8" ht="67.5" customHeight="1" thickBot="1" x14ac:dyDescent="0.25">
      <c r="A92" s="162" t="s">
        <v>76</v>
      </c>
      <c r="B92" s="163"/>
      <c r="C92" s="169"/>
      <c r="D92" s="165">
        <v>5520</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1380</v>
      </c>
      <c r="E94" s="140"/>
      <c r="F94" s="140"/>
      <c r="G94" s="140"/>
      <c r="H94" s="141"/>
    </row>
    <row r="95" spans="1:8" ht="67.5" customHeight="1" x14ac:dyDescent="0.2">
      <c r="A95" s="173" t="s">
        <v>70</v>
      </c>
      <c r="B95" s="174"/>
      <c r="C95" s="169"/>
      <c r="D95" s="140">
        <v>1104</v>
      </c>
      <c r="E95" s="140"/>
      <c r="F95" s="140"/>
      <c r="G95" s="140"/>
      <c r="H95" s="141"/>
    </row>
    <row r="96" spans="1:8" ht="67.5" customHeight="1" x14ac:dyDescent="0.2">
      <c r="A96" s="173" t="s">
        <v>71</v>
      </c>
      <c r="B96" s="174"/>
      <c r="C96" s="169"/>
      <c r="D96" s="140">
        <v>919.99999999999989</v>
      </c>
      <c r="E96" s="140"/>
      <c r="F96" s="140"/>
      <c r="G96" s="140"/>
      <c r="H96" s="141"/>
    </row>
    <row r="97" spans="1:8" ht="67.5" customHeight="1" x14ac:dyDescent="0.2">
      <c r="A97" s="173" t="s">
        <v>72</v>
      </c>
      <c r="B97" s="174"/>
      <c r="C97" s="169"/>
      <c r="D97" s="140">
        <v>788.57142857142856</v>
      </c>
      <c r="E97" s="140"/>
      <c r="F97" s="140"/>
      <c r="G97" s="140"/>
      <c r="H97" s="141"/>
    </row>
    <row r="98" spans="1:8" ht="67.5" customHeight="1" x14ac:dyDescent="0.2">
      <c r="A98" s="173" t="s">
        <v>73</v>
      </c>
      <c r="B98" s="174"/>
      <c r="C98" s="169"/>
      <c r="D98" s="140">
        <v>690</v>
      </c>
      <c r="E98" s="140"/>
      <c r="F98" s="140"/>
      <c r="G98" s="140"/>
      <c r="H98" s="141"/>
    </row>
    <row r="99" spans="1:8" ht="67.5" customHeight="1" x14ac:dyDescent="0.2">
      <c r="A99" s="173" t="s">
        <v>74</v>
      </c>
      <c r="B99" s="174"/>
      <c r="C99" s="169"/>
      <c r="D99" s="140">
        <v>613.33333333333326</v>
      </c>
      <c r="E99" s="140"/>
      <c r="F99" s="140"/>
      <c r="G99" s="140"/>
      <c r="H99" s="141"/>
    </row>
    <row r="100" spans="1:8" ht="6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"2ГИС.ЛИПЕЦК"</v>
      </c>
      <c r="D103" s="31">
        <v>4986</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4" s="187">
        <v>3306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5" s="36">
        <v>7464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"2ГИС.ЛИПЕЦК"</v>
      </c>
      <c r="D106" s="36">
        <v>5904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"2ГИС.ЛИПЕЦК"</v>
      </c>
      <c r="D107" s="36">
        <v>7084.8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8" s="36">
        <v>2892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9" s="36">
        <v>6726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0" s="36">
        <v>7464</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"2ГИС.ЛИПЕЦК"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63"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3" s="36">
        <v>1770</v>
      </c>
      <c r="E113" s="37"/>
      <c r="F113" s="37"/>
      <c r="G113" s="37"/>
      <c r="H113" s="38"/>
    </row>
    <row r="114" spans="1:8" ht="63"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4" s="36">
        <v>1416</v>
      </c>
      <c r="E114" s="37"/>
      <c r="F114" s="37"/>
      <c r="G114" s="37"/>
      <c r="H114" s="38"/>
    </row>
    <row r="115" spans="1:8" ht="63" customHeight="1" x14ac:dyDescent="0.2">
      <c r="A115" s="143" t="s">
        <v>91</v>
      </c>
      <c r="B115" s="144"/>
      <c r="C115"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5" s="36">
        <v>1302</v>
      </c>
      <c r="E115" s="37"/>
      <c r="F115" s="37"/>
      <c r="G115" s="37"/>
      <c r="H115" s="38"/>
    </row>
    <row r="116" spans="1:8" ht="63" customHeight="1" x14ac:dyDescent="0.2">
      <c r="A116" s="143" t="s">
        <v>92</v>
      </c>
      <c r="B116" s="144"/>
      <c r="C116"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6" s="36">
        <v>708</v>
      </c>
      <c r="E116" s="37"/>
      <c r="F116" s="37"/>
      <c r="G116" s="37"/>
      <c r="H116" s="38"/>
    </row>
    <row r="117" spans="1:8" ht="63"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7" s="36">
        <v>7560</v>
      </c>
      <c r="E117" s="37"/>
      <c r="F117" s="37"/>
      <c r="G117" s="37"/>
      <c r="H117" s="38"/>
    </row>
    <row r="118" spans="1:8" ht="63"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9" s="36">
        <v>2070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20" s="36">
        <v>768</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2" s="36">
        <v>6000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3" s="36">
        <v>5505</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24" s="36">
        <v>5904</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"2ГИС.ЛИПЕЦК"</v>
      </c>
      <c r="D125" s="36">
        <v>7080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6">
        <v>4680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"2ГИС.ЛИПЕЦК" (версия для ПК)</v>
      </c>
      <c r="D127" s="36">
        <v>10560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"2ГИС.ЛИПЕЦК"</v>
      </c>
      <c r="D128" s="36">
        <v>8280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"2ГИС.ЛИПЕЦК"</v>
      </c>
      <c r="D129" s="36">
        <v>9936</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"2ГИС.ЛИПЕЦК" (версия для ПК)</v>
      </c>
      <c r="D130" s="36">
        <v>4080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"2ГИС.ЛИПЕЦК" (версия для ПК)</v>
      </c>
      <c r="D131" s="36">
        <v>9480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"2ГИС.ЛИПЕЦК" (версия для ПК)</v>
      </c>
      <c r="D132" s="36">
        <v>10560</v>
      </c>
      <c r="E132" s="37"/>
      <c r="F132" s="37"/>
      <c r="G132" s="37"/>
      <c r="H132" s="38"/>
    </row>
    <row r="133" spans="1:8" ht="50.1" customHeight="1" x14ac:dyDescent="0.2">
      <c r="A133" s="143" t="s">
        <v>108</v>
      </c>
      <c r="B133" s="144"/>
      <c r="C133" s="186" t="s">
        <v>88</v>
      </c>
      <c r="D133" s="36">
        <v>720</v>
      </c>
      <c r="E133" s="37"/>
      <c r="F133" s="37"/>
      <c r="G133" s="37"/>
      <c r="H133" s="38"/>
    </row>
    <row r="134" spans="1:8" ht="62.2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6">
        <v>10680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"2ГИС.ЛИПЕЦК" (версия для ПК)</v>
      </c>
      <c r="D135" s="44">
        <v>3000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37" s="36">
        <v>4050</v>
      </c>
      <c r="E137" s="37"/>
      <c r="F137" s="37"/>
      <c r="G137" s="37"/>
      <c r="H137" s="38"/>
    </row>
    <row r="138" spans="1:8" s="16" customFormat="1" ht="50.1" customHeight="1" x14ac:dyDescent="0.2">
      <c r="A138" s="143" t="s">
        <v>113</v>
      </c>
      <c r="B138" s="144"/>
      <c r="C138" s="196"/>
      <c r="D138" s="36">
        <v>4002</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3" s="200">
        <f>F143*1.2</f>
        <v>3045.6</v>
      </c>
      <c r="E143" s="201">
        <f>F143*1.1</f>
        <v>2791.8</v>
      </c>
      <c r="F143" s="201">
        <v>2538</v>
      </c>
      <c r="G143" s="201">
        <f>F143*0.75</f>
        <v>1903.5</v>
      </c>
      <c r="H143" s="202">
        <f>F143*0.5</f>
        <v>1269</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"2ГИС.ЛИПЕЦК"</v>
      </c>
      <c r="D144" s="36">
        <v>1890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5" s="36">
        <v>4488</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6" s="200">
        <f>F146*1.2</f>
        <v>4320</v>
      </c>
      <c r="E146" s="201">
        <f>F146*1.1</f>
        <v>3960.0000000000005</v>
      </c>
      <c r="F146" s="201">
        <v>3600</v>
      </c>
      <c r="G146" s="201">
        <f>F146*0.75</f>
        <v>2700</v>
      </c>
      <c r="H146" s="202">
        <f>F146*0.5</f>
        <v>1800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"2ГИС.ЛИПЕЦК"</v>
      </c>
      <c r="D147" s="36">
        <v>2760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8" s="36">
        <v>6360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"2ГИС.ЛИПЕЦК"</v>
      </c>
      <c r="D149" s="36">
        <v>1890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2" s="31">
        <v>6630</v>
      </c>
      <c r="E152" s="32"/>
      <c r="F152" s="32"/>
      <c r="G152" s="32"/>
      <c r="H152" s="33"/>
    </row>
    <row r="153" spans="1:8" s="16" customFormat="1" ht="83.25" customHeight="1" thickBot="1" x14ac:dyDescent="0.25">
      <c r="A153" s="143" t="s">
        <v>187</v>
      </c>
      <c r="B153" s="144"/>
      <c r="C153" s="196"/>
      <c r="D153" s="36">
        <v>6630</v>
      </c>
      <c r="E153" s="37"/>
      <c r="F153" s="37"/>
      <c r="G153" s="37"/>
      <c r="H153" s="38"/>
    </row>
    <row r="154" spans="1:8" ht="21.75" thickBot="1" x14ac:dyDescent="0.25">
      <c r="A154" s="301"/>
      <c r="B154" s="302"/>
      <c r="C154" s="182"/>
      <c r="D154" s="325"/>
      <c r="E154" s="325"/>
      <c r="F154" s="325"/>
      <c r="G154" s="325"/>
      <c r="H154" s="326"/>
    </row>
    <row r="156" spans="1:8" ht="21" x14ac:dyDescent="0.2">
      <c r="A156" s="208"/>
      <c r="B156" s="209" t="s">
        <v>126</v>
      </c>
      <c r="C156" s="566" t="s">
        <v>533</v>
      </c>
      <c r="D156" s="536"/>
      <c r="E156" s="211"/>
      <c r="F156" s="211"/>
      <c r="G156" s="211"/>
      <c r="H156" s="211"/>
    </row>
    <row r="157" spans="1:8" ht="21" x14ac:dyDescent="0.2">
      <c r="A157" s="208"/>
      <c r="B157" s="211"/>
      <c r="C157" s="567" t="s">
        <v>534</v>
      </c>
      <c r="D157" s="392"/>
      <c r="E157" s="211"/>
      <c r="F157" s="211"/>
      <c r="G157" s="211"/>
      <c r="H157" s="211"/>
    </row>
    <row r="158" spans="1:8" ht="21" x14ac:dyDescent="0.2">
      <c r="A158" s="208"/>
      <c r="B158" s="211"/>
      <c r="C158" s="567" t="s">
        <v>535</v>
      </c>
      <c r="D158" s="39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88.5" customHeight="1" thickBot="1" x14ac:dyDescent="0.25">
      <c r="A173" s="305" t="s">
        <v>141</v>
      </c>
      <c r="B173" s="306"/>
      <c r="C173" s="238" t="s">
        <v>142</v>
      </c>
      <c r="D173" s="330" t="s">
        <v>143</v>
      </c>
      <c r="E173" s="331"/>
      <c r="F173" s="240"/>
      <c r="G173" s="240"/>
      <c r="H173" s="240"/>
    </row>
    <row r="174" spans="1:8" ht="84" x14ac:dyDescent="0.2">
      <c r="A174" s="241" t="s">
        <v>144</v>
      </c>
      <c r="B174" s="242"/>
      <c r="C174" s="243" t="s">
        <v>145</v>
      </c>
      <c r="D174" s="244" t="s">
        <v>146</v>
      </c>
      <c r="E174" s="245"/>
      <c r="F174" s="240"/>
      <c r="G174" s="240"/>
      <c r="H174" s="240"/>
    </row>
    <row r="175" spans="1:8" ht="78" customHeight="1" x14ac:dyDescent="0.2">
      <c r="A175" s="246" t="s">
        <v>147</v>
      </c>
      <c r="B175" s="247"/>
      <c r="C175" s="248" t="s">
        <v>148</v>
      </c>
      <c r="D175" s="249" t="s">
        <v>149</v>
      </c>
      <c r="E175" s="250"/>
      <c r="F175" s="240"/>
      <c r="G175" s="240"/>
      <c r="H175" s="240"/>
    </row>
    <row r="176" spans="1:8" ht="180" customHeight="1" thickBot="1" x14ac:dyDescent="0.25">
      <c r="A176" s="332" t="s">
        <v>150</v>
      </c>
      <c r="B176" s="333"/>
      <c r="C176" s="334" t="s">
        <v>151</v>
      </c>
      <c r="D176" s="335" t="s">
        <v>149</v>
      </c>
      <c r="E176" s="336"/>
      <c r="F176" s="240"/>
      <c r="G176" s="240"/>
      <c r="H176" s="240"/>
    </row>
    <row r="177" spans="1:16384" s="205" customFormat="1" ht="125.25" customHeight="1" x14ac:dyDescent="0.2">
      <c r="A177" s="246" t="s">
        <v>153</v>
      </c>
      <c r="B177" s="247"/>
      <c r="C177" s="337" t="s">
        <v>154</v>
      </c>
      <c r="D177" s="247" t="s">
        <v>149</v>
      </c>
      <c r="E177" s="338"/>
      <c r="F177" s="234"/>
      <c r="G177" s="234"/>
      <c r="H177" s="234"/>
    </row>
    <row r="178" spans="1:16384" s="226" customFormat="1" ht="222.75" customHeight="1" thickBot="1" x14ac:dyDescent="0.25">
      <c r="A178" s="339" t="s">
        <v>155</v>
      </c>
      <c r="B178" s="340"/>
      <c r="C178" s="334" t="s">
        <v>156</v>
      </c>
      <c r="D178" s="341" t="s">
        <v>149</v>
      </c>
      <c r="E178" s="342"/>
      <c r="F178" s="224"/>
      <c r="G178" s="225"/>
      <c r="H178" s="225"/>
    </row>
    <row r="179" spans="1:16384" ht="30.75" customHeight="1" x14ac:dyDescent="0.2">
      <c r="A179" s="252" t="s">
        <v>157</v>
      </c>
      <c r="B179" s="252"/>
      <c r="C179" s="252"/>
      <c r="D179" s="252"/>
      <c r="E179" s="252"/>
      <c r="F179" s="252"/>
      <c r="G179" s="252"/>
      <c r="H179" s="252"/>
    </row>
    <row r="180" spans="1:16384" ht="30.75" customHeight="1" x14ac:dyDescent="0.2">
      <c r="A180" s="252" t="s">
        <v>158</v>
      </c>
      <c r="B180" s="252"/>
      <c r="C180" s="252"/>
      <c r="D180" s="252"/>
      <c r="E180" s="252"/>
      <c r="F180" s="252"/>
      <c r="G180" s="252"/>
      <c r="H180" s="252"/>
      <c r="I180" s="252"/>
      <c r="J180" s="252"/>
      <c r="K180" s="252"/>
      <c r="L180" s="252"/>
      <c r="M180" s="252"/>
      <c r="N180" s="252"/>
      <c r="O180" s="252"/>
      <c r="P180" s="252"/>
      <c r="Q180" s="252"/>
      <c r="R180" s="252"/>
      <c r="S180" s="252"/>
      <c r="T180" s="252"/>
      <c r="U180" s="252"/>
      <c r="V180" s="252"/>
      <c r="W180" s="252"/>
      <c r="X180" s="252"/>
      <c r="Y180" s="252"/>
      <c r="Z180" s="252"/>
      <c r="AA180" s="252"/>
      <c r="AB180" s="252"/>
      <c r="AC180" s="252"/>
      <c r="AD180" s="252"/>
      <c r="AE180" s="252"/>
      <c r="AF180" s="252"/>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c r="BC180" s="252"/>
      <c r="BD180" s="252"/>
      <c r="BE180" s="252"/>
      <c r="BF180" s="252"/>
      <c r="BG180" s="252"/>
      <c r="BH180" s="252"/>
      <c r="BI180" s="252"/>
      <c r="BJ180" s="252"/>
      <c r="BK180" s="252"/>
      <c r="BL180" s="252"/>
      <c r="BM180" s="252"/>
      <c r="BN180" s="252"/>
      <c r="BO180" s="252"/>
      <c r="BP180" s="252"/>
      <c r="BQ180" s="252"/>
      <c r="BR180" s="252"/>
      <c r="BS180" s="252"/>
      <c r="BT180" s="252"/>
      <c r="BU180" s="252"/>
      <c r="BV180" s="252"/>
      <c r="BW180" s="252"/>
      <c r="BX180" s="252"/>
      <c r="BY180" s="252"/>
      <c r="BZ180" s="252"/>
      <c r="CA180" s="252"/>
      <c r="CB180" s="252"/>
      <c r="CC180" s="252"/>
      <c r="CD180" s="252"/>
      <c r="CE180" s="252"/>
      <c r="CF180" s="252"/>
      <c r="CG180" s="252"/>
      <c r="CH180" s="252"/>
      <c r="CI180" s="252"/>
      <c r="CJ180" s="252"/>
      <c r="CK180" s="252"/>
      <c r="CL180" s="252"/>
      <c r="CM180" s="252"/>
      <c r="CN180" s="252"/>
      <c r="CO180" s="252"/>
      <c r="CP180" s="252"/>
      <c r="CQ180" s="252"/>
      <c r="CR180" s="252"/>
      <c r="CS180" s="252"/>
      <c r="CT180" s="252"/>
      <c r="CU180" s="252"/>
      <c r="CV180" s="252"/>
      <c r="CW180" s="252"/>
      <c r="CX180" s="252"/>
      <c r="CY180" s="252"/>
      <c r="CZ180" s="252"/>
      <c r="DA180" s="252"/>
      <c r="DB180" s="252"/>
      <c r="DC180" s="252"/>
      <c r="DD180" s="252"/>
      <c r="DE180" s="252"/>
      <c r="DF180" s="252"/>
      <c r="DG180" s="252"/>
      <c r="DH180" s="252"/>
      <c r="DI180" s="252"/>
      <c r="DJ180" s="252"/>
      <c r="DK180" s="252"/>
      <c r="DL180" s="252"/>
      <c r="DM180" s="252"/>
      <c r="DN180" s="252"/>
      <c r="DO180" s="252"/>
      <c r="DP180" s="252"/>
      <c r="DQ180" s="252"/>
      <c r="DR180" s="252"/>
      <c r="DS180" s="252"/>
      <c r="DT180" s="252"/>
      <c r="DU180" s="252"/>
      <c r="DV180" s="252"/>
      <c r="DW180" s="252"/>
      <c r="DX180" s="252"/>
      <c r="DY180" s="252"/>
      <c r="DZ180" s="252"/>
      <c r="EA180" s="252"/>
      <c r="EB180" s="252"/>
      <c r="EC180" s="252"/>
      <c r="ED180" s="252"/>
      <c r="EE180" s="252"/>
      <c r="EF180" s="252"/>
      <c r="EG180" s="252"/>
      <c r="EH180" s="252"/>
      <c r="EI180" s="252"/>
      <c r="EJ180" s="252"/>
      <c r="EK180" s="252"/>
      <c r="EL180" s="252"/>
      <c r="EM180" s="252"/>
      <c r="EN180" s="252"/>
      <c r="EO180" s="252"/>
      <c r="EP180" s="252"/>
      <c r="EQ180" s="252"/>
      <c r="ER180" s="252"/>
      <c r="ES180" s="252"/>
      <c r="ET180" s="252"/>
      <c r="EU180" s="252"/>
      <c r="EV180" s="252"/>
      <c r="EW180" s="252"/>
      <c r="EX180" s="252"/>
      <c r="EY180" s="252"/>
      <c r="EZ180" s="252"/>
      <c r="FA180" s="252"/>
      <c r="FB180" s="252"/>
      <c r="FC180" s="252"/>
      <c r="FD180" s="252"/>
      <c r="FE180" s="252"/>
      <c r="FF180" s="252"/>
      <c r="FG180" s="252"/>
      <c r="FH180" s="252"/>
      <c r="FI180" s="252"/>
      <c r="FJ180" s="252"/>
      <c r="FK180" s="252"/>
      <c r="FL180" s="252"/>
      <c r="FM180" s="252"/>
      <c r="FN180" s="252"/>
      <c r="FO180" s="252"/>
      <c r="FP180" s="252"/>
      <c r="FQ180" s="252"/>
      <c r="FR180" s="252"/>
      <c r="FS180" s="252"/>
      <c r="FT180" s="252"/>
      <c r="FU180" s="252"/>
      <c r="FV180" s="252"/>
      <c r="FW180" s="252"/>
      <c r="FX180" s="252"/>
      <c r="FY180" s="252"/>
      <c r="FZ180" s="252"/>
      <c r="GA180" s="252"/>
      <c r="GB180" s="252"/>
      <c r="GC180" s="252"/>
      <c r="GD180" s="252"/>
      <c r="GE180" s="252"/>
      <c r="GF180" s="252"/>
      <c r="GG180" s="252"/>
      <c r="GH180" s="252"/>
      <c r="GI180" s="252"/>
      <c r="GJ180" s="252"/>
      <c r="GK180" s="252"/>
      <c r="GL180" s="252"/>
      <c r="GM180" s="252"/>
      <c r="GN180" s="252"/>
      <c r="GO180" s="252"/>
      <c r="GP180" s="252"/>
      <c r="GQ180" s="252"/>
      <c r="GR180" s="252"/>
      <c r="GS180" s="252"/>
      <c r="GT180" s="252"/>
      <c r="GU180" s="252"/>
      <c r="GV180" s="252"/>
      <c r="GW180" s="252"/>
      <c r="GX180" s="252"/>
      <c r="GY180" s="252"/>
      <c r="GZ180" s="252"/>
      <c r="HA180" s="252"/>
      <c r="HB180" s="252"/>
      <c r="HC180" s="252"/>
      <c r="HD180" s="252"/>
      <c r="HE180" s="252"/>
      <c r="HF180" s="252"/>
      <c r="HG180" s="252"/>
      <c r="HH180" s="252"/>
      <c r="HI180" s="252"/>
      <c r="HJ180" s="252"/>
      <c r="HK180" s="252"/>
      <c r="HL180" s="252"/>
      <c r="HM180" s="252"/>
      <c r="HN180" s="252"/>
      <c r="HO180" s="252"/>
      <c r="HP180" s="252"/>
      <c r="HQ180" s="252"/>
      <c r="HR180" s="252"/>
      <c r="HS180" s="252"/>
      <c r="HT180" s="252"/>
      <c r="HU180" s="252"/>
      <c r="HV180" s="252"/>
      <c r="HW180" s="252"/>
      <c r="HX180" s="252"/>
      <c r="HY180" s="252"/>
      <c r="HZ180" s="252"/>
      <c r="IA180" s="252"/>
      <c r="IB180" s="252"/>
      <c r="IC180" s="252"/>
      <c r="ID180" s="252"/>
      <c r="IE180" s="252"/>
      <c r="IF180" s="252"/>
      <c r="IG180" s="252"/>
      <c r="IH180" s="252"/>
      <c r="II180" s="252"/>
      <c r="IJ180" s="252"/>
      <c r="IK180" s="252"/>
      <c r="IL180" s="252"/>
      <c r="IM180" s="252"/>
      <c r="IN180" s="252"/>
      <c r="IO180" s="252"/>
      <c r="IP180" s="252"/>
      <c r="IQ180" s="252"/>
      <c r="IR180" s="252"/>
      <c r="IS180" s="252"/>
      <c r="IT180" s="252"/>
      <c r="IU180" s="252"/>
      <c r="IV180" s="252"/>
      <c r="IW180" s="252"/>
      <c r="IX180" s="252"/>
      <c r="IY180" s="252"/>
      <c r="IZ180" s="252"/>
      <c r="JA180" s="252"/>
      <c r="JB180" s="252"/>
      <c r="JC180" s="252"/>
      <c r="JD180" s="252"/>
      <c r="JE180" s="252"/>
      <c r="JF180" s="252"/>
      <c r="JG180" s="252"/>
      <c r="JH180" s="252"/>
      <c r="JI180" s="252"/>
      <c r="JJ180" s="252"/>
      <c r="JK180" s="252"/>
      <c r="JL180" s="252"/>
      <c r="JM180" s="252"/>
      <c r="JN180" s="252"/>
      <c r="JO180" s="252"/>
      <c r="JP180" s="252"/>
      <c r="JQ180" s="252"/>
      <c r="JR180" s="252"/>
      <c r="JS180" s="252"/>
      <c r="JT180" s="252"/>
      <c r="JU180" s="252"/>
      <c r="JV180" s="252"/>
      <c r="JW180" s="252"/>
      <c r="JX180" s="252"/>
      <c r="JY180" s="252"/>
      <c r="JZ180" s="252"/>
      <c r="KA180" s="252"/>
      <c r="KB180" s="252"/>
      <c r="KC180" s="252"/>
      <c r="KD180" s="252"/>
      <c r="KE180" s="252"/>
      <c r="KF180" s="252"/>
      <c r="KG180" s="252"/>
      <c r="KH180" s="252"/>
      <c r="KI180" s="252"/>
      <c r="KJ180" s="252"/>
      <c r="KK180" s="252"/>
      <c r="KL180" s="252"/>
      <c r="KM180" s="252"/>
      <c r="KN180" s="252"/>
      <c r="KO180" s="252"/>
      <c r="KP180" s="252"/>
      <c r="KQ180" s="252"/>
      <c r="KR180" s="252"/>
      <c r="KS180" s="252"/>
      <c r="KT180" s="252"/>
      <c r="KU180" s="252"/>
      <c r="KV180" s="252"/>
      <c r="KW180" s="252"/>
      <c r="KX180" s="252"/>
      <c r="KY180" s="252"/>
      <c r="KZ180" s="252"/>
      <c r="LA180" s="252"/>
      <c r="LB180" s="252"/>
      <c r="LC180" s="252"/>
      <c r="LD180" s="252"/>
      <c r="LE180" s="252"/>
      <c r="LF180" s="252"/>
      <c r="LG180" s="252"/>
      <c r="LH180" s="252"/>
      <c r="LI180" s="252"/>
      <c r="LJ180" s="252"/>
      <c r="LK180" s="252"/>
      <c r="LL180" s="252"/>
      <c r="LM180" s="252"/>
      <c r="LN180" s="252"/>
      <c r="LO180" s="252"/>
      <c r="LP180" s="252"/>
      <c r="LQ180" s="252"/>
      <c r="LR180" s="252"/>
      <c r="LS180" s="252"/>
      <c r="LT180" s="252"/>
      <c r="LU180" s="252"/>
      <c r="LV180" s="252"/>
      <c r="LW180" s="252"/>
      <c r="LX180" s="252"/>
      <c r="LY180" s="252"/>
      <c r="LZ180" s="252"/>
      <c r="MA180" s="252"/>
      <c r="MB180" s="252"/>
      <c r="MC180" s="252"/>
      <c r="MD180" s="252"/>
      <c r="ME180" s="252"/>
      <c r="MF180" s="252"/>
      <c r="MG180" s="252"/>
      <c r="MH180" s="252"/>
      <c r="MI180" s="252"/>
      <c r="MJ180" s="252"/>
      <c r="MK180" s="252"/>
      <c r="ML180" s="252"/>
      <c r="MM180" s="252"/>
      <c r="MN180" s="252"/>
      <c r="MO180" s="252"/>
      <c r="MP180" s="252"/>
      <c r="MQ180" s="252"/>
      <c r="MR180" s="252"/>
      <c r="MS180" s="252"/>
      <c r="MT180" s="252"/>
      <c r="MU180" s="252"/>
      <c r="MV180" s="252"/>
      <c r="MW180" s="252"/>
      <c r="MX180" s="252"/>
      <c r="MY180" s="252"/>
      <c r="MZ180" s="252"/>
      <c r="NA180" s="252"/>
      <c r="NB180" s="252"/>
      <c r="NC180" s="252"/>
      <c r="ND180" s="252"/>
      <c r="NE180" s="252"/>
      <c r="NF180" s="252"/>
      <c r="NG180" s="252"/>
      <c r="NH180" s="252"/>
      <c r="NI180" s="252"/>
      <c r="NJ180" s="252"/>
      <c r="NK180" s="252"/>
      <c r="NL180" s="252"/>
      <c r="NM180" s="252"/>
      <c r="NN180" s="252"/>
      <c r="NO180" s="252"/>
      <c r="NP180" s="252"/>
      <c r="NQ180" s="252"/>
      <c r="NR180" s="252"/>
      <c r="NS180" s="252"/>
      <c r="NT180" s="252"/>
      <c r="NU180" s="252"/>
      <c r="NV180" s="252"/>
      <c r="NW180" s="252"/>
      <c r="NX180" s="252"/>
      <c r="NY180" s="252"/>
      <c r="NZ180" s="252"/>
      <c r="OA180" s="252"/>
      <c r="OB180" s="252"/>
      <c r="OC180" s="252"/>
      <c r="OD180" s="252"/>
      <c r="OE180" s="252"/>
      <c r="OF180" s="252"/>
      <c r="OG180" s="252"/>
      <c r="OH180" s="252"/>
      <c r="OI180" s="252"/>
      <c r="OJ180" s="252"/>
      <c r="OK180" s="252"/>
      <c r="OL180" s="252"/>
      <c r="OM180" s="252"/>
      <c r="ON180" s="252"/>
      <c r="OO180" s="252"/>
      <c r="OP180" s="252"/>
      <c r="OQ180" s="252"/>
      <c r="OR180" s="252"/>
      <c r="OS180" s="252"/>
      <c r="OT180" s="252"/>
      <c r="OU180" s="252"/>
      <c r="OV180" s="252"/>
      <c r="OW180" s="252"/>
      <c r="OX180" s="252"/>
      <c r="OY180" s="252"/>
      <c r="OZ180" s="252"/>
      <c r="PA180" s="252"/>
      <c r="PB180" s="252"/>
      <c r="PC180" s="252"/>
      <c r="PD180" s="252"/>
      <c r="PE180" s="252"/>
      <c r="PF180" s="252"/>
      <c r="PG180" s="252"/>
      <c r="PH180" s="252"/>
      <c r="PI180" s="252"/>
      <c r="PJ180" s="252"/>
      <c r="PK180" s="252"/>
      <c r="PL180" s="252"/>
      <c r="PM180" s="252"/>
      <c r="PN180" s="252"/>
      <c r="PO180" s="252"/>
      <c r="PP180" s="252"/>
      <c r="PQ180" s="252"/>
      <c r="PR180" s="252"/>
      <c r="PS180" s="252"/>
      <c r="PT180" s="252"/>
      <c r="PU180" s="252"/>
      <c r="PV180" s="252"/>
      <c r="PW180" s="252"/>
      <c r="PX180" s="252"/>
      <c r="PY180" s="252"/>
      <c r="PZ180" s="252"/>
      <c r="QA180" s="252"/>
      <c r="QB180" s="252"/>
      <c r="QC180" s="252"/>
      <c r="QD180" s="252"/>
      <c r="QE180" s="252"/>
      <c r="QF180" s="252"/>
      <c r="QG180" s="252"/>
      <c r="QH180" s="252"/>
      <c r="QI180" s="252"/>
      <c r="QJ180" s="252"/>
      <c r="QK180" s="252"/>
      <c r="QL180" s="252"/>
      <c r="QM180" s="252"/>
      <c r="QN180" s="252"/>
      <c r="QO180" s="252"/>
      <c r="QP180" s="252"/>
      <c r="QQ180" s="252"/>
      <c r="QR180" s="252"/>
      <c r="QS180" s="252"/>
      <c r="QT180" s="252"/>
      <c r="QU180" s="252"/>
      <c r="QV180" s="252"/>
      <c r="QW180" s="252"/>
      <c r="QX180" s="252"/>
      <c r="QY180" s="252"/>
      <c r="QZ180" s="252"/>
      <c r="RA180" s="252"/>
      <c r="RB180" s="252"/>
      <c r="RC180" s="252"/>
      <c r="RD180" s="252"/>
      <c r="RE180" s="252"/>
      <c r="RF180" s="252"/>
      <c r="RG180" s="252"/>
      <c r="RH180" s="252"/>
      <c r="RI180" s="252"/>
      <c r="RJ180" s="252"/>
      <c r="RK180" s="252"/>
      <c r="RL180" s="252"/>
      <c r="RM180" s="252"/>
      <c r="RN180" s="252"/>
      <c r="RO180" s="252"/>
      <c r="RP180" s="252"/>
      <c r="RQ180" s="252"/>
      <c r="RR180" s="252"/>
      <c r="RS180" s="252"/>
      <c r="RT180" s="252"/>
      <c r="RU180" s="252"/>
      <c r="RV180" s="252"/>
      <c r="RW180" s="252"/>
      <c r="RX180" s="252"/>
      <c r="RY180" s="252"/>
      <c r="RZ180" s="252"/>
      <c r="SA180" s="252"/>
      <c r="SB180" s="252"/>
      <c r="SC180" s="252"/>
      <c r="SD180" s="252"/>
      <c r="SE180" s="252"/>
      <c r="SF180" s="252"/>
      <c r="SG180" s="252"/>
      <c r="SH180" s="252"/>
      <c r="SI180" s="252"/>
      <c r="SJ180" s="252"/>
      <c r="SK180" s="252"/>
      <c r="SL180" s="252"/>
      <c r="SM180" s="252"/>
      <c r="SN180" s="252"/>
      <c r="SO180" s="252"/>
      <c r="SP180" s="252"/>
      <c r="SQ180" s="252"/>
      <c r="SR180" s="252"/>
      <c r="SS180" s="252"/>
      <c r="ST180" s="252"/>
      <c r="SU180" s="252"/>
      <c r="SV180" s="252"/>
      <c r="SW180" s="252"/>
      <c r="SX180" s="252"/>
      <c r="SY180" s="252"/>
      <c r="SZ180" s="252"/>
      <c r="TA180" s="252"/>
      <c r="TB180" s="252"/>
      <c r="TC180" s="252"/>
      <c r="TD180" s="252"/>
      <c r="TE180" s="252"/>
      <c r="TF180" s="252"/>
      <c r="TG180" s="252"/>
      <c r="TH180" s="252"/>
      <c r="TI180" s="252"/>
      <c r="TJ180" s="252"/>
      <c r="TK180" s="252"/>
      <c r="TL180" s="252"/>
      <c r="TM180" s="252"/>
      <c r="TN180" s="252"/>
      <c r="TO180" s="252"/>
      <c r="TP180" s="252"/>
      <c r="TQ180" s="252"/>
      <c r="TR180" s="252"/>
      <c r="TS180" s="252"/>
      <c r="TT180" s="252"/>
      <c r="TU180" s="252"/>
      <c r="TV180" s="252"/>
      <c r="TW180" s="252"/>
      <c r="TX180" s="252"/>
      <c r="TY180" s="252"/>
      <c r="TZ180" s="252"/>
      <c r="UA180" s="252"/>
      <c r="UB180" s="252"/>
      <c r="UC180" s="252"/>
      <c r="UD180" s="252"/>
      <c r="UE180" s="252"/>
      <c r="UF180" s="252"/>
      <c r="UG180" s="252"/>
      <c r="UH180" s="252"/>
      <c r="UI180" s="252"/>
      <c r="UJ180" s="252"/>
      <c r="UK180" s="252"/>
      <c r="UL180" s="252"/>
      <c r="UM180" s="252"/>
      <c r="UN180" s="252"/>
      <c r="UO180" s="252"/>
      <c r="UP180" s="252"/>
      <c r="UQ180" s="252"/>
      <c r="UR180" s="252"/>
      <c r="US180" s="252"/>
      <c r="UT180" s="252"/>
      <c r="UU180" s="252"/>
      <c r="UV180" s="252"/>
      <c r="UW180" s="252"/>
      <c r="UX180" s="252"/>
      <c r="UY180" s="252"/>
      <c r="UZ180" s="252"/>
      <c r="VA180" s="252"/>
      <c r="VB180" s="252"/>
      <c r="VC180" s="252"/>
      <c r="VD180" s="252"/>
      <c r="VE180" s="252"/>
      <c r="VF180" s="252"/>
      <c r="VG180" s="252"/>
      <c r="VH180" s="252"/>
      <c r="VI180" s="252"/>
      <c r="VJ180" s="252"/>
      <c r="VK180" s="252"/>
      <c r="VL180" s="252"/>
      <c r="VM180" s="252"/>
      <c r="VN180" s="252"/>
      <c r="VO180" s="252"/>
      <c r="VP180" s="252"/>
      <c r="VQ180" s="252"/>
      <c r="VR180" s="252"/>
      <c r="VS180" s="252"/>
      <c r="VT180" s="252"/>
      <c r="VU180" s="252"/>
      <c r="VV180" s="252"/>
      <c r="VW180" s="252"/>
      <c r="VX180" s="252"/>
      <c r="VY180" s="252"/>
      <c r="VZ180" s="252"/>
      <c r="WA180" s="252"/>
      <c r="WB180" s="252"/>
      <c r="WC180" s="252"/>
      <c r="WD180" s="252"/>
      <c r="WE180" s="252"/>
      <c r="WF180" s="252"/>
      <c r="WG180" s="252"/>
      <c r="WH180" s="252"/>
      <c r="WI180" s="252"/>
      <c r="WJ180" s="252"/>
      <c r="WK180" s="252"/>
      <c r="WL180" s="252"/>
      <c r="WM180" s="252"/>
      <c r="WN180" s="252"/>
      <c r="WO180" s="252"/>
      <c r="WP180" s="252"/>
      <c r="WQ180" s="252"/>
      <c r="WR180" s="252"/>
      <c r="WS180" s="252"/>
      <c r="WT180" s="252"/>
      <c r="WU180" s="252"/>
      <c r="WV180" s="252"/>
      <c r="WW180" s="252"/>
      <c r="WX180" s="252"/>
      <c r="WY180" s="252"/>
      <c r="WZ180" s="252"/>
      <c r="XA180" s="252"/>
      <c r="XB180" s="252"/>
      <c r="XC180" s="252"/>
      <c r="XD180" s="252"/>
      <c r="XE180" s="252"/>
      <c r="XF180" s="252"/>
      <c r="XG180" s="252"/>
      <c r="XH180" s="252"/>
      <c r="XI180" s="252"/>
      <c r="XJ180" s="252"/>
      <c r="XK180" s="252"/>
      <c r="XL180" s="252"/>
      <c r="XM180" s="252"/>
      <c r="XN180" s="252"/>
      <c r="XO180" s="252"/>
      <c r="XP180" s="252"/>
      <c r="XQ180" s="252"/>
      <c r="XR180" s="252"/>
      <c r="XS180" s="252"/>
      <c r="XT180" s="252"/>
      <c r="XU180" s="252"/>
      <c r="XV180" s="252"/>
      <c r="XW180" s="252"/>
      <c r="XX180" s="252"/>
      <c r="XY180" s="252"/>
      <c r="XZ180" s="252"/>
      <c r="YA180" s="252"/>
      <c r="YB180" s="252"/>
      <c r="YC180" s="252"/>
      <c r="YD180" s="252"/>
      <c r="YE180" s="252"/>
      <c r="YF180" s="252"/>
      <c r="YG180" s="252"/>
      <c r="YH180" s="252"/>
      <c r="YI180" s="252"/>
      <c r="YJ180" s="252"/>
      <c r="YK180" s="252"/>
      <c r="YL180" s="252"/>
      <c r="YM180" s="252"/>
      <c r="YN180" s="252"/>
      <c r="YO180" s="252"/>
      <c r="YP180" s="252"/>
      <c r="YQ180" s="252"/>
      <c r="YR180" s="252"/>
      <c r="YS180" s="252"/>
      <c r="YT180" s="252"/>
      <c r="YU180" s="252"/>
      <c r="YV180" s="252"/>
      <c r="YW180" s="252"/>
      <c r="YX180" s="252"/>
      <c r="YY180" s="252"/>
      <c r="YZ180" s="252"/>
      <c r="ZA180" s="252"/>
      <c r="ZB180" s="252"/>
      <c r="ZC180" s="252"/>
      <c r="ZD180" s="252"/>
      <c r="ZE180" s="252"/>
      <c r="ZF180" s="252"/>
      <c r="ZG180" s="252"/>
      <c r="ZH180" s="252"/>
      <c r="ZI180" s="252"/>
      <c r="ZJ180" s="252"/>
      <c r="ZK180" s="252"/>
      <c r="ZL180" s="252"/>
      <c r="ZM180" s="252"/>
      <c r="ZN180" s="252"/>
      <c r="ZO180" s="252"/>
      <c r="ZP180" s="252"/>
      <c r="ZQ180" s="252"/>
      <c r="ZR180" s="252"/>
      <c r="ZS180" s="252"/>
      <c r="ZT180" s="252"/>
      <c r="ZU180" s="252"/>
      <c r="ZV180" s="252"/>
      <c r="ZW180" s="252"/>
      <c r="ZX180" s="252"/>
      <c r="ZY180" s="252"/>
      <c r="ZZ180" s="252"/>
      <c r="AAA180" s="252"/>
      <c r="AAB180" s="252"/>
      <c r="AAC180" s="252"/>
      <c r="AAD180" s="252"/>
      <c r="AAE180" s="252"/>
      <c r="AAF180" s="252"/>
      <c r="AAG180" s="252"/>
      <c r="AAH180" s="252"/>
      <c r="AAI180" s="252"/>
      <c r="AAJ180" s="252"/>
      <c r="AAK180" s="252"/>
      <c r="AAL180" s="252"/>
      <c r="AAM180" s="252"/>
      <c r="AAN180" s="252"/>
      <c r="AAO180" s="252"/>
      <c r="AAP180" s="252"/>
      <c r="AAQ180" s="252"/>
      <c r="AAR180" s="252"/>
      <c r="AAS180" s="252"/>
      <c r="AAT180" s="252"/>
      <c r="AAU180" s="252"/>
      <c r="AAV180" s="252"/>
      <c r="AAW180" s="252"/>
      <c r="AAX180" s="252"/>
      <c r="AAY180" s="252"/>
      <c r="AAZ180" s="252"/>
      <c r="ABA180" s="252"/>
      <c r="ABB180" s="252"/>
      <c r="ABC180" s="252"/>
      <c r="ABD180" s="252"/>
      <c r="ABE180" s="252"/>
      <c r="ABF180" s="252"/>
      <c r="ABG180" s="252"/>
      <c r="ABH180" s="252"/>
      <c r="ABI180" s="252"/>
      <c r="ABJ180" s="252"/>
      <c r="ABK180" s="252"/>
      <c r="ABL180" s="252"/>
      <c r="ABM180" s="252"/>
      <c r="ABN180" s="252"/>
      <c r="ABO180" s="252"/>
      <c r="ABP180" s="252"/>
      <c r="ABQ180" s="252"/>
      <c r="ABR180" s="252"/>
      <c r="ABS180" s="252"/>
      <c r="ABT180" s="252"/>
      <c r="ABU180" s="252"/>
      <c r="ABV180" s="252"/>
      <c r="ABW180" s="252"/>
      <c r="ABX180" s="252"/>
      <c r="ABY180" s="252"/>
      <c r="ABZ180" s="252"/>
      <c r="ACA180" s="252"/>
      <c r="ACB180" s="252"/>
      <c r="ACC180" s="252"/>
      <c r="ACD180" s="252"/>
      <c r="ACE180" s="252"/>
      <c r="ACF180" s="252"/>
      <c r="ACG180" s="252"/>
      <c r="ACH180" s="252"/>
      <c r="ACI180" s="252"/>
      <c r="ACJ180" s="252"/>
      <c r="ACK180" s="252"/>
      <c r="ACL180" s="252"/>
      <c r="ACM180" s="252"/>
      <c r="ACN180" s="252"/>
      <c r="ACO180" s="252"/>
      <c r="ACP180" s="252"/>
      <c r="ACQ180" s="252"/>
      <c r="ACR180" s="252"/>
      <c r="ACS180" s="252"/>
      <c r="ACT180" s="252"/>
      <c r="ACU180" s="252"/>
      <c r="ACV180" s="252"/>
      <c r="ACW180" s="252"/>
      <c r="ACX180" s="252"/>
      <c r="ACY180" s="252"/>
      <c r="ACZ180" s="252"/>
      <c r="ADA180" s="252"/>
      <c r="ADB180" s="252"/>
      <c r="ADC180" s="252"/>
      <c r="ADD180" s="252"/>
      <c r="ADE180" s="252"/>
      <c r="ADF180" s="252"/>
      <c r="ADG180" s="252"/>
      <c r="ADH180" s="252"/>
      <c r="ADI180" s="252"/>
      <c r="ADJ180" s="252"/>
      <c r="ADK180" s="252"/>
      <c r="ADL180" s="252"/>
      <c r="ADM180" s="252"/>
      <c r="ADN180" s="252"/>
      <c r="ADO180" s="252"/>
      <c r="ADP180" s="252"/>
      <c r="ADQ180" s="252"/>
      <c r="ADR180" s="252"/>
      <c r="ADS180" s="252"/>
      <c r="ADT180" s="252"/>
      <c r="ADU180" s="252"/>
      <c r="ADV180" s="252"/>
      <c r="ADW180" s="252"/>
      <c r="ADX180" s="252"/>
      <c r="ADY180" s="252"/>
      <c r="ADZ180" s="252"/>
      <c r="AEA180" s="252"/>
      <c r="AEB180" s="252"/>
      <c r="AEC180" s="252"/>
      <c r="AED180" s="252"/>
      <c r="AEE180" s="252"/>
      <c r="AEF180" s="252"/>
      <c r="AEG180" s="252"/>
      <c r="AEH180" s="252"/>
      <c r="AEI180" s="252"/>
      <c r="AEJ180" s="252"/>
      <c r="AEK180" s="252"/>
      <c r="AEL180" s="252"/>
      <c r="AEM180" s="252"/>
      <c r="AEN180" s="252"/>
      <c r="AEO180" s="252"/>
      <c r="AEP180" s="252"/>
      <c r="AEQ180" s="252"/>
      <c r="AER180" s="252"/>
      <c r="AES180" s="252"/>
      <c r="AET180" s="252"/>
      <c r="AEU180" s="252"/>
      <c r="AEV180" s="252"/>
      <c r="AEW180" s="252"/>
      <c r="AEX180" s="252"/>
      <c r="AEY180" s="252"/>
      <c r="AEZ180" s="252"/>
      <c r="AFA180" s="252"/>
      <c r="AFB180" s="252"/>
      <c r="AFC180" s="252"/>
      <c r="AFD180" s="252"/>
      <c r="AFE180" s="252"/>
      <c r="AFF180" s="252"/>
      <c r="AFG180" s="252"/>
      <c r="AFH180" s="252"/>
      <c r="AFI180" s="252"/>
      <c r="AFJ180" s="252"/>
      <c r="AFK180" s="252"/>
      <c r="AFL180" s="252"/>
      <c r="AFM180" s="252"/>
      <c r="AFN180" s="252"/>
      <c r="AFO180" s="252"/>
      <c r="AFP180" s="252"/>
      <c r="AFQ180" s="252"/>
      <c r="AFR180" s="252"/>
      <c r="AFS180" s="252"/>
      <c r="AFT180" s="252"/>
      <c r="AFU180" s="252"/>
      <c r="AFV180" s="252"/>
      <c r="AFW180" s="252"/>
      <c r="AFX180" s="252"/>
      <c r="AFY180" s="252"/>
      <c r="AFZ180" s="252"/>
      <c r="AGA180" s="252"/>
      <c r="AGB180" s="252"/>
      <c r="AGC180" s="252"/>
      <c r="AGD180" s="252"/>
      <c r="AGE180" s="252"/>
      <c r="AGF180" s="252"/>
      <c r="AGG180" s="252"/>
      <c r="AGH180" s="252"/>
      <c r="AGI180" s="252"/>
      <c r="AGJ180" s="252"/>
      <c r="AGK180" s="252"/>
      <c r="AGL180" s="252"/>
      <c r="AGM180" s="252"/>
      <c r="AGN180" s="252"/>
      <c r="AGO180" s="252"/>
      <c r="AGP180" s="252"/>
      <c r="AGQ180" s="252"/>
      <c r="AGR180" s="252"/>
      <c r="AGS180" s="252"/>
      <c r="AGT180" s="252"/>
      <c r="AGU180" s="252"/>
      <c r="AGV180" s="252"/>
      <c r="AGW180" s="252"/>
      <c r="AGX180" s="252"/>
      <c r="AGY180" s="252"/>
      <c r="AGZ180" s="252"/>
      <c r="AHA180" s="252"/>
      <c r="AHB180" s="252"/>
      <c r="AHC180" s="252"/>
      <c r="AHD180" s="252"/>
      <c r="AHE180" s="252"/>
      <c r="AHF180" s="252"/>
      <c r="AHG180" s="252"/>
      <c r="AHH180" s="252"/>
      <c r="AHI180" s="252"/>
      <c r="AHJ180" s="252"/>
      <c r="AHK180" s="252"/>
      <c r="AHL180" s="252"/>
      <c r="AHM180" s="252"/>
      <c r="AHN180" s="252"/>
      <c r="AHO180" s="252"/>
      <c r="AHP180" s="252"/>
      <c r="AHQ180" s="252"/>
      <c r="AHR180" s="252"/>
      <c r="AHS180" s="252"/>
      <c r="AHT180" s="252"/>
      <c r="AHU180" s="252"/>
      <c r="AHV180" s="252"/>
      <c r="AHW180" s="252"/>
      <c r="AHX180" s="252"/>
      <c r="AHY180" s="252"/>
      <c r="AHZ180" s="252"/>
      <c r="AIA180" s="252"/>
      <c r="AIB180" s="252"/>
      <c r="AIC180" s="252"/>
      <c r="AID180" s="252"/>
      <c r="AIE180" s="252"/>
      <c r="AIF180" s="252"/>
      <c r="AIG180" s="252"/>
      <c r="AIH180" s="252"/>
      <c r="AII180" s="252"/>
      <c r="AIJ180" s="252"/>
      <c r="AIK180" s="252"/>
      <c r="AIL180" s="252"/>
      <c r="AIM180" s="252"/>
      <c r="AIN180" s="252"/>
      <c r="AIO180" s="252"/>
      <c r="AIP180" s="252"/>
      <c r="AIQ180" s="252"/>
      <c r="AIR180" s="252"/>
      <c r="AIS180" s="252"/>
      <c r="AIT180" s="252"/>
      <c r="AIU180" s="252"/>
      <c r="AIV180" s="252"/>
      <c r="AIW180" s="252"/>
      <c r="AIX180" s="252"/>
      <c r="AIY180" s="252"/>
      <c r="AIZ180" s="252"/>
      <c r="AJA180" s="252"/>
      <c r="AJB180" s="252"/>
      <c r="AJC180" s="252"/>
      <c r="AJD180" s="252"/>
      <c r="AJE180" s="252"/>
      <c r="AJF180" s="252"/>
      <c r="AJG180" s="252"/>
      <c r="AJH180" s="252"/>
      <c r="AJI180" s="252"/>
      <c r="AJJ180" s="252"/>
      <c r="AJK180" s="252"/>
      <c r="AJL180" s="252"/>
      <c r="AJM180" s="252"/>
      <c r="AJN180" s="252"/>
      <c r="AJO180" s="252"/>
      <c r="AJP180" s="252"/>
      <c r="AJQ180" s="252"/>
      <c r="AJR180" s="252"/>
      <c r="AJS180" s="252"/>
      <c r="AJT180" s="252"/>
      <c r="AJU180" s="252"/>
      <c r="AJV180" s="252"/>
      <c r="AJW180" s="252"/>
      <c r="AJX180" s="252"/>
      <c r="AJY180" s="252"/>
      <c r="AJZ180" s="252"/>
      <c r="AKA180" s="252"/>
      <c r="AKB180" s="252"/>
      <c r="AKC180" s="252"/>
      <c r="AKD180" s="252"/>
      <c r="AKE180" s="252"/>
      <c r="AKF180" s="252"/>
      <c r="AKG180" s="252"/>
      <c r="AKH180" s="252"/>
      <c r="AKI180" s="252"/>
      <c r="AKJ180" s="252"/>
      <c r="AKK180" s="252"/>
      <c r="AKL180" s="252"/>
      <c r="AKM180" s="252"/>
      <c r="AKN180" s="252"/>
      <c r="AKO180" s="252"/>
      <c r="AKP180" s="252"/>
      <c r="AKQ180" s="252"/>
      <c r="AKR180" s="252"/>
      <c r="AKS180" s="252"/>
      <c r="AKT180" s="252"/>
      <c r="AKU180" s="252"/>
      <c r="AKV180" s="252"/>
      <c r="AKW180" s="252"/>
      <c r="AKX180" s="252"/>
      <c r="AKY180" s="252"/>
      <c r="AKZ180" s="252"/>
      <c r="ALA180" s="252"/>
      <c r="ALB180" s="252"/>
      <c r="ALC180" s="252"/>
      <c r="ALD180" s="252"/>
      <c r="ALE180" s="252"/>
      <c r="ALF180" s="252"/>
      <c r="ALG180" s="252"/>
      <c r="ALH180" s="252"/>
      <c r="ALI180" s="252"/>
      <c r="ALJ180" s="252"/>
      <c r="ALK180" s="252"/>
      <c r="ALL180" s="252"/>
      <c r="ALM180" s="252"/>
      <c r="ALN180" s="252"/>
      <c r="ALO180" s="252"/>
      <c r="ALP180" s="252"/>
      <c r="ALQ180" s="252"/>
      <c r="ALR180" s="252"/>
      <c r="ALS180" s="252"/>
      <c r="ALT180" s="252"/>
      <c r="ALU180" s="252"/>
      <c r="ALV180" s="252"/>
      <c r="ALW180" s="252"/>
      <c r="ALX180" s="252"/>
      <c r="ALY180" s="252"/>
      <c r="ALZ180" s="252"/>
      <c r="AMA180" s="252"/>
      <c r="AMB180" s="252"/>
      <c r="AMC180" s="252"/>
      <c r="AMD180" s="252"/>
      <c r="AME180" s="252"/>
      <c r="AMF180" s="252"/>
      <c r="AMG180" s="252"/>
      <c r="AMH180" s="252"/>
      <c r="AMI180" s="252"/>
      <c r="AMJ180" s="252"/>
      <c r="AMK180" s="252"/>
      <c r="AML180" s="252"/>
      <c r="AMM180" s="252"/>
      <c r="AMN180" s="252"/>
      <c r="AMO180" s="252"/>
      <c r="AMP180" s="252"/>
      <c r="AMQ180" s="252"/>
      <c r="AMR180" s="252"/>
      <c r="AMS180" s="252"/>
      <c r="AMT180" s="252"/>
      <c r="AMU180" s="252"/>
      <c r="AMV180" s="252"/>
      <c r="AMW180" s="252"/>
      <c r="AMX180" s="252"/>
      <c r="AMY180" s="252"/>
      <c r="AMZ180" s="252"/>
      <c r="ANA180" s="252"/>
      <c r="ANB180" s="252"/>
      <c r="ANC180" s="252"/>
      <c r="AND180" s="252"/>
      <c r="ANE180" s="252"/>
      <c r="ANF180" s="252"/>
      <c r="ANG180" s="252"/>
      <c r="ANH180" s="252"/>
      <c r="ANI180" s="252"/>
      <c r="ANJ180" s="252"/>
      <c r="ANK180" s="252"/>
      <c r="ANL180" s="252"/>
      <c r="ANM180" s="252"/>
      <c r="ANN180" s="252"/>
      <c r="ANO180" s="252"/>
      <c r="ANP180" s="252"/>
      <c r="ANQ180" s="252"/>
      <c r="ANR180" s="252"/>
      <c r="ANS180" s="252"/>
      <c r="ANT180" s="252"/>
      <c r="ANU180" s="252"/>
      <c r="ANV180" s="252"/>
      <c r="ANW180" s="252"/>
      <c r="ANX180" s="252"/>
      <c r="ANY180" s="252"/>
      <c r="ANZ180" s="252"/>
      <c r="AOA180" s="252"/>
      <c r="AOB180" s="252"/>
      <c r="AOC180" s="252"/>
      <c r="AOD180" s="252"/>
      <c r="AOE180" s="252"/>
      <c r="AOF180" s="252"/>
      <c r="AOG180" s="252"/>
      <c r="AOH180" s="252"/>
      <c r="AOI180" s="252"/>
      <c r="AOJ180" s="252"/>
      <c r="AOK180" s="252"/>
      <c r="AOL180" s="252"/>
      <c r="AOM180" s="252"/>
      <c r="AON180" s="252"/>
      <c r="AOO180" s="252"/>
      <c r="AOP180" s="252"/>
      <c r="AOQ180" s="252"/>
      <c r="AOR180" s="252"/>
      <c r="AOS180" s="252"/>
      <c r="AOT180" s="252"/>
      <c r="AOU180" s="252"/>
      <c r="AOV180" s="252"/>
      <c r="AOW180" s="252"/>
      <c r="AOX180" s="252"/>
      <c r="AOY180" s="252"/>
      <c r="AOZ180" s="252"/>
      <c r="APA180" s="252"/>
      <c r="APB180" s="252"/>
      <c r="APC180" s="252"/>
      <c r="APD180" s="252"/>
      <c r="APE180" s="252"/>
      <c r="APF180" s="252"/>
      <c r="APG180" s="252"/>
      <c r="APH180" s="252"/>
      <c r="API180" s="252"/>
      <c r="APJ180" s="252"/>
      <c r="APK180" s="252"/>
      <c r="APL180" s="252"/>
      <c r="APM180" s="252"/>
      <c r="APN180" s="252"/>
      <c r="APO180" s="252"/>
      <c r="APP180" s="252"/>
      <c r="APQ180" s="252"/>
      <c r="APR180" s="252"/>
      <c r="APS180" s="252"/>
      <c r="APT180" s="252"/>
      <c r="APU180" s="252"/>
      <c r="APV180" s="252"/>
      <c r="APW180" s="252"/>
      <c r="APX180" s="252"/>
      <c r="APY180" s="252"/>
      <c r="APZ180" s="252"/>
      <c r="AQA180" s="252"/>
      <c r="AQB180" s="252"/>
      <c r="AQC180" s="252"/>
      <c r="AQD180" s="252"/>
      <c r="AQE180" s="252"/>
      <c r="AQF180" s="252"/>
      <c r="AQG180" s="252"/>
      <c r="AQH180" s="252"/>
      <c r="AQI180" s="252"/>
      <c r="AQJ180" s="252"/>
      <c r="AQK180" s="252"/>
      <c r="AQL180" s="252"/>
      <c r="AQM180" s="252"/>
      <c r="AQN180" s="252"/>
      <c r="AQO180" s="252"/>
      <c r="AQP180" s="252"/>
      <c r="AQQ180" s="252"/>
      <c r="AQR180" s="252"/>
      <c r="AQS180" s="252"/>
      <c r="AQT180" s="252"/>
      <c r="AQU180" s="252"/>
      <c r="AQV180" s="252"/>
      <c r="AQW180" s="252"/>
      <c r="AQX180" s="252"/>
      <c r="AQY180" s="252"/>
      <c r="AQZ180" s="252"/>
      <c r="ARA180" s="252"/>
      <c r="ARB180" s="252"/>
      <c r="ARC180" s="252"/>
      <c r="ARD180" s="252"/>
      <c r="ARE180" s="252"/>
      <c r="ARF180" s="252"/>
      <c r="ARG180" s="252"/>
      <c r="ARH180" s="252"/>
      <c r="ARI180" s="252"/>
      <c r="ARJ180" s="252"/>
      <c r="ARK180" s="252"/>
      <c r="ARL180" s="252"/>
      <c r="ARM180" s="252"/>
      <c r="ARN180" s="252"/>
      <c r="ARO180" s="252"/>
      <c r="ARP180" s="252"/>
      <c r="ARQ180" s="252"/>
      <c r="ARR180" s="252"/>
      <c r="ARS180" s="252"/>
      <c r="ART180" s="252"/>
      <c r="ARU180" s="252"/>
      <c r="ARV180" s="252"/>
      <c r="ARW180" s="252"/>
      <c r="ARX180" s="252"/>
      <c r="ARY180" s="252"/>
      <c r="ARZ180" s="252"/>
      <c r="ASA180" s="252"/>
      <c r="ASB180" s="252"/>
      <c r="ASC180" s="252"/>
      <c r="ASD180" s="252"/>
      <c r="ASE180" s="252"/>
      <c r="ASF180" s="252"/>
      <c r="ASG180" s="252"/>
      <c r="ASH180" s="252"/>
      <c r="ASI180" s="252"/>
      <c r="ASJ180" s="252"/>
      <c r="ASK180" s="252"/>
      <c r="ASL180" s="252"/>
      <c r="ASM180" s="252"/>
      <c r="ASN180" s="252"/>
      <c r="ASO180" s="252"/>
      <c r="ASP180" s="252"/>
      <c r="ASQ180" s="252"/>
      <c r="ASR180" s="252"/>
      <c r="ASS180" s="252"/>
      <c r="AST180" s="252"/>
      <c r="ASU180" s="252"/>
      <c r="ASV180" s="252"/>
      <c r="ASW180" s="252"/>
      <c r="ASX180" s="252"/>
      <c r="ASY180" s="252"/>
      <c r="ASZ180" s="252"/>
      <c r="ATA180" s="252"/>
      <c r="ATB180" s="252"/>
      <c r="ATC180" s="252"/>
      <c r="ATD180" s="252"/>
      <c r="ATE180" s="252"/>
      <c r="ATF180" s="252"/>
      <c r="ATG180" s="252"/>
      <c r="ATH180" s="252"/>
      <c r="ATI180" s="252"/>
      <c r="ATJ180" s="252"/>
      <c r="ATK180" s="252"/>
      <c r="ATL180" s="252"/>
      <c r="ATM180" s="252"/>
      <c r="ATN180" s="252"/>
      <c r="ATO180" s="252"/>
      <c r="ATP180" s="252"/>
      <c r="ATQ180" s="252"/>
      <c r="ATR180" s="252"/>
      <c r="ATS180" s="252"/>
      <c r="ATT180" s="252"/>
      <c r="ATU180" s="252"/>
      <c r="ATV180" s="252"/>
      <c r="ATW180" s="252"/>
      <c r="ATX180" s="252"/>
      <c r="ATY180" s="252"/>
      <c r="ATZ180" s="252"/>
      <c r="AUA180" s="252"/>
      <c r="AUB180" s="252"/>
      <c r="AUC180" s="252"/>
      <c r="AUD180" s="252"/>
      <c r="AUE180" s="252"/>
      <c r="AUF180" s="252"/>
      <c r="AUG180" s="252"/>
      <c r="AUH180" s="252"/>
      <c r="AUI180" s="252"/>
      <c r="AUJ180" s="252"/>
      <c r="AUK180" s="252"/>
      <c r="AUL180" s="252"/>
      <c r="AUM180" s="252"/>
      <c r="AUN180" s="252"/>
      <c r="AUO180" s="252"/>
      <c r="AUP180" s="252"/>
      <c r="AUQ180" s="252"/>
      <c r="AUR180" s="252"/>
      <c r="AUS180" s="252"/>
      <c r="AUT180" s="252"/>
      <c r="AUU180" s="252"/>
      <c r="AUV180" s="252"/>
      <c r="AUW180" s="252"/>
      <c r="AUX180" s="252"/>
      <c r="AUY180" s="252"/>
      <c r="AUZ180" s="252"/>
      <c r="AVA180" s="252"/>
      <c r="AVB180" s="252"/>
      <c r="AVC180" s="252"/>
      <c r="AVD180" s="252"/>
      <c r="AVE180" s="252"/>
      <c r="AVF180" s="252"/>
      <c r="AVG180" s="252"/>
      <c r="AVH180" s="252"/>
      <c r="AVI180" s="252"/>
      <c r="AVJ180" s="252"/>
      <c r="AVK180" s="252"/>
      <c r="AVL180" s="252"/>
      <c r="AVM180" s="252"/>
      <c r="AVN180" s="252"/>
      <c r="AVO180" s="252"/>
      <c r="AVP180" s="252"/>
      <c r="AVQ180" s="252"/>
      <c r="AVR180" s="252"/>
      <c r="AVS180" s="252"/>
      <c r="AVT180" s="252"/>
      <c r="AVU180" s="252"/>
      <c r="AVV180" s="252"/>
      <c r="AVW180" s="252"/>
      <c r="AVX180" s="252"/>
      <c r="AVY180" s="252"/>
      <c r="AVZ180" s="252"/>
      <c r="AWA180" s="252"/>
      <c r="AWB180" s="252"/>
      <c r="AWC180" s="252"/>
      <c r="AWD180" s="252"/>
      <c r="AWE180" s="252"/>
      <c r="AWF180" s="252"/>
      <c r="AWG180" s="252"/>
      <c r="AWH180" s="252"/>
      <c r="AWI180" s="252"/>
      <c r="AWJ180" s="252"/>
      <c r="AWK180" s="252"/>
      <c r="AWL180" s="252"/>
      <c r="AWM180" s="252"/>
      <c r="AWN180" s="252"/>
      <c r="AWO180" s="252"/>
      <c r="AWP180" s="252"/>
      <c r="AWQ180" s="252"/>
      <c r="AWR180" s="252"/>
      <c r="AWS180" s="252"/>
      <c r="AWT180" s="252"/>
      <c r="AWU180" s="252"/>
      <c r="AWV180" s="252"/>
      <c r="AWW180" s="252"/>
      <c r="AWX180" s="252"/>
      <c r="AWY180" s="252"/>
      <c r="AWZ180" s="252"/>
      <c r="AXA180" s="252"/>
      <c r="AXB180" s="252"/>
      <c r="AXC180" s="252"/>
      <c r="AXD180" s="252"/>
      <c r="AXE180" s="252"/>
      <c r="AXF180" s="252"/>
      <c r="AXG180" s="252"/>
      <c r="AXH180" s="252"/>
      <c r="AXI180" s="252"/>
      <c r="AXJ180" s="252"/>
      <c r="AXK180" s="252"/>
      <c r="AXL180" s="252"/>
      <c r="AXM180" s="252"/>
      <c r="AXN180" s="252"/>
      <c r="AXO180" s="252"/>
      <c r="AXP180" s="252"/>
      <c r="AXQ180" s="252"/>
      <c r="AXR180" s="252"/>
      <c r="AXS180" s="252"/>
      <c r="AXT180" s="252"/>
      <c r="AXU180" s="252"/>
      <c r="AXV180" s="252"/>
      <c r="AXW180" s="252"/>
      <c r="AXX180" s="252"/>
      <c r="AXY180" s="252"/>
      <c r="AXZ180" s="252"/>
      <c r="AYA180" s="252"/>
      <c r="AYB180" s="252"/>
      <c r="AYC180" s="252"/>
      <c r="AYD180" s="252"/>
      <c r="AYE180" s="252"/>
      <c r="AYF180" s="252"/>
      <c r="AYG180" s="252"/>
      <c r="AYH180" s="252"/>
      <c r="AYI180" s="252"/>
      <c r="AYJ180" s="252"/>
      <c r="AYK180" s="252"/>
      <c r="AYL180" s="252"/>
      <c r="AYM180" s="252"/>
      <c r="AYN180" s="252"/>
      <c r="AYO180" s="252"/>
      <c r="AYP180" s="252"/>
      <c r="AYQ180" s="252"/>
      <c r="AYR180" s="252"/>
      <c r="AYS180" s="252"/>
      <c r="AYT180" s="252"/>
      <c r="AYU180" s="252"/>
      <c r="AYV180" s="252"/>
      <c r="AYW180" s="252"/>
      <c r="AYX180" s="252"/>
      <c r="AYY180" s="252"/>
      <c r="AYZ180" s="252"/>
      <c r="AZA180" s="252"/>
      <c r="AZB180" s="252"/>
      <c r="AZC180" s="252"/>
      <c r="AZD180" s="252"/>
      <c r="AZE180" s="252"/>
      <c r="AZF180" s="252"/>
      <c r="AZG180" s="252"/>
      <c r="AZH180" s="252"/>
      <c r="AZI180" s="252"/>
      <c r="AZJ180" s="252"/>
      <c r="AZK180" s="252"/>
      <c r="AZL180" s="252"/>
      <c r="AZM180" s="252"/>
      <c r="AZN180" s="252"/>
      <c r="AZO180" s="252"/>
      <c r="AZP180" s="252"/>
      <c r="AZQ180" s="252"/>
      <c r="AZR180" s="252"/>
      <c r="AZS180" s="252"/>
      <c r="AZT180" s="252"/>
      <c r="AZU180" s="252"/>
      <c r="AZV180" s="252"/>
      <c r="AZW180" s="252"/>
      <c r="AZX180" s="252"/>
      <c r="AZY180" s="252"/>
      <c r="AZZ180" s="252"/>
      <c r="BAA180" s="252"/>
      <c r="BAB180" s="252"/>
      <c r="BAC180" s="252"/>
      <c r="BAD180" s="252"/>
      <c r="BAE180" s="252"/>
      <c r="BAF180" s="252"/>
      <c r="BAG180" s="252"/>
      <c r="BAH180" s="252"/>
      <c r="BAI180" s="252"/>
      <c r="BAJ180" s="252"/>
      <c r="BAK180" s="252"/>
      <c r="BAL180" s="252"/>
      <c r="BAM180" s="252"/>
      <c r="BAN180" s="252"/>
      <c r="BAO180" s="252"/>
      <c r="BAP180" s="252"/>
      <c r="BAQ180" s="252"/>
      <c r="BAR180" s="252"/>
      <c r="BAS180" s="252"/>
      <c r="BAT180" s="252"/>
      <c r="BAU180" s="252"/>
      <c r="BAV180" s="252"/>
      <c r="BAW180" s="252"/>
      <c r="BAX180" s="252"/>
      <c r="BAY180" s="252"/>
      <c r="BAZ180" s="252"/>
      <c r="BBA180" s="252"/>
      <c r="BBB180" s="252"/>
      <c r="BBC180" s="252"/>
      <c r="BBD180" s="252"/>
      <c r="BBE180" s="252"/>
      <c r="BBF180" s="252"/>
      <c r="BBG180" s="252"/>
      <c r="BBH180" s="252"/>
      <c r="BBI180" s="252"/>
      <c r="BBJ180" s="252"/>
      <c r="BBK180" s="252"/>
      <c r="BBL180" s="252"/>
      <c r="BBM180" s="252"/>
      <c r="BBN180" s="252"/>
      <c r="BBO180" s="252"/>
      <c r="BBP180" s="252"/>
      <c r="BBQ180" s="252"/>
      <c r="BBR180" s="252"/>
      <c r="BBS180" s="252"/>
      <c r="BBT180" s="252"/>
      <c r="BBU180" s="252"/>
      <c r="BBV180" s="252"/>
      <c r="BBW180" s="252"/>
      <c r="BBX180" s="252"/>
      <c r="BBY180" s="252"/>
      <c r="BBZ180" s="252"/>
      <c r="BCA180" s="252"/>
      <c r="BCB180" s="252"/>
      <c r="BCC180" s="252"/>
      <c r="BCD180" s="252"/>
      <c r="BCE180" s="252"/>
      <c r="BCF180" s="252"/>
      <c r="BCG180" s="252"/>
      <c r="BCH180" s="252"/>
      <c r="BCI180" s="252"/>
      <c r="BCJ180" s="252"/>
      <c r="BCK180" s="252"/>
      <c r="BCL180" s="252"/>
      <c r="BCM180" s="252"/>
      <c r="BCN180" s="252"/>
      <c r="BCO180" s="252"/>
      <c r="BCP180" s="252"/>
      <c r="BCQ180" s="252"/>
      <c r="BCR180" s="252"/>
      <c r="BCS180" s="252"/>
      <c r="BCT180" s="252"/>
      <c r="BCU180" s="252"/>
      <c r="BCV180" s="252"/>
      <c r="BCW180" s="252"/>
      <c r="BCX180" s="252"/>
      <c r="BCY180" s="252"/>
      <c r="BCZ180" s="252"/>
      <c r="BDA180" s="252"/>
      <c r="BDB180" s="252"/>
      <c r="BDC180" s="252"/>
      <c r="BDD180" s="252"/>
      <c r="BDE180" s="252"/>
      <c r="BDF180" s="252"/>
      <c r="BDG180" s="252"/>
      <c r="BDH180" s="252"/>
      <c r="BDI180" s="252"/>
      <c r="BDJ180" s="252"/>
      <c r="BDK180" s="252"/>
      <c r="BDL180" s="252"/>
      <c r="BDM180" s="252"/>
      <c r="BDN180" s="252"/>
      <c r="BDO180" s="252"/>
      <c r="BDP180" s="252"/>
      <c r="BDQ180" s="252"/>
      <c r="BDR180" s="252"/>
      <c r="BDS180" s="252"/>
      <c r="BDT180" s="252"/>
      <c r="BDU180" s="252"/>
      <c r="BDV180" s="252"/>
      <c r="BDW180" s="252"/>
      <c r="BDX180" s="252"/>
      <c r="BDY180" s="252"/>
      <c r="BDZ180" s="252"/>
      <c r="BEA180" s="252"/>
      <c r="BEB180" s="252"/>
      <c r="BEC180" s="252"/>
      <c r="BED180" s="252"/>
      <c r="BEE180" s="252"/>
      <c r="BEF180" s="252"/>
      <c r="BEG180" s="252"/>
      <c r="BEH180" s="252"/>
      <c r="BEI180" s="252"/>
      <c r="BEJ180" s="252"/>
      <c r="BEK180" s="252"/>
      <c r="BEL180" s="252"/>
      <c r="BEM180" s="252"/>
      <c r="BEN180" s="252"/>
      <c r="BEO180" s="252"/>
      <c r="BEP180" s="252"/>
      <c r="BEQ180" s="252"/>
      <c r="BER180" s="252"/>
      <c r="BES180" s="252"/>
      <c r="BET180" s="252"/>
      <c r="BEU180" s="252"/>
      <c r="BEV180" s="252"/>
      <c r="BEW180" s="252"/>
      <c r="BEX180" s="252"/>
      <c r="BEY180" s="252"/>
      <c r="BEZ180" s="252"/>
      <c r="BFA180" s="252"/>
      <c r="BFB180" s="252"/>
      <c r="BFC180" s="252"/>
      <c r="BFD180" s="252"/>
      <c r="BFE180" s="252"/>
      <c r="BFF180" s="252"/>
      <c r="BFG180" s="252"/>
      <c r="BFH180" s="252"/>
      <c r="BFI180" s="252"/>
      <c r="BFJ180" s="252"/>
      <c r="BFK180" s="252"/>
      <c r="BFL180" s="252"/>
      <c r="BFM180" s="252"/>
      <c r="BFN180" s="252"/>
      <c r="BFO180" s="252"/>
      <c r="BFP180" s="252"/>
      <c r="BFQ180" s="252"/>
      <c r="BFR180" s="252"/>
      <c r="BFS180" s="252"/>
      <c r="BFT180" s="252"/>
      <c r="BFU180" s="252"/>
      <c r="BFV180" s="252"/>
      <c r="BFW180" s="252"/>
      <c r="BFX180" s="252"/>
      <c r="BFY180" s="252"/>
      <c r="BFZ180" s="252"/>
      <c r="BGA180" s="252"/>
      <c r="BGB180" s="252"/>
      <c r="BGC180" s="252"/>
      <c r="BGD180" s="252"/>
      <c r="BGE180" s="252"/>
      <c r="BGF180" s="252"/>
      <c r="BGG180" s="252"/>
      <c r="BGH180" s="252"/>
      <c r="BGI180" s="252"/>
      <c r="BGJ180" s="252"/>
      <c r="BGK180" s="252"/>
      <c r="BGL180" s="252"/>
      <c r="BGM180" s="252"/>
      <c r="BGN180" s="252"/>
      <c r="BGO180" s="252"/>
      <c r="BGP180" s="252"/>
      <c r="BGQ180" s="252"/>
      <c r="BGR180" s="252"/>
      <c r="BGS180" s="252"/>
      <c r="BGT180" s="252"/>
      <c r="BGU180" s="252"/>
      <c r="BGV180" s="252"/>
      <c r="BGW180" s="252"/>
      <c r="BGX180" s="252"/>
      <c r="BGY180" s="252"/>
      <c r="BGZ180" s="252"/>
      <c r="BHA180" s="252"/>
      <c r="BHB180" s="252"/>
      <c r="BHC180" s="252"/>
      <c r="BHD180" s="252"/>
      <c r="BHE180" s="252"/>
      <c r="BHF180" s="252"/>
      <c r="BHG180" s="252"/>
      <c r="BHH180" s="252"/>
      <c r="BHI180" s="252"/>
      <c r="BHJ180" s="252"/>
      <c r="BHK180" s="252"/>
      <c r="BHL180" s="252"/>
      <c r="BHM180" s="252"/>
      <c r="BHN180" s="252"/>
      <c r="BHO180" s="252"/>
      <c r="BHP180" s="252"/>
      <c r="BHQ180" s="252"/>
      <c r="BHR180" s="252"/>
      <c r="BHS180" s="252"/>
      <c r="BHT180" s="252"/>
      <c r="BHU180" s="252"/>
      <c r="BHV180" s="252"/>
      <c r="BHW180" s="252"/>
      <c r="BHX180" s="252"/>
      <c r="BHY180" s="252"/>
      <c r="BHZ180" s="252"/>
      <c r="BIA180" s="252"/>
      <c r="BIB180" s="252"/>
      <c r="BIC180" s="252"/>
      <c r="BID180" s="252"/>
      <c r="BIE180" s="252"/>
      <c r="BIF180" s="252"/>
      <c r="BIG180" s="252"/>
      <c r="BIH180" s="252"/>
      <c r="BII180" s="252"/>
      <c r="BIJ180" s="252"/>
      <c r="BIK180" s="252"/>
      <c r="BIL180" s="252"/>
      <c r="BIM180" s="252"/>
      <c r="BIN180" s="252"/>
      <c r="BIO180" s="252"/>
      <c r="BIP180" s="252"/>
      <c r="BIQ180" s="252"/>
      <c r="BIR180" s="252"/>
      <c r="BIS180" s="252"/>
      <c r="BIT180" s="252"/>
      <c r="BIU180" s="252"/>
      <c r="BIV180" s="252"/>
      <c r="BIW180" s="252"/>
      <c r="BIX180" s="252"/>
      <c r="BIY180" s="252"/>
      <c r="BIZ180" s="252"/>
      <c r="BJA180" s="252"/>
      <c r="BJB180" s="252"/>
      <c r="BJC180" s="252"/>
      <c r="BJD180" s="252"/>
      <c r="BJE180" s="252"/>
      <c r="BJF180" s="252"/>
      <c r="BJG180" s="252"/>
      <c r="BJH180" s="252"/>
      <c r="BJI180" s="252"/>
      <c r="BJJ180" s="252"/>
      <c r="BJK180" s="252"/>
      <c r="BJL180" s="252"/>
      <c r="BJM180" s="252"/>
      <c r="BJN180" s="252"/>
      <c r="BJO180" s="252"/>
      <c r="BJP180" s="252"/>
      <c r="BJQ180" s="252"/>
      <c r="BJR180" s="252"/>
      <c r="BJS180" s="252"/>
      <c r="BJT180" s="252"/>
      <c r="BJU180" s="252"/>
      <c r="BJV180" s="252"/>
      <c r="BJW180" s="252"/>
      <c r="BJX180" s="252"/>
      <c r="BJY180" s="252"/>
      <c r="BJZ180" s="252"/>
      <c r="BKA180" s="252"/>
      <c r="BKB180" s="252"/>
      <c r="BKC180" s="252"/>
      <c r="BKD180" s="252"/>
      <c r="BKE180" s="252"/>
      <c r="BKF180" s="252"/>
      <c r="BKG180" s="252"/>
      <c r="BKH180" s="252"/>
      <c r="BKI180" s="252"/>
      <c r="BKJ180" s="252"/>
      <c r="BKK180" s="252"/>
      <c r="BKL180" s="252"/>
      <c r="BKM180" s="252"/>
      <c r="BKN180" s="252"/>
      <c r="BKO180" s="252"/>
      <c r="BKP180" s="252"/>
      <c r="BKQ180" s="252"/>
      <c r="BKR180" s="252"/>
      <c r="BKS180" s="252"/>
      <c r="BKT180" s="252"/>
      <c r="BKU180" s="252"/>
      <c r="BKV180" s="252"/>
      <c r="BKW180" s="252"/>
      <c r="BKX180" s="252"/>
      <c r="BKY180" s="252"/>
      <c r="BKZ180" s="252"/>
      <c r="BLA180" s="252"/>
      <c r="BLB180" s="252"/>
      <c r="BLC180" s="252"/>
      <c r="BLD180" s="252"/>
      <c r="BLE180" s="252"/>
      <c r="BLF180" s="252"/>
      <c r="BLG180" s="252"/>
      <c r="BLH180" s="252"/>
      <c r="BLI180" s="252"/>
      <c r="BLJ180" s="252"/>
      <c r="BLK180" s="252"/>
      <c r="BLL180" s="252"/>
      <c r="BLM180" s="252"/>
      <c r="BLN180" s="252"/>
      <c r="BLO180" s="252"/>
      <c r="BLP180" s="252"/>
      <c r="BLQ180" s="252"/>
      <c r="BLR180" s="252"/>
      <c r="BLS180" s="252"/>
      <c r="BLT180" s="252"/>
      <c r="BLU180" s="252"/>
      <c r="BLV180" s="252"/>
      <c r="BLW180" s="252"/>
      <c r="BLX180" s="252"/>
      <c r="BLY180" s="252"/>
      <c r="BLZ180" s="252"/>
      <c r="BMA180" s="252"/>
      <c r="BMB180" s="252"/>
      <c r="BMC180" s="252"/>
      <c r="BMD180" s="252"/>
      <c r="BME180" s="252"/>
      <c r="BMF180" s="252"/>
      <c r="BMG180" s="252"/>
      <c r="BMH180" s="252"/>
      <c r="BMI180" s="252"/>
      <c r="BMJ180" s="252"/>
      <c r="BMK180" s="252"/>
      <c r="BML180" s="252"/>
      <c r="BMM180" s="252"/>
      <c r="BMN180" s="252"/>
      <c r="BMO180" s="252"/>
      <c r="BMP180" s="252"/>
      <c r="BMQ180" s="252"/>
      <c r="BMR180" s="252"/>
      <c r="BMS180" s="252"/>
      <c r="BMT180" s="252"/>
      <c r="BMU180" s="252"/>
      <c r="BMV180" s="252"/>
      <c r="BMW180" s="252"/>
      <c r="BMX180" s="252"/>
      <c r="BMY180" s="252"/>
      <c r="BMZ180" s="252"/>
      <c r="BNA180" s="252"/>
      <c r="BNB180" s="252"/>
      <c r="BNC180" s="252"/>
      <c r="BND180" s="252"/>
      <c r="BNE180" s="252"/>
      <c r="BNF180" s="252"/>
      <c r="BNG180" s="252"/>
      <c r="BNH180" s="252"/>
      <c r="BNI180" s="252"/>
      <c r="BNJ180" s="252"/>
      <c r="BNK180" s="252"/>
      <c r="BNL180" s="252"/>
      <c r="BNM180" s="252"/>
      <c r="BNN180" s="252"/>
      <c r="BNO180" s="252"/>
      <c r="BNP180" s="252"/>
      <c r="BNQ180" s="252"/>
      <c r="BNR180" s="252"/>
      <c r="BNS180" s="252"/>
      <c r="BNT180" s="252"/>
      <c r="BNU180" s="252"/>
      <c r="BNV180" s="252"/>
      <c r="BNW180" s="252"/>
      <c r="BNX180" s="252"/>
      <c r="BNY180" s="252"/>
      <c r="BNZ180" s="252"/>
      <c r="BOA180" s="252"/>
      <c r="BOB180" s="252"/>
      <c r="BOC180" s="252"/>
      <c r="BOD180" s="252"/>
      <c r="BOE180" s="252"/>
      <c r="BOF180" s="252"/>
      <c r="BOG180" s="252"/>
      <c r="BOH180" s="252"/>
      <c r="BOI180" s="252"/>
      <c r="BOJ180" s="252"/>
      <c r="BOK180" s="252"/>
      <c r="BOL180" s="252"/>
      <c r="BOM180" s="252"/>
      <c r="BON180" s="252"/>
      <c r="BOO180" s="252"/>
      <c r="BOP180" s="252"/>
      <c r="BOQ180" s="252"/>
      <c r="BOR180" s="252"/>
      <c r="BOS180" s="252"/>
      <c r="BOT180" s="252"/>
      <c r="BOU180" s="252"/>
      <c r="BOV180" s="252"/>
      <c r="BOW180" s="252"/>
      <c r="BOX180" s="252"/>
      <c r="BOY180" s="252"/>
      <c r="BOZ180" s="252"/>
      <c r="BPA180" s="252"/>
      <c r="BPB180" s="252"/>
      <c r="BPC180" s="252"/>
      <c r="BPD180" s="252"/>
      <c r="BPE180" s="252"/>
      <c r="BPF180" s="252"/>
      <c r="BPG180" s="252"/>
      <c r="BPH180" s="252"/>
      <c r="BPI180" s="252"/>
      <c r="BPJ180" s="252"/>
      <c r="BPK180" s="252"/>
      <c r="BPL180" s="252"/>
      <c r="BPM180" s="252"/>
      <c r="BPN180" s="252"/>
      <c r="BPO180" s="252"/>
      <c r="BPP180" s="252"/>
      <c r="BPQ180" s="252"/>
      <c r="BPR180" s="252"/>
      <c r="BPS180" s="252"/>
      <c r="BPT180" s="252"/>
      <c r="BPU180" s="252"/>
      <c r="BPV180" s="252"/>
      <c r="BPW180" s="252"/>
      <c r="BPX180" s="252"/>
      <c r="BPY180" s="252"/>
      <c r="BPZ180" s="252"/>
      <c r="BQA180" s="252"/>
      <c r="BQB180" s="252"/>
      <c r="BQC180" s="252"/>
      <c r="BQD180" s="252"/>
      <c r="BQE180" s="252"/>
      <c r="BQF180" s="252"/>
      <c r="BQG180" s="252"/>
      <c r="BQH180" s="252"/>
      <c r="BQI180" s="252"/>
      <c r="BQJ180" s="252"/>
      <c r="BQK180" s="252"/>
      <c r="BQL180" s="252"/>
      <c r="BQM180" s="252"/>
      <c r="BQN180" s="252"/>
      <c r="BQO180" s="252"/>
      <c r="BQP180" s="252"/>
      <c r="BQQ180" s="252"/>
      <c r="BQR180" s="252"/>
      <c r="BQS180" s="252"/>
      <c r="BQT180" s="252"/>
      <c r="BQU180" s="252"/>
      <c r="BQV180" s="252"/>
      <c r="BQW180" s="252"/>
      <c r="BQX180" s="252"/>
      <c r="BQY180" s="252"/>
      <c r="BQZ180" s="252"/>
      <c r="BRA180" s="252"/>
      <c r="BRB180" s="252"/>
      <c r="BRC180" s="252"/>
      <c r="BRD180" s="252"/>
      <c r="BRE180" s="252"/>
      <c r="BRF180" s="252"/>
      <c r="BRG180" s="252"/>
      <c r="BRH180" s="252"/>
      <c r="BRI180" s="252"/>
      <c r="BRJ180" s="252"/>
      <c r="BRK180" s="252"/>
      <c r="BRL180" s="252"/>
      <c r="BRM180" s="252"/>
      <c r="BRN180" s="252"/>
      <c r="BRO180" s="252"/>
      <c r="BRP180" s="252"/>
      <c r="BRQ180" s="252"/>
      <c r="BRR180" s="252"/>
      <c r="BRS180" s="252"/>
      <c r="BRT180" s="252"/>
      <c r="BRU180" s="252"/>
      <c r="BRV180" s="252"/>
      <c r="BRW180" s="252"/>
      <c r="BRX180" s="252"/>
      <c r="BRY180" s="252"/>
      <c r="BRZ180" s="252"/>
      <c r="BSA180" s="252"/>
      <c r="BSB180" s="252"/>
      <c r="BSC180" s="252"/>
      <c r="BSD180" s="252"/>
      <c r="BSE180" s="252"/>
      <c r="BSF180" s="252"/>
      <c r="BSG180" s="252"/>
      <c r="BSH180" s="252"/>
      <c r="BSI180" s="252"/>
      <c r="BSJ180" s="252"/>
      <c r="BSK180" s="252"/>
      <c r="BSL180" s="252"/>
      <c r="BSM180" s="252"/>
      <c r="BSN180" s="252"/>
      <c r="BSO180" s="252"/>
      <c r="BSP180" s="252"/>
      <c r="BSQ180" s="252"/>
      <c r="BSR180" s="252"/>
      <c r="BSS180" s="252"/>
      <c r="BST180" s="252"/>
      <c r="BSU180" s="252"/>
      <c r="BSV180" s="252"/>
      <c r="BSW180" s="252"/>
      <c r="BSX180" s="252"/>
      <c r="BSY180" s="252"/>
      <c r="BSZ180" s="252"/>
      <c r="BTA180" s="252"/>
      <c r="BTB180" s="252"/>
      <c r="BTC180" s="252"/>
      <c r="BTD180" s="252"/>
      <c r="BTE180" s="252"/>
      <c r="BTF180" s="252"/>
      <c r="BTG180" s="252"/>
      <c r="BTH180" s="252"/>
      <c r="BTI180" s="252"/>
      <c r="BTJ180" s="252"/>
      <c r="BTK180" s="252"/>
      <c r="BTL180" s="252"/>
      <c r="BTM180" s="252"/>
      <c r="BTN180" s="252"/>
      <c r="BTO180" s="252"/>
      <c r="BTP180" s="252"/>
      <c r="BTQ180" s="252"/>
      <c r="BTR180" s="252"/>
      <c r="BTS180" s="252"/>
      <c r="BTT180" s="252"/>
      <c r="BTU180" s="252"/>
      <c r="BTV180" s="252"/>
      <c r="BTW180" s="252"/>
      <c r="BTX180" s="252"/>
      <c r="BTY180" s="252"/>
      <c r="BTZ180" s="252"/>
      <c r="BUA180" s="252"/>
      <c r="BUB180" s="252"/>
      <c r="BUC180" s="252"/>
      <c r="BUD180" s="252"/>
      <c r="BUE180" s="252"/>
      <c r="BUF180" s="252"/>
      <c r="BUG180" s="252"/>
      <c r="BUH180" s="252"/>
      <c r="BUI180" s="252"/>
      <c r="BUJ180" s="252"/>
      <c r="BUK180" s="252"/>
      <c r="BUL180" s="252"/>
      <c r="BUM180" s="252"/>
      <c r="BUN180" s="252"/>
      <c r="BUO180" s="252"/>
      <c r="BUP180" s="252"/>
      <c r="BUQ180" s="252"/>
      <c r="BUR180" s="252"/>
      <c r="BUS180" s="252"/>
      <c r="BUT180" s="252"/>
      <c r="BUU180" s="252"/>
      <c r="BUV180" s="252"/>
      <c r="BUW180" s="252"/>
      <c r="BUX180" s="252"/>
      <c r="BUY180" s="252"/>
      <c r="BUZ180" s="252"/>
      <c r="BVA180" s="252"/>
      <c r="BVB180" s="252"/>
      <c r="BVC180" s="252"/>
      <c r="BVD180" s="252"/>
      <c r="BVE180" s="252"/>
      <c r="BVF180" s="252"/>
      <c r="BVG180" s="252"/>
      <c r="BVH180" s="252"/>
      <c r="BVI180" s="252"/>
      <c r="BVJ180" s="252"/>
      <c r="BVK180" s="252"/>
      <c r="BVL180" s="252"/>
      <c r="BVM180" s="252"/>
      <c r="BVN180" s="252"/>
      <c r="BVO180" s="252"/>
      <c r="BVP180" s="252"/>
      <c r="BVQ180" s="252"/>
      <c r="BVR180" s="252"/>
      <c r="BVS180" s="252"/>
      <c r="BVT180" s="252"/>
      <c r="BVU180" s="252"/>
      <c r="BVV180" s="252"/>
      <c r="BVW180" s="252"/>
      <c r="BVX180" s="252"/>
      <c r="BVY180" s="252"/>
      <c r="BVZ180" s="252"/>
      <c r="BWA180" s="252"/>
      <c r="BWB180" s="252"/>
      <c r="BWC180" s="252"/>
      <c r="BWD180" s="252"/>
      <c r="BWE180" s="252"/>
      <c r="BWF180" s="252"/>
      <c r="BWG180" s="252"/>
      <c r="BWH180" s="252"/>
      <c r="BWI180" s="252"/>
      <c r="BWJ180" s="252"/>
      <c r="BWK180" s="252"/>
      <c r="BWL180" s="252"/>
      <c r="BWM180" s="252"/>
      <c r="BWN180" s="252"/>
      <c r="BWO180" s="252"/>
      <c r="BWP180" s="252"/>
      <c r="BWQ180" s="252"/>
      <c r="BWR180" s="252"/>
      <c r="BWS180" s="252"/>
      <c r="BWT180" s="252"/>
      <c r="BWU180" s="252"/>
      <c r="BWV180" s="252"/>
      <c r="BWW180" s="252"/>
      <c r="BWX180" s="252"/>
      <c r="BWY180" s="252"/>
      <c r="BWZ180" s="252"/>
      <c r="BXA180" s="252"/>
      <c r="BXB180" s="252"/>
      <c r="BXC180" s="252"/>
      <c r="BXD180" s="252"/>
      <c r="BXE180" s="252"/>
      <c r="BXF180" s="252"/>
      <c r="BXG180" s="252"/>
      <c r="BXH180" s="252"/>
      <c r="BXI180" s="252"/>
      <c r="BXJ180" s="252"/>
      <c r="BXK180" s="252"/>
      <c r="BXL180" s="252"/>
      <c r="BXM180" s="252"/>
      <c r="BXN180" s="252"/>
      <c r="BXO180" s="252"/>
      <c r="BXP180" s="252"/>
      <c r="BXQ180" s="252"/>
      <c r="BXR180" s="252"/>
      <c r="BXS180" s="252"/>
      <c r="BXT180" s="252"/>
      <c r="BXU180" s="252"/>
      <c r="BXV180" s="252"/>
      <c r="BXW180" s="252"/>
      <c r="BXX180" s="252"/>
      <c r="BXY180" s="252"/>
      <c r="BXZ180" s="252"/>
      <c r="BYA180" s="252"/>
      <c r="BYB180" s="252"/>
      <c r="BYC180" s="252"/>
      <c r="BYD180" s="252"/>
      <c r="BYE180" s="252"/>
      <c r="BYF180" s="252"/>
      <c r="BYG180" s="252"/>
      <c r="BYH180" s="252"/>
      <c r="BYI180" s="252"/>
      <c r="BYJ180" s="252"/>
      <c r="BYK180" s="252"/>
      <c r="BYL180" s="252"/>
      <c r="BYM180" s="252"/>
      <c r="BYN180" s="252"/>
      <c r="BYO180" s="252"/>
      <c r="BYP180" s="252"/>
      <c r="BYQ180" s="252"/>
      <c r="BYR180" s="252"/>
      <c r="BYS180" s="252"/>
      <c r="BYT180" s="252"/>
      <c r="BYU180" s="252"/>
      <c r="BYV180" s="252"/>
      <c r="BYW180" s="252"/>
      <c r="BYX180" s="252"/>
      <c r="BYY180" s="252"/>
      <c r="BYZ180" s="252"/>
      <c r="BZA180" s="252"/>
      <c r="BZB180" s="252"/>
      <c r="BZC180" s="252"/>
      <c r="BZD180" s="252"/>
      <c r="BZE180" s="252"/>
      <c r="BZF180" s="252"/>
      <c r="BZG180" s="252"/>
      <c r="BZH180" s="252"/>
      <c r="BZI180" s="252"/>
      <c r="BZJ180" s="252"/>
      <c r="BZK180" s="252"/>
      <c r="BZL180" s="252"/>
      <c r="BZM180" s="252"/>
      <c r="BZN180" s="252"/>
      <c r="BZO180" s="252"/>
      <c r="BZP180" s="252"/>
      <c r="BZQ180" s="252"/>
      <c r="BZR180" s="252"/>
      <c r="BZS180" s="252"/>
      <c r="BZT180" s="252"/>
      <c r="BZU180" s="252"/>
      <c r="BZV180" s="252"/>
      <c r="BZW180" s="252"/>
      <c r="BZX180" s="252"/>
      <c r="BZY180" s="252"/>
      <c r="BZZ180" s="252"/>
      <c r="CAA180" s="252"/>
      <c r="CAB180" s="252"/>
      <c r="CAC180" s="252"/>
      <c r="CAD180" s="252"/>
      <c r="CAE180" s="252"/>
      <c r="CAF180" s="252"/>
      <c r="CAG180" s="252"/>
      <c r="CAH180" s="252"/>
      <c r="CAI180" s="252"/>
      <c r="CAJ180" s="252"/>
      <c r="CAK180" s="252"/>
      <c r="CAL180" s="252"/>
      <c r="CAM180" s="252"/>
      <c r="CAN180" s="252"/>
      <c r="CAO180" s="252"/>
      <c r="CAP180" s="252"/>
      <c r="CAQ180" s="252"/>
      <c r="CAR180" s="252"/>
      <c r="CAS180" s="252"/>
      <c r="CAT180" s="252"/>
      <c r="CAU180" s="252"/>
      <c r="CAV180" s="252"/>
      <c r="CAW180" s="252"/>
      <c r="CAX180" s="252"/>
      <c r="CAY180" s="252"/>
      <c r="CAZ180" s="252"/>
      <c r="CBA180" s="252"/>
      <c r="CBB180" s="252"/>
      <c r="CBC180" s="252"/>
      <c r="CBD180" s="252"/>
      <c r="CBE180" s="252"/>
      <c r="CBF180" s="252"/>
      <c r="CBG180" s="252"/>
      <c r="CBH180" s="252"/>
      <c r="CBI180" s="252"/>
      <c r="CBJ180" s="252"/>
      <c r="CBK180" s="252"/>
      <c r="CBL180" s="252"/>
      <c r="CBM180" s="252"/>
      <c r="CBN180" s="252"/>
      <c r="CBO180" s="252"/>
      <c r="CBP180" s="252"/>
      <c r="CBQ180" s="252"/>
      <c r="CBR180" s="252"/>
      <c r="CBS180" s="252"/>
      <c r="CBT180" s="252"/>
      <c r="CBU180" s="252"/>
      <c r="CBV180" s="252"/>
      <c r="CBW180" s="252"/>
      <c r="CBX180" s="252"/>
      <c r="CBY180" s="252"/>
      <c r="CBZ180" s="252"/>
      <c r="CCA180" s="252"/>
      <c r="CCB180" s="252"/>
      <c r="CCC180" s="252"/>
      <c r="CCD180" s="252"/>
      <c r="CCE180" s="252"/>
      <c r="CCF180" s="252"/>
      <c r="CCG180" s="252"/>
      <c r="CCH180" s="252"/>
      <c r="CCI180" s="252"/>
      <c r="CCJ180" s="252"/>
      <c r="CCK180" s="252"/>
      <c r="CCL180" s="252"/>
      <c r="CCM180" s="252"/>
      <c r="CCN180" s="252"/>
      <c r="CCO180" s="252"/>
      <c r="CCP180" s="252"/>
      <c r="CCQ180" s="252"/>
      <c r="CCR180" s="252"/>
      <c r="CCS180" s="252"/>
      <c r="CCT180" s="252"/>
      <c r="CCU180" s="252"/>
      <c r="CCV180" s="252"/>
      <c r="CCW180" s="252"/>
      <c r="CCX180" s="252"/>
      <c r="CCY180" s="252"/>
      <c r="CCZ180" s="252"/>
      <c r="CDA180" s="252"/>
      <c r="CDB180" s="252"/>
      <c r="CDC180" s="252"/>
      <c r="CDD180" s="252"/>
      <c r="CDE180" s="252"/>
      <c r="CDF180" s="252"/>
      <c r="CDG180" s="252"/>
      <c r="CDH180" s="252"/>
      <c r="CDI180" s="252"/>
      <c r="CDJ180" s="252"/>
      <c r="CDK180" s="252"/>
      <c r="CDL180" s="252"/>
      <c r="CDM180" s="252"/>
      <c r="CDN180" s="252"/>
      <c r="CDO180" s="252"/>
      <c r="CDP180" s="252"/>
      <c r="CDQ180" s="252"/>
      <c r="CDR180" s="252"/>
      <c r="CDS180" s="252"/>
      <c r="CDT180" s="252"/>
      <c r="CDU180" s="252"/>
      <c r="CDV180" s="252"/>
      <c r="CDW180" s="252"/>
      <c r="CDX180" s="252"/>
      <c r="CDY180" s="252"/>
      <c r="CDZ180" s="252"/>
      <c r="CEA180" s="252"/>
      <c r="CEB180" s="252"/>
      <c r="CEC180" s="252"/>
      <c r="CED180" s="252"/>
      <c r="CEE180" s="252"/>
      <c r="CEF180" s="252"/>
      <c r="CEG180" s="252"/>
      <c r="CEH180" s="252"/>
      <c r="CEI180" s="252"/>
      <c r="CEJ180" s="252"/>
      <c r="CEK180" s="252"/>
      <c r="CEL180" s="252"/>
      <c r="CEM180" s="252"/>
      <c r="CEN180" s="252"/>
      <c r="CEO180" s="252"/>
      <c r="CEP180" s="252"/>
      <c r="CEQ180" s="252"/>
      <c r="CER180" s="252"/>
      <c r="CES180" s="252"/>
      <c r="CET180" s="252"/>
      <c r="CEU180" s="252"/>
      <c r="CEV180" s="252"/>
      <c r="CEW180" s="252"/>
      <c r="CEX180" s="252"/>
      <c r="CEY180" s="252"/>
      <c r="CEZ180" s="252"/>
      <c r="CFA180" s="252"/>
      <c r="CFB180" s="252"/>
      <c r="CFC180" s="252"/>
      <c r="CFD180" s="252"/>
      <c r="CFE180" s="252"/>
      <c r="CFF180" s="252"/>
      <c r="CFG180" s="252"/>
      <c r="CFH180" s="252"/>
      <c r="CFI180" s="252"/>
      <c r="CFJ180" s="252"/>
      <c r="CFK180" s="252"/>
      <c r="CFL180" s="252"/>
      <c r="CFM180" s="252"/>
      <c r="CFN180" s="252"/>
      <c r="CFO180" s="252"/>
      <c r="CFP180" s="252"/>
      <c r="CFQ180" s="252"/>
      <c r="CFR180" s="252"/>
      <c r="CFS180" s="252"/>
      <c r="CFT180" s="252"/>
      <c r="CFU180" s="252"/>
      <c r="CFV180" s="252"/>
      <c r="CFW180" s="252"/>
      <c r="CFX180" s="252"/>
      <c r="CFY180" s="252"/>
      <c r="CFZ180" s="252"/>
      <c r="CGA180" s="252"/>
      <c r="CGB180" s="252"/>
      <c r="CGC180" s="252"/>
      <c r="CGD180" s="252"/>
      <c r="CGE180" s="252"/>
      <c r="CGF180" s="252"/>
      <c r="CGG180" s="252"/>
      <c r="CGH180" s="252"/>
      <c r="CGI180" s="252"/>
      <c r="CGJ180" s="252"/>
      <c r="CGK180" s="252"/>
      <c r="CGL180" s="252"/>
      <c r="CGM180" s="252"/>
      <c r="CGN180" s="252"/>
      <c r="CGO180" s="252"/>
      <c r="CGP180" s="252"/>
      <c r="CGQ180" s="252"/>
      <c r="CGR180" s="252"/>
      <c r="CGS180" s="252"/>
      <c r="CGT180" s="252"/>
      <c r="CGU180" s="252"/>
      <c r="CGV180" s="252"/>
      <c r="CGW180" s="252"/>
      <c r="CGX180" s="252"/>
      <c r="CGY180" s="252"/>
      <c r="CGZ180" s="252"/>
      <c r="CHA180" s="252"/>
      <c r="CHB180" s="252"/>
      <c r="CHC180" s="252"/>
      <c r="CHD180" s="252"/>
      <c r="CHE180" s="252"/>
      <c r="CHF180" s="252"/>
      <c r="CHG180" s="252"/>
      <c r="CHH180" s="252"/>
      <c r="CHI180" s="252"/>
      <c r="CHJ180" s="252"/>
      <c r="CHK180" s="252"/>
      <c r="CHL180" s="252"/>
      <c r="CHM180" s="252"/>
      <c r="CHN180" s="252"/>
      <c r="CHO180" s="252"/>
      <c r="CHP180" s="252"/>
      <c r="CHQ180" s="252"/>
      <c r="CHR180" s="252"/>
      <c r="CHS180" s="252"/>
      <c r="CHT180" s="252"/>
      <c r="CHU180" s="252"/>
      <c r="CHV180" s="252"/>
      <c r="CHW180" s="252"/>
      <c r="CHX180" s="252"/>
      <c r="CHY180" s="252"/>
      <c r="CHZ180" s="252"/>
      <c r="CIA180" s="252"/>
      <c r="CIB180" s="252"/>
      <c r="CIC180" s="252"/>
      <c r="CID180" s="252"/>
      <c r="CIE180" s="252"/>
      <c r="CIF180" s="252"/>
      <c r="CIG180" s="252"/>
      <c r="CIH180" s="252"/>
      <c r="CII180" s="252"/>
      <c r="CIJ180" s="252"/>
      <c r="CIK180" s="252"/>
      <c r="CIL180" s="252"/>
      <c r="CIM180" s="252"/>
      <c r="CIN180" s="252"/>
      <c r="CIO180" s="252"/>
      <c r="CIP180" s="252"/>
      <c r="CIQ180" s="252"/>
      <c r="CIR180" s="252"/>
      <c r="CIS180" s="252"/>
      <c r="CIT180" s="252"/>
      <c r="CIU180" s="252"/>
      <c r="CIV180" s="252"/>
      <c r="CIW180" s="252"/>
      <c r="CIX180" s="252"/>
      <c r="CIY180" s="252"/>
      <c r="CIZ180" s="252"/>
      <c r="CJA180" s="252"/>
      <c r="CJB180" s="252"/>
      <c r="CJC180" s="252"/>
      <c r="CJD180" s="252"/>
      <c r="CJE180" s="252"/>
      <c r="CJF180" s="252"/>
      <c r="CJG180" s="252"/>
      <c r="CJH180" s="252"/>
      <c r="CJI180" s="252"/>
      <c r="CJJ180" s="252"/>
      <c r="CJK180" s="252"/>
      <c r="CJL180" s="252"/>
      <c r="CJM180" s="252"/>
      <c r="CJN180" s="252"/>
      <c r="CJO180" s="252"/>
      <c r="CJP180" s="252"/>
      <c r="CJQ180" s="252"/>
      <c r="CJR180" s="252"/>
      <c r="CJS180" s="252"/>
      <c r="CJT180" s="252"/>
      <c r="CJU180" s="252"/>
      <c r="CJV180" s="252"/>
      <c r="CJW180" s="252"/>
      <c r="CJX180" s="252"/>
      <c r="CJY180" s="252"/>
      <c r="CJZ180" s="252"/>
      <c r="CKA180" s="252"/>
      <c r="CKB180" s="252"/>
      <c r="CKC180" s="252"/>
      <c r="CKD180" s="252"/>
      <c r="CKE180" s="252"/>
      <c r="CKF180" s="252"/>
      <c r="CKG180" s="252"/>
      <c r="CKH180" s="252"/>
      <c r="CKI180" s="252"/>
      <c r="CKJ180" s="252"/>
      <c r="CKK180" s="252"/>
      <c r="CKL180" s="252"/>
      <c r="CKM180" s="252"/>
      <c r="CKN180" s="252"/>
      <c r="CKO180" s="252"/>
      <c r="CKP180" s="252"/>
      <c r="CKQ180" s="252"/>
      <c r="CKR180" s="252"/>
      <c r="CKS180" s="252"/>
      <c r="CKT180" s="252"/>
      <c r="CKU180" s="252"/>
      <c r="CKV180" s="252"/>
      <c r="CKW180" s="252"/>
      <c r="CKX180" s="252"/>
      <c r="CKY180" s="252"/>
      <c r="CKZ180" s="252"/>
      <c r="CLA180" s="252"/>
      <c r="CLB180" s="252"/>
      <c r="CLC180" s="252"/>
      <c r="CLD180" s="252"/>
      <c r="CLE180" s="252"/>
      <c r="CLF180" s="252"/>
      <c r="CLG180" s="252"/>
      <c r="CLH180" s="252"/>
      <c r="CLI180" s="252"/>
      <c r="CLJ180" s="252"/>
      <c r="CLK180" s="252"/>
      <c r="CLL180" s="252"/>
      <c r="CLM180" s="252"/>
      <c r="CLN180" s="252"/>
      <c r="CLO180" s="252"/>
      <c r="CLP180" s="252"/>
      <c r="CLQ180" s="252"/>
      <c r="CLR180" s="252"/>
      <c r="CLS180" s="252"/>
      <c r="CLT180" s="252"/>
      <c r="CLU180" s="252"/>
      <c r="CLV180" s="252"/>
      <c r="CLW180" s="252"/>
      <c r="CLX180" s="252"/>
      <c r="CLY180" s="252"/>
      <c r="CLZ180" s="252"/>
      <c r="CMA180" s="252"/>
      <c r="CMB180" s="252"/>
      <c r="CMC180" s="252"/>
      <c r="CMD180" s="252"/>
      <c r="CME180" s="252"/>
      <c r="CMF180" s="252"/>
      <c r="CMG180" s="252"/>
      <c r="CMH180" s="252"/>
      <c r="CMI180" s="252"/>
      <c r="CMJ180" s="252"/>
      <c r="CMK180" s="252"/>
      <c r="CML180" s="252"/>
      <c r="CMM180" s="252"/>
      <c r="CMN180" s="252"/>
      <c r="CMO180" s="252"/>
      <c r="CMP180" s="252"/>
      <c r="CMQ180" s="252"/>
      <c r="CMR180" s="252"/>
      <c r="CMS180" s="252"/>
      <c r="CMT180" s="252"/>
      <c r="CMU180" s="252"/>
      <c r="CMV180" s="252"/>
      <c r="CMW180" s="252"/>
      <c r="CMX180" s="252"/>
      <c r="CMY180" s="252"/>
      <c r="CMZ180" s="252"/>
      <c r="CNA180" s="252"/>
      <c r="CNB180" s="252"/>
      <c r="CNC180" s="252"/>
      <c r="CND180" s="252"/>
      <c r="CNE180" s="252"/>
      <c r="CNF180" s="252"/>
      <c r="CNG180" s="252"/>
      <c r="CNH180" s="252"/>
      <c r="CNI180" s="252"/>
      <c r="CNJ180" s="252"/>
      <c r="CNK180" s="252"/>
      <c r="CNL180" s="252"/>
      <c r="CNM180" s="252"/>
      <c r="CNN180" s="252"/>
      <c r="CNO180" s="252"/>
      <c r="CNP180" s="252"/>
      <c r="CNQ180" s="252"/>
      <c r="CNR180" s="252"/>
      <c r="CNS180" s="252"/>
      <c r="CNT180" s="252"/>
      <c r="CNU180" s="252"/>
      <c r="CNV180" s="252"/>
      <c r="CNW180" s="252"/>
      <c r="CNX180" s="252"/>
      <c r="CNY180" s="252"/>
      <c r="CNZ180" s="252"/>
      <c r="COA180" s="252"/>
      <c r="COB180" s="252"/>
      <c r="COC180" s="252"/>
      <c r="COD180" s="252"/>
      <c r="COE180" s="252"/>
      <c r="COF180" s="252"/>
      <c r="COG180" s="252"/>
      <c r="COH180" s="252"/>
      <c r="COI180" s="252"/>
      <c r="COJ180" s="252"/>
      <c r="COK180" s="252"/>
      <c r="COL180" s="252"/>
      <c r="COM180" s="252"/>
      <c r="CON180" s="252"/>
      <c r="COO180" s="252"/>
      <c r="COP180" s="252"/>
      <c r="COQ180" s="252"/>
      <c r="COR180" s="252"/>
      <c r="COS180" s="252"/>
      <c r="COT180" s="252"/>
      <c r="COU180" s="252"/>
      <c r="COV180" s="252"/>
      <c r="COW180" s="252"/>
      <c r="COX180" s="252"/>
      <c r="COY180" s="252"/>
      <c r="COZ180" s="252"/>
      <c r="CPA180" s="252"/>
      <c r="CPB180" s="252"/>
      <c r="CPC180" s="252"/>
      <c r="CPD180" s="252"/>
      <c r="CPE180" s="252"/>
      <c r="CPF180" s="252"/>
      <c r="CPG180" s="252"/>
      <c r="CPH180" s="252"/>
      <c r="CPI180" s="252"/>
      <c r="CPJ180" s="252"/>
      <c r="CPK180" s="252"/>
      <c r="CPL180" s="252"/>
      <c r="CPM180" s="252"/>
      <c r="CPN180" s="252"/>
      <c r="CPO180" s="252"/>
      <c r="CPP180" s="252"/>
      <c r="CPQ180" s="252"/>
      <c r="CPR180" s="252"/>
      <c r="CPS180" s="252"/>
      <c r="CPT180" s="252"/>
      <c r="CPU180" s="252"/>
      <c r="CPV180" s="252"/>
      <c r="CPW180" s="252"/>
      <c r="CPX180" s="252"/>
      <c r="CPY180" s="252"/>
      <c r="CPZ180" s="252"/>
      <c r="CQA180" s="252"/>
      <c r="CQB180" s="252"/>
      <c r="CQC180" s="252"/>
      <c r="CQD180" s="252"/>
      <c r="CQE180" s="252"/>
      <c r="CQF180" s="252"/>
      <c r="CQG180" s="252"/>
      <c r="CQH180" s="252"/>
      <c r="CQI180" s="252"/>
      <c r="CQJ180" s="252"/>
      <c r="CQK180" s="252"/>
      <c r="CQL180" s="252"/>
      <c r="CQM180" s="252"/>
      <c r="CQN180" s="252"/>
      <c r="CQO180" s="252"/>
      <c r="CQP180" s="252"/>
      <c r="CQQ180" s="252"/>
      <c r="CQR180" s="252"/>
      <c r="CQS180" s="252"/>
      <c r="CQT180" s="252"/>
      <c r="CQU180" s="252"/>
      <c r="CQV180" s="252"/>
      <c r="CQW180" s="252"/>
      <c r="CQX180" s="252"/>
      <c r="CQY180" s="252"/>
      <c r="CQZ180" s="252"/>
      <c r="CRA180" s="252"/>
      <c r="CRB180" s="252"/>
      <c r="CRC180" s="252"/>
      <c r="CRD180" s="252"/>
      <c r="CRE180" s="252"/>
      <c r="CRF180" s="252"/>
      <c r="CRG180" s="252"/>
      <c r="CRH180" s="252"/>
      <c r="CRI180" s="252"/>
      <c r="CRJ180" s="252"/>
      <c r="CRK180" s="252"/>
      <c r="CRL180" s="252"/>
      <c r="CRM180" s="252"/>
      <c r="CRN180" s="252"/>
      <c r="CRO180" s="252"/>
      <c r="CRP180" s="252"/>
      <c r="CRQ180" s="252"/>
      <c r="CRR180" s="252"/>
      <c r="CRS180" s="252"/>
      <c r="CRT180" s="252"/>
      <c r="CRU180" s="252"/>
      <c r="CRV180" s="252"/>
      <c r="CRW180" s="252"/>
      <c r="CRX180" s="252"/>
      <c r="CRY180" s="252"/>
      <c r="CRZ180" s="252"/>
      <c r="CSA180" s="252"/>
      <c r="CSB180" s="252"/>
      <c r="CSC180" s="252"/>
      <c r="CSD180" s="252"/>
      <c r="CSE180" s="252"/>
      <c r="CSF180" s="252"/>
      <c r="CSG180" s="252"/>
      <c r="CSH180" s="252"/>
      <c r="CSI180" s="252"/>
      <c r="CSJ180" s="252"/>
      <c r="CSK180" s="252"/>
      <c r="CSL180" s="252"/>
      <c r="CSM180" s="252"/>
      <c r="CSN180" s="252"/>
      <c r="CSO180" s="252"/>
      <c r="CSP180" s="252"/>
      <c r="CSQ180" s="252"/>
      <c r="CSR180" s="252"/>
      <c r="CSS180" s="252"/>
      <c r="CST180" s="252"/>
      <c r="CSU180" s="252"/>
      <c r="CSV180" s="252"/>
      <c r="CSW180" s="252"/>
      <c r="CSX180" s="252"/>
      <c r="CSY180" s="252"/>
      <c r="CSZ180" s="252"/>
      <c r="CTA180" s="252"/>
      <c r="CTB180" s="252"/>
      <c r="CTC180" s="252"/>
      <c r="CTD180" s="252"/>
      <c r="CTE180" s="252"/>
      <c r="CTF180" s="252"/>
      <c r="CTG180" s="252"/>
      <c r="CTH180" s="252"/>
      <c r="CTI180" s="252"/>
      <c r="CTJ180" s="252"/>
      <c r="CTK180" s="252"/>
      <c r="CTL180" s="252"/>
      <c r="CTM180" s="252"/>
      <c r="CTN180" s="252"/>
      <c r="CTO180" s="252"/>
      <c r="CTP180" s="252"/>
      <c r="CTQ180" s="252"/>
      <c r="CTR180" s="252"/>
      <c r="CTS180" s="252"/>
      <c r="CTT180" s="252"/>
      <c r="CTU180" s="252"/>
      <c r="CTV180" s="252"/>
      <c r="CTW180" s="252"/>
      <c r="CTX180" s="252"/>
      <c r="CTY180" s="252"/>
      <c r="CTZ180" s="252"/>
      <c r="CUA180" s="252"/>
      <c r="CUB180" s="252"/>
      <c r="CUC180" s="252"/>
      <c r="CUD180" s="252"/>
      <c r="CUE180" s="252"/>
      <c r="CUF180" s="252"/>
      <c r="CUG180" s="252"/>
      <c r="CUH180" s="252"/>
      <c r="CUI180" s="252"/>
      <c r="CUJ180" s="252"/>
      <c r="CUK180" s="252"/>
      <c r="CUL180" s="252"/>
      <c r="CUM180" s="252"/>
      <c r="CUN180" s="252"/>
      <c r="CUO180" s="252"/>
      <c r="CUP180" s="252"/>
      <c r="CUQ180" s="252"/>
      <c r="CUR180" s="252"/>
      <c r="CUS180" s="252"/>
      <c r="CUT180" s="252"/>
      <c r="CUU180" s="252"/>
      <c r="CUV180" s="252"/>
      <c r="CUW180" s="252"/>
      <c r="CUX180" s="252"/>
      <c r="CUY180" s="252"/>
      <c r="CUZ180" s="252"/>
      <c r="CVA180" s="252"/>
      <c r="CVB180" s="252"/>
      <c r="CVC180" s="252"/>
      <c r="CVD180" s="252"/>
      <c r="CVE180" s="252"/>
      <c r="CVF180" s="252"/>
      <c r="CVG180" s="252"/>
      <c r="CVH180" s="252"/>
      <c r="CVI180" s="252"/>
      <c r="CVJ180" s="252"/>
      <c r="CVK180" s="252"/>
      <c r="CVL180" s="252"/>
      <c r="CVM180" s="252"/>
      <c r="CVN180" s="252"/>
      <c r="CVO180" s="252"/>
      <c r="CVP180" s="252"/>
      <c r="CVQ180" s="252"/>
      <c r="CVR180" s="252"/>
      <c r="CVS180" s="252"/>
      <c r="CVT180" s="252"/>
      <c r="CVU180" s="252"/>
      <c r="CVV180" s="252"/>
      <c r="CVW180" s="252"/>
      <c r="CVX180" s="252"/>
      <c r="CVY180" s="252"/>
      <c r="CVZ180" s="252"/>
      <c r="CWA180" s="252"/>
      <c r="CWB180" s="252"/>
      <c r="CWC180" s="252"/>
      <c r="CWD180" s="252"/>
      <c r="CWE180" s="252"/>
      <c r="CWF180" s="252"/>
      <c r="CWG180" s="252"/>
      <c r="CWH180" s="252"/>
      <c r="CWI180" s="252"/>
      <c r="CWJ180" s="252"/>
      <c r="CWK180" s="252"/>
      <c r="CWL180" s="252"/>
      <c r="CWM180" s="252"/>
      <c r="CWN180" s="252"/>
      <c r="CWO180" s="252"/>
      <c r="CWP180" s="252"/>
      <c r="CWQ180" s="252"/>
      <c r="CWR180" s="252"/>
      <c r="CWS180" s="252"/>
      <c r="CWT180" s="252"/>
      <c r="CWU180" s="252"/>
      <c r="CWV180" s="252"/>
      <c r="CWW180" s="252"/>
      <c r="CWX180" s="252"/>
      <c r="CWY180" s="252"/>
      <c r="CWZ180" s="252"/>
      <c r="CXA180" s="252"/>
      <c r="CXB180" s="252"/>
      <c r="CXC180" s="252"/>
      <c r="CXD180" s="252"/>
      <c r="CXE180" s="252"/>
      <c r="CXF180" s="252"/>
      <c r="CXG180" s="252"/>
      <c r="CXH180" s="252"/>
      <c r="CXI180" s="252"/>
      <c r="CXJ180" s="252"/>
      <c r="CXK180" s="252"/>
      <c r="CXL180" s="252"/>
      <c r="CXM180" s="252"/>
      <c r="CXN180" s="252"/>
      <c r="CXO180" s="252"/>
      <c r="CXP180" s="252"/>
      <c r="CXQ180" s="252"/>
      <c r="CXR180" s="252"/>
      <c r="CXS180" s="252"/>
      <c r="CXT180" s="252"/>
      <c r="CXU180" s="252"/>
      <c r="CXV180" s="252"/>
      <c r="CXW180" s="252"/>
      <c r="CXX180" s="252"/>
      <c r="CXY180" s="252"/>
      <c r="CXZ180" s="252"/>
      <c r="CYA180" s="252"/>
      <c r="CYB180" s="252"/>
      <c r="CYC180" s="252"/>
      <c r="CYD180" s="252"/>
      <c r="CYE180" s="252"/>
      <c r="CYF180" s="252"/>
      <c r="CYG180" s="252"/>
      <c r="CYH180" s="252"/>
      <c r="CYI180" s="252"/>
      <c r="CYJ180" s="252"/>
      <c r="CYK180" s="252"/>
      <c r="CYL180" s="252"/>
      <c r="CYM180" s="252"/>
      <c r="CYN180" s="252"/>
      <c r="CYO180" s="252"/>
      <c r="CYP180" s="252"/>
      <c r="CYQ180" s="252"/>
      <c r="CYR180" s="252"/>
      <c r="CYS180" s="252"/>
      <c r="CYT180" s="252"/>
      <c r="CYU180" s="252"/>
      <c r="CYV180" s="252"/>
      <c r="CYW180" s="252"/>
      <c r="CYX180" s="252"/>
      <c r="CYY180" s="252"/>
      <c r="CYZ180" s="252"/>
      <c r="CZA180" s="252"/>
      <c r="CZB180" s="252"/>
      <c r="CZC180" s="252"/>
      <c r="CZD180" s="252"/>
      <c r="CZE180" s="252"/>
      <c r="CZF180" s="252"/>
      <c r="CZG180" s="252"/>
      <c r="CZH180" s="252"/>
      <c r="CZI180" s="252"/>
      <c r="CZJ180" s="252"/>
      <c r="CZK180" s="252"/>
      <c r="CZL180" s="252"/>
      <c r="CZM180" s="252"/>
      <c r="CZN180" s="252"/>
      <c r="CZO180" s="252"/>
      <c r="CZP180" s="252"/>
      <c r="CZQ180" s="252"/>
      <c r="CZR180" s="252"/>
      <c r="CZS180" s="252"/>
      <c r="CZT180" s="252"/>
      <c r="CZU180" s="252"/>
      <c r="CZV180" s="252"/>
      <c r="CZW180" s="252"/>
      <c r="CZX180" s="252"/>
      <c r="CZY180" s="252"/>
      <c r="CZZ180" s="252"/>
      <c r="DAA180" s="252"/>
      <c r="DAB180" s="252"/>
      <c r="DAC180" s="252"/>
      <c r="DAD180" s="252"/>
      <c r="DAE180" s="252"/>
      <c r="DAF180" s="252"/>
      <c r="DAG180" s="252"/>
      <c r="DAH180" s="252"/>
      <c r="DAI180" s="252"/>
      <c r="DAJ180" s="252"/>
      <c r="DAK180" s="252"/>
      <c r="DAL180" s="252"/>
      <c r="DAM180" s="252"/>
      <c r="DAN180" s="252"/>
      <c r="DAO180" s="252"/>
      <c r="DAP180" s="252"/>
      <c r="DAQ180" s="252"/>
      <c r="DAR180" s="252"/>
      <c r="DAS180" s="252"/>
      <c r="DAT180" s="252"/>
      <c r="DAU180" s="252"/>
      <c r="DAV180" s="252"/>
      <c r="DAW180" s="252"/>
      <c r="DAX180" s="252"/>
      <c r="DAY180" s="252"/>
      <c r="DAZ180" s="252"/>
      <c r="DBA180" s="252"/>
      <c r="DBB180" s="252"/>
      <c r="DBC180" s="252"/>
      <c r="DBD180" s="252"/>
      <c r="DBE180" s="252"/>
      <c r="DBF180" s="252"/>
      <c r="DBG180" s="252"/>
      <c r="DBH180" s="252"/>
      <c r="DBI180" s="252"/>
      <c r="DBJ180" s="252"/>
      <c r="DBK180" s="252"/>
      <c r="DBL180" s="252"/>
      <c r="DBM180" s="252"/>
      <c r="DBN180" s="252"/>
      <c r="DBO180" s="252"/>
      <c r="DBP180" s="252"/>
      <c r="DBQ180" s="252"/>
      <c r="DBR180" s="252"/>
      <c r="DBS180" s="252"/>
      <c r="DBT180" s="252"/>
      <c r="DBU180" s="252"/>
      <c r="DBV180" s="252"/>
      <c r="DBW180" s="252"/>
      <c r="DBX180" s="252"/>
      <c r="DBY180" s="252"/>
      <c r="DBZ180" s="252"/>
      <c r="DCA180" s="252"/>
      <c r="DCB180" s="252"/>
      <c r="DCC180" s="252"/>
      <c r="DCD180" s="252"/>
      <c r="DCE180" s="252"/>
      <c r="DCF180" s="252"/>
      <c r="DCG180" s="252"/>
      <c r="DCH180" s="252"/>
      <c r="DCI180" s="252"/>
      <c r="DCJ180" s="252"/>
      <c r="DCK180" s="252"/>
      <c r="DCL180" s="252"/>
      <c r="DCM180" s="252"/>
      <c r="DCN180" s="252"/>
      <c r="DCO180" s="252"/>
      <c r="DCP180" s="252"/>
      <c r="DCQ180" s="252"/>
      <c r="DCR180" s="252"/>
      <c r="DCS180" s="252"/>
      <c r="DCT180" s="252"/>
      <c r="DCU180" s="252"/>
      <c r="DCV180" s="252"/>
      <c r="DCW180" s="252"/>
      <c r="DCX180" s="252"/>
      <c r="DCY180" s="252"/>
      <c r="DCZ180" s="252"/>
      <c r="DDA180" s="252"/>
      <c r="DDB180" s="252"/>
      <c r="DDC180" s="252"/>
      <c r="DDD180" s="252"/>
      <c r="DDE180" s="252"/>
      <c r="DDF180" s="252"/>
      <c r="DDG180" s="252"/>
      <c r="DDH180" s="252"/>
      <c r="DDI180" s="252"/>
      <c r="DDJ180" s="252"/>
      <c r="DDK180" s="252"/>
      <c r="DDL180" s="252"/>
      <c r="DDM180" s="252"/>
      <c r="DDN180" s="252"/>
      <c r="DDO180" s="252"/>
      <c r="DDP180" s="252"/>
      <c r="DDQ180" s="252"/>
      <c r="DDR180" s="252"/>
      <c r="DDS180" s="252"/>
      <c r="DDT180" s="252"/>
      <c r="DDU180" s="252"/>
      <c r="DDV180" s="252"/>
      <c r="DDW180" s="252"/>
      <c r="DDX180" s="252"/>
      <c r="DDY180" s="252"/>
      <c r="DDZ180" s="252"/>
      <c r="DEA180" s="252"/>
      <c r="DEB180" s="252"/>
      <c r="DEC180" s="252"/>
      <c r="DED180" s="252"/>
      <c r="DEE180" s="252"/>
      <c r="DEF180" s="252"/>
      <c r="DEG180" s="252"/>
      <c r="DEH180" s="252"/>
      <c r="DEI180" s="252"/>
      <c r="DEJ180" s="252"/>
      <c r="DEK180" s="252"/>
      <c r="DEL180" s="252"/>
      <c r="DEM180" s="252"/>
      <c r="DEN180" s="252"/>
      <c r="DEO180" s="252"/>
      <c r="DEP180" s="252"/>
      <c r="DEQ180" s="252"/>
      <c r="DER180" s="252"/>
      <c r="DES180" s="252"/>
      <c r="DET180" s="252"/>
      <c r="DEU180" s="252"/>
      <c r="DEV180" s="252"/>
      <c r="DEW180" s="252"/>
      <c r="DEX180" s="252"/>
      <c r="DEY180" s="252"/>
      <c r="DEZ180" s="252"/>
      <c r="DFA180" s="252"/>
      <c r="DFB180" s="252"/>
      <c r="DFC180" s="252"/>
      <c r="DFD180" s="252"/>
      <c r="DFE180" s="252"/>
      <c r="DFF180" s="252"/>
      <c r="DFG180" s="252"/>
      <c r="DFH180" s="252"/>
      <c r="DFI180" s="252"/>
      <c r="DFJ180" s="252"/>
      <c r="DFK180" s="252"/>
      <c r="DFL180" s="252"/>
      <c r="DFM180" s="252"/>
      <c r="DFN180" s="252"/>
      <c r="DFO180" s="252"/>
      <c r="DFP180" s="252"/>
      <c r="DFQ180" s="252"/>
      <c r="DFR180" s="252"/>
      <c r="DFS180" s="252"/>
      <c r="DFT180" s="252"/>
      <c r="DFU180" s="252"/>
      <c r="DFV180" s="252"/>
      <c r="DFW180" s="252"/>
      <c r="DFX180" s="252"/>
      <c r="DFY180" s="252"/>
      <c r="DFZ180" s="252"/>
      <c r="DGA180" s="252"/>
      <c r="DGB180" s="252"/>
      <c r="DGC180" s="252"/>
      <c r="DGD180" s="252"/>
      <c r="DGE180" s="252"/>
      <c r="DGF180" s="252"/>
      <c r="DGG180" s="252"/>
      <c r="DGH180" s="252"/>
      <c r="DGI180" s="252"/>
      <c r="DGJ180" s="252"/>
      <c r="DGK180" s="252"/>
      <c r="DGL180" s="252"/>
      <c r="DGM180" s="252"/>
      <c r="DGN180" s="252"/>
      <c r="DGO180" s="252"/>
      <c r="DGP180" s="252"/>
      <c r="DGQ180" s="252"/>
      <c r="DGR180" s="252"/>
      <c r="DGS180" s="252"/>
      <c r="DGT180" s="252"/>
      <c r="DGU180" s="252"/>
      <c r="DGV180" s="252"/>
      <c r="DGW180" s="252"/>
      <c r="DGX180" s="252"/>
      <c r="DGY180" s="252"/>
      <c r="DGZ180" s="252"/>
      <c r="DHA180" s="252"/>
      <c r="DHB180" s="252"/>
      <c r="DHC180" s="252"/>
      <c r="DHD180" s="252"/>
      <c r="DHE180" s="252"/>
      <c r="DHF180" s="252"/>
      <c r="DHG180" s="252"/>
      <c r="DHH180" s="252"/>
      <c r="DHI180" s="252"/>
      <c r="DHJ180" s="252"/>
      <c r="DHK180" s="252"/>
      <c r="DHL180" s="252"/>
      <c r="DHM180" s="252"/>
      <c r="DHN180" s="252"/>
      <c r="DHO180" s="252"/>
      <c r="DHP180" s="252"/>
      <c r="DHQ180" s="252"/>
      <c r="DHR180" s="252"/>
      <c r="DHS180" s="252"/>
      <c r="DHT180" s="252"/>
      <c r="DHU180" s="252"/>
      <c r="DHV180" s="252"/>
      <c r="DHW180" s="252"/>
      <c r="DHX180" s="252"/>
      <c r="DHY180" s="252"/>
      <c r="DHZ180" s="252"/>
      <c r="DIA180" s="252"/>
      <c r="DIB180" s="252"/>
      <c r="DIC180" s="252"/>
      <c r="DID180" s="252"/>
      <c r="DIE180" s="252"/>
      <c r="DIF180" s="252"/>
      <c r="DIG180" s="252"/>
      <c r="DIH180" s="252"/>
      <c r="DII180" s="252"/>
      <c r="DIJ180" s="252"/>
      <c r="DIK180" s="252"/>
      <c r="DIL180" s="252"/>
      <c r="DIM180" s="252"/>
      <c r="DIN180" s="252"/>
      <c r="DIO180" s="252"/>
      <c r="DIP180" s="252"/>
      <c r="DIQ180" s="252"/>
      <c r="DIR180" s="252"/>
      <c r="DIS180" s="252"/>
      <c r="DIT180" s="252"/>
      <c r="DIU180" s="252"/>
      <c r="DIV180" s="252"/>
      <c r="DIW180" s="252"/>
      <c r="DIX180" s="252"/>
      <c r="DIY180" s="252"/>
      <c r="DIZ180" s="252"/>
      <c r="DJA180" s="252"/>
      <c r="DJB180" s="252"/>
      <c r="DJC180" s="252"/>
      <c r="DJD180" s="252"/>
      <c r="DJE180" s="252"/>
      <c r="DJF180" s="252"/>
      <c r="DJG180" s="252"/>
      <c r="DJH180" s="252"/>
      <c r="DJI180" s="252"/>
      <c r="DJJ180" s="252"/>
      <c r="DJK180" s="252"/>
      <c r="DJL180" s="252"/>
      <c r="DJM180" s="252"/>
      <c r="DJN180" s="252"/>
      <c r="DJO180" s="252"/>
      <c r="DJP180" s="252"/>
      <c r="DJQ180" s="252"/>
      <c r="DJR180" s="252"/>
      <c r="DJS180" s="252"/>
      <c r="DJT180" s="252"/>
      <c r="DJU180" s="252"/>
      <c r="DJV180" s="252"/>
      <c r="DJW180" s="252"/>
      <c r="DJX180" s="252"/>
      <c r="DJY180" s="252"/>
      <c r="DJZ180" s="252"/>
      <c r="DKA180" s="252"/>
      <c r="DKB180" s="252"/>
      <c r="DKC180" s="252"/>
      <c r="DKD180" s="252"/>
      <c r="DKE180" s="252"/>
      <c r="DKF180" s="252"/>
      <c r="DKG180" s="252"/>
      <c r="DKH180" s="252"/>
      <c r="DKI180" s="252"/>
      <c r="DKJ180" s="252"/>
      <c r="DKK180" s="252"/>
      <c r="DKL180" s="252"/>
      <c r="DKM180" s="252"/>
      <c r="DKN180" s="252"/>
      <c r="DKO180" s="252"/>
      <c r="DKP180" s="252"/>
      <c r="DKQ180" s="252"/>
      <c r="DKR180" s="252"/>
      <c r="DKS180" s="252"/>
      <c r="DKT180" s="252"/>
      <c r="DKU180" s="252"/>
      <c r="DKV180" s="252"/>
      <c r="DKW180" s="252"/>
      <c r="DKX180" s="252"/>
      <c r="DKY180" s="252"/>
      <c r="DKZ180" s="252"/>
      <c r="DLA180" s="252"/>
      <c r="DLB180" s="252"/>
      <c r="DLC180" s="252"/>
      <c r="DLD180" s="252"/>
      <c r="DLE180" s="252"/>
      <c r="DLF180" s="252"/>
      <c r="DLG180" s="252"/>
      <c r="DLH180" s="252"/>
      <c r="DLI180" s="252"/>
      <c r="DLJ180" s="252"/>
      <c r="DLK180" s="252"/>
      <c r="DLL180" s="252"/>
      <c r="DLM180" s="252"/>
      <c r="DLN180" s="252"/>
      <c r="DLO180" s="252"/>
      <c r="DLP180" s="252"/>
      <c r="DLQ180" s="252"/>
      <c r="DLR180" s="252"/>
      <c r="DLS180" s="252"/>
      <c r="DLT180" s="252"/>
      <c r="DLU180" s="252"/>
      <c r="DLV180" s="252"/>
      <c r="DLW180" s="252"/>
      <c r="DLX180" s="252"/>
      <c r="DLY180" s="252"/>
      <c r="DLZ180" s="252"/>
      <c r="DMA180" s="252"/>
      <c r="DMB180" s="252"/>
      <c r="DMC180" s="252"/>
      <c r="DMD180" s="252"/>
      <c r="DME180" s="252"/>
      <c r="DMF180" s="252"/>
      <c r="DMG180" s="252"/>
      <c r="DMH180" s="252"/>
      <c r="DMI180" s="252"/>
      <c r="DMJ180" s="252"/>
      <c r="DMK180" s="252"/>
      <c r="DML180" s="252"/>
      <c r="DMM180" s="252"/>
      <c r="DMN180" s="252"/>
      <c r="DMO180" s="252"/>
      <c r="DMP180" s="252"/>
      <c r="DMQ180" s="252"/>
      <c r="DMR180" s="252"/>
      <c r="DMS180" s="252"/>
      <c r="DMT180" s="252"/>
      <c r="DMU180" s="252"/>
      <c r="DMV180" s="252"/>
      <c r="DMW180" s="252"/>
      <c r="DMX180" s="252"/>
      <c r="DMY180" s="252"/>
      <c r="DMZ180" s="252"/>
      <c r="DNA180" s="252"/>
      <c r="DNB180" s="252"/>
      <c r="DNC180" s="252"/>
      <c r="DND180" s="252"/>
      <c r="DNE180" s="252"/>
      <c r="DNF180" s="252"/>
      <c r="DNG180" s="252"/>
      <c r="DNH180" s="252"/>
      <c r="DNI180" s="252"/>
      <c r="DNJ180" s="252"/>
      <c r="DNK180" s="252"/>
      <c r="DNL180" s="252"/>
      <c r="DNM180" s="252"/>
      <c r="DNN180" s="252"/>
      <c r="DNO180" s="252"/>
      <c r="DNP180" s="252"/>
      <c r="DNQ180" s="252"/>
      <c r="DNR180" s="252"/>
      <c r="DNS180" s="252"/>
      <c r="DNT180" s="252"/>
      <c r="DNU180" s="252"/>
      <c r="DNV180" s="252"/>
      <c r="DNW180" s="252"/>
      <c r="DNX180" s="252"/>
      <c r="DNY180" s="252"/>
      <c r="DNZ180" s="252"/>
      <c r="DOA180" s="252"/>
      <c r="DOB180" s="252"/>
      <c r="DOC180" s="252"/>
      <c r="DOD180" s="252"/>
      <c r="DOE180" s="252"/>
      <c r="DOF180" s="252"/>
      <c r="DOG180" s="252"/>
      <c r="DOH180" s="252"/>
      <c r="DOI180" s="252"/>
      <c r="DOJ180" s="252"/>
      <c r="DOK180" s="252"/>
      <c r="DOL180" s="252"/>
      <c r="DOM180" s="252"/>
      <c r="DON180" s="252"/>
      <c r="DOO180" s="252"/>
      <c r="DOP180" s="252"/>
      <c r="DOQ180" s="252"/>
      <c r="DOR180" s="252"/>
      <c r="DOS180" s="252"/>
      <c r="DOT180" s="252"/>
      <c r="DOU180" s="252"/>
      <c r="DOV180" s="252"/>
      <c r="DOW180" s="252"/>
      <c r="DOX180" s="252"/>
      <c r="DOY180" s="252"/>
      <c r="DOZ180" s="252"/>
      <c r="DPA180" s="252"/>
      <c r="DPB180" s="252"/>
      <c r="DPC180" s="252"/>
      <c r="DPD180" s="252"/>
      <c r="DPE180" s="252"/>
      <c r="DPF180" s="252"/>
      <c r="DPG180" s="252"/>
      <c r="DPH180" s="252"/>
      <c r="DPI180" s="252"/>
      <c r="DPJ180" s="252"/>
      <c r="DPK180" s="252"/>
      <c r="DPL180" s="252"/>
      <c r="DPM180" s="252"/>
      <c r="DPN180" s="252"/>
      <c r="DPO180" s="252"/>
      <c r="DPP180" s="252"/>
      <c r="DPQ180" s="252"/>
      <c r="DPR180" s="252"/>
      <c r="DPS180" s="252"/>
      <c r="DPT180" s="252"/>
      <c r="DPU180" s="252"/>
      <c r="DPV180" s="252"/>
      <c r="DPW180" s="252"/>
      <c r="DPX180" s="252"/>
      <c r="DPY180" s="252"/>
      <c r="DPZ180" s="252"/>
      <c r="DQA180" s="252"/>
      <c r="DQB180" s="252"/>
      <c r="DQC180" s="252"/>
      <c r="DQD180" s="252"/>
      <c r="DQE180" s="252"/>
      <c r="DQF180" s="252"/>
      <c r="DQG180" s="252"/>
      <c r="DQH180" s="252"/>
      <c r="DQI180" s="252"/>
      <c r="DQJ180" s="252"/>
      <c r="DQK180" s="252"/>
      <c r="DQL180" s="252"/>
      <c r="DQM180" s="252"/>
      <c r="DQN180" s="252"/>
      <c r="DQO180" s="252"/>
      <c r="DQP180" s="252"/>
      <c r="DQQ180" s="252"/>
      <c r="DQR180" s="252"/>
      <c r="DQS180" s="252"/>
      <c r="DQT180" s="252"/>
      <c r="DQU180" s="252"/>
      <c r="DQV180" s="252"/>
      <c r="DQW180" s="252"/>
      <c r="DQX180" s="252"/>
      <c r="DQY180" s="252"/>
      <c r="DQZ180" s="252"/>
      <c r="DRA180" s="252"/>
      <c r="DRB180" s="252"/>
      <c r="DRC180" s="252"/>
      <c r="DRD180" s="252"/>
      <c r="DRE180" s="252"/>
      <c r="DRF180" s="252"/>
      <c r="DRG180" s="252"/>
      <c r="DRH180" s="252"/>
      <c r="DRI180" s="252"/>
      <c r="DRJ180" s="252"/>
      <c r="DRK180" s="252"/>
      <c r="DRL180" s="252"/>
      <c r="DRM180" s="252"/>
      <c r="DRN180" s="252"/>
      <c r="DRO180" s="252"/>
      <c r="DRP180" s="252"/>
      <c r="DRQ180" s="252"/>
      <c r="DRR180" s="252"/>
      <c r="DRS180" s="252"/>
      <c r="DRT180" s="252"/>
      <c r="DRU180" s="252"/>
      <c r="DRV180" s="252"/>
      <c r="DRW180" s="252"/>
      <c r="DRX180" s="252"/>
      <c r="DRY180" s="252"/>
      <c r="DRZ180" s="252"/>
      <c r="DSA180" s="252"/>
      <c r="DSB180" s="252"/>
      <c r="DSC180" s="252"/>
      <c r="DSD180" s="252"/>
      <c r="DSE180" s="252"/>
      <c r="DSF180" s="252"/>
      <c r="DSG180" s="252"/>
      <c r="DSH180" s="252"/>
      <c r="DSI180" s="252"/>
      <c r="DSJ180" s="252"/>
      <c r="DSK180" s="252"/>
      <c r="DSL180" s="252"/>
      <c r="DSM180" s="252"/>
      <c r="DSN180" s="252"/>
      <c r="DSO180" s="252"/>
      <c r="DSP180" s="252"/>
      <c r="DSQ180" s="252"/>
      <c r="DSR180" s="252"/>
      <c r="DSS180" s="252"/>
      <c r="DST180" s="252"/>
      <c r="DSU180" s="252"/>
      <c r="DSV180" s="252"/>
      <c r="DSW180" s="252"/>
      <c r="DSX180" s="252"/>
      <c r="DSY180" s="252"/>
      <c r="DSZ180" s="252"/>
      <c r="DTA180" s="252"/>
      <c r="DTB180" s="252"/>
      <c r="DTC180" s="252"/>
      <c r="DTD180" s="252"/>
      <c r="DTE180" s="252"/>
      <c r="DTF180" s="252"/>
      <c r="DTG180" s="252"/>
      <c r="DTH180" s="252"/>
      <c r="DTI180" s="252"/>
      <c r="DTJ180" s="252"/>
      <c r="DTK180" s="252"/>
      <c r="DTL180" s="252"/>
      <c r="DTM180" s="252"/>
      <c r="DTN180" s="252"/>
      <c r="DTO180" s="252"/>
      <c r="DTP180" s="252"/>
      <c r="DTQ180" s="252"/>
      <c r="DTR180" s="252"/>
      <c r="DTS180" s="252"/>
      <c r="DTT180" s="252"/>
      <c r="DTU180" s="252"/>
      <c r="DTV180" s="252"/>
      <c r="DTW180" s="252"/>
      <c r="DTX180" s="252"/>
      <c r="DTY180" s="252"/>
      <c r="DTZ180" s="252"/>
      <c r="DUA180" s="252"/>
      <c r="DUB180" s="252"/>
      <c r="DUC180" s="252"/>
      <c r="DUD180" s="252"/>
      <c r="DUE180" s="252"/>
      <c r="DUF180" s="252"/>
      <c r="DUG180" s="252"/>
      <c r="DUH180" s="252"/>
      <c r="DUI180" s="252"/>
      <c r="DUJ180" s="252"/>
      <c r="DUK180" s="252"/>
      <c r="DUL180" s="252"/>
      <c r="DUM180" s="252"/>
      <c r="DUN180" s="252"/>
      <c r="DUO180" s="252"/>
      <c r="DUP180" s="252"/>
      <c r="DUQ180" s="252"/>
      <c r="DUR180" s="252"/>
      <c r="DUS180" s="252"/>
      <c r="DUT180" s="252"/>
      <c r="DUU180" s="252"/>
      <c r="DUV180" s="252"/>
      <c r="DUW180" s="252"/>
      <c r="DUX180" s="252"/>
      <c r="DUY180" s="252"/>
      <c r="DUZ180" s="252"/>
      <c r="DVA180" s="252"/>
      <c r="DVB180" s="252"/>
      <c r="DVC180" s="252"/>
      <c r="DVD180" s="252"/>
      <c r="DVE180" s="252"/>
      <c r="DVF180" s="252"/>
      <c r="DVG180" s="252"/>
      <c r="DVH180" s="252"/>
      <c r="DVI180" s="252"/>
      <c r="DVJ180" s="252"/>
      <c r="DVK180" s="252"/>
      <c r="DVL180" s="252"/>
      <c r="DVM180" s="252"/>
      <c r="DVN180" s="252"/>
      <c r="DVO180" s="252"/>
      <c r="DVP180" s="252"/>
      <c r="DVQ180" s="252"/>
      <c r="DVR180" s="252"/>
      <c r="DVS180" s="252"/>
      <c r="DVT180" s="252"/>
      <c r="DVU180" s="252"/>
      <c r="DVV180" s="252"/>
      <c r="DVW180" s="252"/>
      <c r="DVX180" s="252"/>
      <c r="DVY180" s="252"/>
      <c r="DVZ180" s="252"/>
      <c r="DWA180" s="252"/>
      <c r="DWB180" s="252"/>
      <c r="DWC180" s="252"/>
      <c r="DWD180" s="252"/>
      <c r="DWE180" s="252"/>
      <c r="DWF180" s="252"/>
      <c r="DWG180" s="252"/>
      <c r="DWH180" s="252"/>
      <c r="DWI180" s="252"/>
      <c r="DWJ180" s="252"/>
      <c r="DWK180" s="252"/>
      <c r="DWL180" s="252"/>
      <c r="DWM180" s="252"/>
      <c r="DWN180" s="252"/>
      <c r="DWO180" s="252"/>
      <c r="DWP180" s="252"/>
      <c r="DWQ180" s="252"/>
      <c r="DWR180" s="252"/>
      <c r="DWS180" s="252"/>
      <c r="DWT180" s="252"/>
      <c r="DWU180" s="252"/>
      <c r="DWV180" s="252"/>
      <c r="DWW180" s="252"/>
      <c r="DWX180" s="252"/>
      <c r="DWY180" s="252"/>
      <c r="DWZ180" s="252"/>
      <c r="DXA180" s="252"/>
      <c r="DXB180" s="252"/>
      <c r="DXC180" s="252"/>
      <c r="DXD180" s="252"/>
      <c r="DXE180" s="252"/>
      <c r="DXF180" s="252"/>
      <c r="DXG180" s="252"/>
      <c r="DXH180" s="252"/>
      <c r="DXI180" s="252"/>
      <c r="DXJ180" s="252"/>
      <c r="DXK180" s="252"/>
      <c r="DXL180" s="252"/>
      <c r="DXM180" s="252"/>
      <c r="DXN180" s="252"/>
      <c r="DXO180" s="252"/>
      <c r="DXP180" s="252"/>
      <c r="DXQ180" s="252"/>
      <c r="DXR180" s="252"/>
      <c r="DXS180" s="252"/>
      <c r="DXT180" s="252"/>
      <c r="DXU180" s="252"/>
      <c r="DXV180" s="252"/>
      <c r="DXW180" s="252"/>
      <c r="DXX180" s="252"/>
      <c r="DXY180" s="252"/>
      <c r="DXZ180" s="252"/>
      <c r="DYA180" s="252"/>
      <c r="DYB180" s="252"/>
      <c r="DYC180" s="252"/>
      <c r="DYD180" s="252"/>
      <c r="DYE180" s="252"/>
      <c r="DYF180" s="252"/>
      <c r="DYG180" s="252"/>
      <c r="DYH180" s="252"/>
      <c r="DYI180" s="252"/>
      <c r="DYJ180" s="252"/>
      <c r="DYK180" s="252"/>
      <c r="DYL180" s="252"/>
      <c r="DYM180" s="252"/>
      <c r="DYN180" s="252"/>
      <c r="DYO180" s="252"/>
      <c r="DYP180" s="252"/>
      <c r="DYQ180" s="252"/>
      <c r="DYR180" s="252"/>
      <c r="DYS180" s="252"/>
      <c r="DYT180" s="252"/>
      <c r="DYU180" s="252"/>
      <c r="DYV180" s="252"/>
      <c r="DYW180" s="252"/>
      <c r="DYX180" s="252"/>
      <c r="DYY180" s="252"/>
      <c r="DYZ180" s="252"/>
      <c r="DZA180" s="252"/>
      <c r="DZB180" s="252"/>
      <c r="DZC180" s="252"/>
      <c r="DZD180" s="252"/>
      <c r="DZE180" s="252"/>
      <c r="DZF180" s="252"/>
      <c r="DZG180" s="252"/>
      <c r="DZH180" s="252"/>
      <c r="DZI180" s="252"/>
      <c r="DZJ180" s="252"/>
      <c r="DZK180" s="252"/>
      <c r="DZL180" s="252"/>
      <c r="DZM180" s="252"/>
      <c r="DZN180" s="252"/>
      <c r="DZO180" s="252"/>
      <c r="DZP180" s="252"/>
      <c r="DZQ180" s="252"/>
      <c r="DZR180" s="252"/>
      <c r="DZS180" s="252"/>
      <c r="DZT180" s="252"/>
      <c r="DZU180" s="252"/>
      <c r="DZV180" s="252"/>
      <c r="DZW180" s="252"/>
      <c r="DZX180" s="252"/>
      <c r="DZY180" s="252"/>
      <c r="DZZ180" s="252"/>
      <c r="EAA180" s="252"/>
      <c r="EAB180" s="252"/>
      <c r="EAC180" s="252"/>
      <c r="EAD180" s="252"/>
      <c r="EAE180" s="252"/>
      <c r="EAF180" s="252"/>
      <c r="EAG180" s="252"/>
      <c r="EAH180" s="252"/>
      <c r="EAI180" s="252"/>
      <c r="EAJ180" s="252"/>
      <c r="EAK180" s="252"/>
      <c r="EAL180" s="252"/>
      <c r="EAM180" s="252"/>
      <c r="EAN180" s="252"/>
      <c r="EAO180" s="252"/>
      <c r="EAP180" s="252"/>
      <c r="EAQ180" s="252"/>
      <c r="EAR180" s="252"/>
      <c r="EAS180" s="252"/>
      <c r="EAT180" s="252"/>
      <c r="EAU180" s="252"/>
      <c r="EAV180" s="252"/>
      <c r="EAW180" s="252"/>
      <c r="EAX180" s="252"/>
      <c r="EAY180" s="252"/>
      <c r="EAZ180" s="252"/>
      <c r="EBA180" s="252"/>
      <c r="EBB180" s="252"/>
      <c r="EBC180" s="252"/>
      <c r="EBD180" s="252"/>
      <c r="EBE180" s="252"/>
      <c r="EBF180" s="252"/>
      <c r="EBG180" s="252"/>
      <c r="EBH180" s="252"/>
      <c r="EBI180" s="252"/>
      <c r="EBJ180" s="252"/>
      <c r="EBK180" s="252"/>
      <c r="EBL180" s="252"/>
      <c r="EBM180" s="252"/>
      <c r="EBN180" s="252"/>
      <c r="EBO180" s="252"/>
      <c r="EBP180" s="252"/>
      <c r="EBQ180" s="252"/>
      <c r="EBR180" s="252"/>
      <c r="EBS180" s="252"/>
      <c r="EBT180" s="252"/>
      <c r="EBU180" s="252"/>
      <c r="EBV180" s="252"/>
      <c r="EBW180" s="252"/>
      <c r="EBX180" s="252"/>
      <c r="EBY180" s="252"/>
      <c r="EBZ180" s="252"/>
      <c r="ECA180" s="252"/>
      <c r="ECB180" s="252"/>
      <c r="ECC180" s="252"/>
      <c r="ECD180" s="252"/>
      <c r="ECE180" s="252"/>
      <c r="ECF180" s="252"/>
      <c r="ECG180" s="252"/>
      <c r="ECH180" s="252"/>
      <c r="ECI180" s="252"/>
      <c r="ECJ180" s="252"/>
      <c r="ECK180" s="252"/>
      <c r="ECL180" s="252"/>
      <c r="ECM180" s="252"/>
      <c r="ECN180" s="252"/>
      <c r="ECO180" s="252"/>
      <c r="ECP180" s="252"/>
      <c r="ECQ180" s="252"/>
      <c r="ECR180" s="252"/>
      <c r="ECS180" s="252"/>
      <c r="ECT180" s="252"/>
      <c r="ECU180" s="252"/>
      <c r="ECV180" s="252"/>
      <c r="ECW180" s="252"/>
      <c r="ECX180" s="252"/>
      <c r="ECY180" s="252"/>
      <c r="ECZ180" s="252"/>
      <c r="EDA180" s="252"/>
      <c r="EDB180" s="252"/>
      <c r="EDC180" s="252"/>
      <c r="EDD180" s="252"/>
      <c r="EDE180" s="252"/>
      <c r="EDF180" s="252"/>
      <c r="EDG180" s="252"/>
      <c r="EDH180" s="252"/>
      <c r="EDI180" s="252"/>
      <c r="EDJ180" s="252"/>
      <c r="EDK180" s="252"/>
      <c r="EDL180" s="252"/>
      <c r="EDM180" s="252"/>
      <c r="EDN180" s="252"/>
      <c r="EDO180" s="252"/>
      <c r="EDP180" s="252"/>
      <c r="EDQ180" s="252"/>
      <c r="EDR180" s="252"/>
      <c r="EDS180" s="252"/>
      <c r="EDT180" s="252"/>
      <c r="EDU180" s="252"/>
      <c r="EDV180" s="252"/>
      <c r="EDW180" s="252"/>
      <c r="EDX180" s="252"/>
      <c r="EDY180" s="252"/>
      <c r="EDZ180" s="252"/>
      <c r="EEA180" s="252"/>
      <c r="EEB180" s="252"/>
      <c r="EEC180" s="252"/>
      <c r="EED180" s="252"/>
      <c r="EEE180" s="252"/>
      <c r="EEF180" s="252"/>
      <c r="EEG180" s="252"/>
      <c r="EEH180" s="252"/>
      <c r="EEI180" s="252"/>
      <c r="EEJ180" s="252"/>
      <c r="EEK180" s="252"/>
      <c r="EEL180" s="252"/>
      <c r="EEM180" s="252"/>
      <c r="EEN180" s="252"/>
      <c r="EEO180" s="252"/>
      <c r="EEP180" s="252"/>
      <c r="EEQ180" s="252"/>
      <c r="EER180" s="252"/>
      <c r="EES180" s="252"/>
      <c r="EET180" s="252"/>
      <c r="EEU180" s="252"/>
      <c r="EEV180" s="252"/>
      <c r="EEW180" s="252"/>
      <c r="EEX180" s="252"/>
      <c r="EEY180" s="252"/>
      <c r="EEZ180" s="252"/>
      <c r="EFA180" s="252"/>
      <c r="EFB180" s="252"/>
      <c r="EFC180" s="252"/>
      <c r="EFD180" s="252"/>
      <c r="EFE180" s="252"/>
      <c r="EFF180" s="252"/>
      <c r="EFG180" s="252"/>
      <c r="EFH180" s="252"/>
      <c r="EFI180" s="252"/>
      <c r="EFJ180" s="252"/>
      <c r="EFK180" s="252"/>
      <c r="EFL180" s="252"/>
      <c r="EFM180" s="252"/>
      <c r="EFN180" s="252"/>
      <c r="EFO180" s="252"/>
      <c r="EFP180" s="252"/>
      <c r="EFQ180" s="252"/>
      <c r="EFR180" s="252"/>
      <c r="EFS180" s="252"/>
      <c r="EFT180" s="252"/>
      <c r="EFU180" s="252"/>
      <c r="EFV180" s="252"/>
      <c r="EFW180" s="252"/>
      <c r="EFX180" s="252"/>
      <c r="EFY180" s="252"/>
      <c r="EFZ180" s="252"/>
      <c r="EGA180" s="252"/>
      <c r="EGB180" s="252"/>
      <c r="EGC180" s="252"/>
      <c r="EGD180" s="252"/>
      <c r="EGE180" s="252"/>
      <c r="EGF180" s="252"/>
      <c r="EGG180" s="252"/>
      <c r="EGH180" s="252"/>
      <c r="EGI180" s="252"/>
      <c r="EGJ180" s="252"/>
      <c r="EGK180" s="252"/>
      <c r="EGL180" s="252"/>
      <c r="EGM180" s="252"/>
      <c r="EGN180" s="252"/>
      <c r="EGO180" s="252"/>
      <c r="EGP180" s="252"/>
      <c r="EGQ180" s="252"/>
      <c r="EGR180" s="252"/>
      <c r="EGS180" s="252"/>
      <c r="EGT180" s="252"/>
      <c r="EGU180" s="252"/>
      <c r="EGV180" s="252"/>
      <c r="EGW180" s="252"/>
      <c r="EGX180" s="252"/>
      <c r="EGY180" s="252"/>
      <c r="EGZ180" s="252"/>
      <c r="EHA180" s="252"/>
      <c r="EHB180" s="252"/>
      <c r="EHC180" s="252"/>
      <c r="EHD180" s="252"/>
      <c r="EHE180" s="252"/>
      <c r="EHF180" s="252"/>
      <c r="EHG180" s="252"/>
      <c r="EHH180" s="252"/>
      <c r="EHI180" s="252"/>
      <c r="EHJ180" s="252"/>
      <c r="EHK180" s="252"/>
      <c r="EHL180" s="252"/>
      <c r="EHM180" s="252"/>
      <c r="EHN180" s="252"/>
      <c r="EHO180" s="252"/>
      <c r="EHP180" s="252"/>
      <c r="EHQ180" s="252"/>
      <c r="EHR180" s="252"/>
      <c r="EHS180" s="252"/>
      <c r="EHT180" s="252"/>
      <c r="EHU180" s="252"/>
      <c r="EHV180" s="252"/>
      <c r="EHW180" s="252"/>
      <c r="EHX180" s="252"/>
      <c r="EHY180" s="252"/>
      <c r="EHZ180" s="252"/>
      <c r="EIA180" s="252"/>
      <c r="EIB180" s="252"/>
      <c r="EIC180" s="252"/>
      <c r="EID180" s="252"/>
      <c r="EIE180" s="252"/>
      <c r="EIF180" s="252"/>
      <c r="EIG180" s="252"/>
      <c r="EIH180" s="252"/>
      <c r="EII180" s="252"/>
      <c r="EIJ180" s="252"/>
      <c r="EIK180" s="252"/>
      <c r="EIL180" s="252"/>
      <c r="EIM180" s="252"/>
      <c r="EIN180" s="252"/>
      <c r="EIO180" s="252"/>
      <c r="EIP180" s="252"/>
      <c r="EIQ180" s="252"/>
      <c r="EIR180" s="252"/>
      <c r="EIS180" s="252"/>
      <c r="EIT180" s="252"/>
      <c r="EIU180" s="252"/>
      <c r="EIV180" s="252"/>
      <c r="EIW180" s="252"/>
      <c r="EIX180" s="252"/>
      <c r="EIY180" s="252"/>
      <c r="EIZ180" s="252"/>
      <c r="EJA180" s="252"/>
      <c r="EJB180" s="252"/>
      <c r="EJC180" s="252"/>
      <c r="EJD180" s="252"/>
      <c r="EJE180" s="252"/>
      <c r="EJF180" s="252"/>
      <c r="EJG180" s="252"/>
      <c r="EJH180" s="252"/>
      <c r="EJI180" s="252"/>
      <c r="EJJ180" s="252"/>
      <c r="EJK180" s="252"/>
      <c r="EJL180" s="252"/>
      <c r="EJM180" s="252"/>
      <c r="EJN180" s="252"/>
      <c r="EJO180" s="252"/>
      <c r="EJP180" s="252"/>
      <c r="EJQ180" s="252"/>
      <c r="EJR180" s="252"/>
      <c r="EJS180" s="252"/>
      <c r="EJT180" s="252"/>
      <c r="EJU180" s="252"/>
      <c r="EJV180" s="252"/>
      <c r="EJW180" s="252"/>
      <c r="EJX180" s="252"/>
      <c r="EJY180" s="252"/>
      <c r="EJZ180" s="252"/>
      <c r="EKA180" s="252"/>
      <c r="EKB180" s="252"/>
      <c r="EKC180" s="252"/>
      <c r="EKD180" s="252"/>
      <c r="EKE180" s="252"/>
      <c r="EKF180" s="252"/>
      <c r="EKG180" s="252"/>
      <c r="EKH180" s="252"/>
      <c r="EKI180" s="252"/>
      <c r="EKJ180" s="252"/>
      <c r="EKK180" s="252"/>
      <c r="EKL180" s="252"/>
      <c r="EKM180" s="252"/>
      <c r="EKN180" s="252"/>
      <c r="EKO180" s="252"/>
      <c r="EKP180" s="252"/>
      <c r="EKQ180" s="252"/>
      <c r="EKR180" s="252"/>
      <c r="EKS180" s="252"/>
      <c r="EKT180" s="252"/>
      <c r="EKU180" s="252"/>
      <c r="EKV180" s="252"/>
      <c r="EKW180" s="252"/>
      <c r="EKX180" s="252"/>
      <c r="EKY180" s="252"/>
      <c r="EKZ180" s="252"/>
      <c r="ELA180" s="252"/>
      <c r="ELB180" s="252"/>
      <c r="ELC180" s="252"/>
      <c r="ELD180" s="252"/>
      <c r="ELE180" s="252"/>
      <c r="ELF180" s="252"/>
      <c r="ELG180" s="252"/>
      <c r="ELH180" s="252"/>
      <c r="ELI180" s="252"/>
      <c r="ELJ180" s="252"/>
      <c r="ELK180" s="252"/>
      <c r="ELL180" s="252"/>
      <c r="ELM180" s="252"/>
      <c r="ELN180" s="252"/>
      <c r="ELO180" s="252"/>
      <c r="ELP180" s="252"/>
      <c r="ELQ180" s="252"/>
      <c r="ELR180" s="252"/>
      <c r="ELS180" s="252"/>
      <c r="ELT180" s="252"/>
      <c r="ELU180" s="252"/>
      <c r="ELV180" s="252"/>
      <c r="ELW180" s="252"/>
      <c r="ELX180" s="252"/>
      <c r="ELY180" s="252"/>
      <c r="ELZ180" s="252"/>
      <c r="EMA180" s="252"/>
      <c r="EMB180" s="252"/>
      <c r="EMC180" s="252"/>
      <c r="EMD180" s="252"/>
      <c r="EME180" s="252"/>
      <c r="EMF180" s="252"/>
      <c r="EMG180" s="252"/>
      <c r="EMH180" s="252"/>
      <c r="EMI180" s="252"/>
      <c r="EMJ180" s="252"/>
      <c r="EMK180" s="252"/>
      <c r="EML180" s="252"/>
      <c r="EMM180" s="252"/>
      <c r="EMN180" s="252"/>
      <c r="EMO180" s="252"/>
      <c r="EMP180" s="252"/>
      <c r="EMQ180" s="252"/>
      <c r="EMR180" s="252"/>
      <c r="EMS180" s="252"/>
      <c r="EMT180" s="252"/>
      <c r="EMU180" s="252"/>
      <c r="EMV180" s="252"/>
      <c r="EMW180" s="252"/>
      <c r="EMX180" s="252"/>
      <c r="EMY180" s="252"/>
      <c r="EMZ180" s="252"/>
      <c r="ENA180" s="252"/>
      <c r="ENB180" s="252"/>
      <c r="ENC180" s="252"/>
      <c r="END180" s="252"/>
      <c r="ENE180" s="252"/>
      <c r="ENF180" s="252"/>
      <c r="ENG180" s="252"/>
      <c r="ENH180" s="252"/>
      <c r="ENI180" s="252"/>
      <c r="ENJ180" s="252"/>
      <c r="ENK180" s="252"/>
      <c r="ENL180" s="252"/>
      <c r="ENM180" s="252"/>
      <c r="ENN180" s="252"/>
      <c r="ENO180" s="252"/>
      <c r="ENP180" s="252"/>
      <c r="ENQ180" s="252"/>
      <c r="ENR180" s="252"/>
      <c r="ENS180" s="252"/>
      <c r="ENT180" s="252"/>
      <c r="ENU180" s="252"/>
      <c r="ENV180" s="252"/>
      <c r="ENW180" s="252"/>
      <c r="ENX180" s="252"/>
      <c r="ENY180" s="252"/>
      <c r="ENZ180" s="252"/>
      <c r="EOA180" s="252"/>
      <c r="EOB180" s="252"/>
      <c r="EOC180" s="252"/>
      <c r="EOD180" s="252"/>
      <c r="EOE180" s="252"/>
      <c r="EOF180" s="252"/>
      <c r="EOG180" s="252"/>
      <c r="EOH180" s="252"/>
      <c r="EOI180" s="252"/>
      <c r="EOJ180" s="252"/>
      <c r="EOK180" s="252"/>
      <c r="EOL180" s="252"/>
      <c r="EOM180" s="252"/>
      <c r="EON180" s="252"/>
      <c r="EOO180" s="252"/>
      <c r="EOP180" s="252"/>
      <c r="EOQ180" s="252"/>
      <c r="EOR180" s="252"/>
      <c r="EOS180" s="252"/>
      <c r="EOT180" s="252"/>
      <c r="EOU180" s="252"/>
      <c r="EOV180" s="252"/>
      <c r="EOW180" s="252"/>
      <c r="EOX180" s="252"/>
      <c r="EOY180" s="252"/>
      <c r="EOZ180" s="252"/>
      <c r="EPA180" s="252"/>
      <c r="EPB180" s="252"/>
      <c r="EPC180" s="252"/>
      <c r="EPD180" s="252"/>
      <c r="EPE180" s="252"/>
      <c r="EPF180" s="252"/>
      <c r="EPG180" s="252"/>
      <c r="EPH180" s="252"/>
      <c r="EPI180" s="252"/>
      <c r="EPJ180" s="252"/>
      <c r="EPK180" s="252"/>
      <c r="EPL180" s="252"/>
      <c r="EPM180" s="252"/>
      <c r="EPN180" s="252"/>
      <c r="EPO180" s="252"/>
      <c r="EPP180" s="252"/>
      <c r="EPQ180" s="252"/>
      <c r="EPR180" s="252"/>
      <c r="EPS180" s="252"/>
      <c r="EPT180" s="252"/>
      <c r="EPU180" s="252"/>
      <c r="EPV180" s="252"/>
      <c r="EPW180" s="252"/>
      <c r="EPX180" s="252"/>
      <c r="EPY180" s="252"/>
      <c r="EPZ180" s="252"/>
      <c r="EQA180" s="252"/>
      <c r="EQB180" s="252"/>
      <c r="EQC180" s="252"/>
      <c r="EQD180" s="252"/>
      <c r="EQE180" s="252"/>
      <c r="EQF180" s="252"/>
      <c r="EQG180" s="252"/>
      <c r="EQH180" s="252"/>
      <c r="EQI180" s="252"/>
      <c r="EQJ180" s="252"/>
      <c r="EQK180" s="252"/>
      <c r="EQL180" s="252"/>
      <c r="EQM180" s="252"/>
      <c r="EQN180" s="252"/>
      <c r="EQO180" s="252"/>
      <c r="EQP180" s="252"/>
      <c r="EQQ180" s="252"/>
      <c r="EQR180" s="252"/>
      <c r="EQS180" s="252"/>
      <c r="EQT180" s="252"/>
      <c r="EQU180" s="252"/>
      <c r="EQV180" s="252"/>
      <c r="EQW180" s="252"/>
      <c r="EQX180" s="252"/>
      <c r="EQY180" s="252"/>
      <c r="EQZ180" s="252"/>
      <c r="ERA180" s="252"/>
      <c r="ERB180" s="252"/>
      <c r="ERC180" s="252"/>
      <c r="ERD180" s="252"/>
      <c r="ERE180" s="252"/>
      <c r="ERF180" s="252"/>
      <c r="ERG180" s="252"/>
      <c r="ERH180" s="252"/>
      <c r="ERI180" s="252"/>
      <c r="ERJ180" s="252"/>
      <c r="ERK180" s="252"/>
      <c r="ERL180" s="252"/>
      <c r="ERM180" s="252"/>
      <c r="ERN180" s="252"/>
      <c r="ERO180" s="252"/>
      <c r="ERP180" s="252"/>
      <c r="ERQ180" s="252"/>
      <c r="ERR180" s="252"/>
      <c r="ERS180" s="252"/>
      <c r="ERT180" s="252"/>
      <c r="ERU180" s="252"/>
      <c r="ERV180" s="252"/>
      <c r="ERW180" s="252"/>
      <c r="ERX180" s="252"/>
      <c r="ERY180" s="252"/>
      <c r="ERZ180" s="252"/>
      <c r="ESA180" s="252"/>
      <c r="ESB180" s="252"/>
      <c r="ESC180" s="252"/>
      <c r="ESD180" s="252"/>
      <c r="ESE180" s="252"/>
      <c r="ESF180" s="252"/>
      <c r="ESG180" s="252"/>
      <c r="ESH180" s="252"/>
      <c r="ESI180" s="252"/>
      <c r="ESJ180" s="252"/>
      <c r="ESK180" s="252"/>
      <c r="ESL180" s="252"/>
      <c r="ESM180" s="252"/>
      <c r="ESN180" s="252"/>
      <c r="ESO180" s="252"/>
      <c r="ESP180" s="252"/>
      <c r="ESQ180" s="252"/>
      <c r="ESR180" s="252"/>
      <c r="ESS180" s="252"/>
      <c r="EST180" s="252"/>
      <c r="ESU180" s="252"/>
      <c r="ESV180" s="252"/>
      <c r="ESW180" s="252"/>
      <c r="ESX180" s="252"/>
      <c r="ESY180" s="252"/>
      <c r="ESZ180" s="252"/>
      <c r="ETA180" s="252"/>
      <c r="ETB180" s="252"/>
      <c r="ETC180" s="252"/>
      <c r="ETD180" s="252"/>
      <c r="ETE180" s="252"/>
      <c r="ETF180" s="252"/>
      <c r="ETG180" s="252"/>
      <c r="ETH180" s="252"/>
      <c r="ETI180" s="252"/>
      <c r="ETJ180" s="252"/>
      <c r="ETK180" s="252"/>
      <c r="ETL180" s="252"/>
      <c r="ETM180" s="252"/>
      <c r="ETN180" s="252"/>
      <c r="ETO180" s="252"/>
      <c r="ETP180" s="252"/>
      <c r="ETQ180" s="252"/>
      <c r="ETR180" s="252"/>
      <c r="ETS180" s="252"/>
      <c r="ETT180" s="252"/>
      <c r="ETU180" s="252"/>
      <c r="ETV180" s="252"/>
      <c r="ETW180" s="252"/>
      <c r="ETX180" s="252"/>
      <c r="ETY180" s="252"/>
      <c r="ETZ180" s="252"/>
      <c r="EUA180" s="252"/>
      <c r="EUB180" s="252"/>
      <c r="EUC180" s="252"/>
      <c r="EUD180" s="252"/>
      <c r="EUE180" s="252"/>
      <c r="EUF180" s="252"/>
      <c r="EUG180" s="252"/>
      <c r="EUH180" s="252"/>
      <c r="EUI180" s="252"/>
      <c r="EUJ180" s="252"/>
      <c r="EUK180" s="252"/>
      <c r="EUL180" s="252"/>
      <c r="EUM180" s="252"/>
      <c r="EUN180" s="252"/>
      <c r="EUO180" s="252"/>
      <c r="EUP180" s="252"/>
      <c r="EUQ180" s="252"/>
      <c r="EUR180" s="252"/>
      <c r="EUS180" s="252"/>
      <c r="EUT180" s="252"/>
      <c r="EUU180" s="252"/>
      <c r="EUV180" s="252"/>
      <c r="EUW180" s="252"/>
      <c r="EUX180" s="252"/>
      <c r="EUY180" s="252"/>
      <c r="EUZ180" s="252"/>
      <c r="EVA180" s="252"/>
      <c r="EVB180" s="252"/>
      <c r="EVC180" s="252"/>
      <c r="EVD180" s="252"/>
      <c r="EVE180" s="252"/>
      <c r="EVF180" s="252"/>
      <c r="EVG180" s="252"/>
      <c r="EVH180" s="252"/>
      <c r="EVI180" s="252"/>
      <c r="EVJ180" s="252"/>
      <c r="EVK180" s="252"/>
      <c r="EVL180" s="252"/>
      <c r="EVM180" s="252"/>
      <c r="EVN180" s="252"/>
      <c r="EVO180" s="252"/>
      <c r="EVP180" s="252"/>
      <c r="EVQ180" s="252"/>
      <c r="EVR180" s="252"/>
      <c r="EVS180" s="252"/>
      <c r="EVT180" s="252"/>
      <c r="EVU180" s="252"/>
      <c r="EVV180" s="252"/>
      <c r="EVW180" s="252"/>
      <c r="EVX180" s="252"/>
      <c r="EVY180" s="252"/>
      <c r="EVZ180" s="252"/>
      <c r="EWA180" s="252"/>
      <c r="EWB180" s="252"/>
      <c r="EWC180" s="252"/>
      <c r="EWD180" s="252"/>
      <c r="EWE180" s="252"/>
      <c r="EWF180" s="252"/>
      <c r="EWG180" s="252"/>
      <c r="EWH180" s="252"/>
      <c r="EWI180" s="252"/>
      <c r="EWJ180" s="252"/>
      <c r="EWK180" s="252"/>
      <c r="EWL180" s="252"/>
      <c r="EWM180" s="252"/>
      <c r="EWN180" s="252"/>
      <c r="EWO180" s="252"/>
      <c r="EWP180" s="252"/>
      <c r="EWQ180" s="252"/>
      <c r="EWR180" s="252"/>
      <c r="EWS180" s="252"/>
      <c r="EWT180" s="252"/>
      <c r="EWU180" s="252"/>
      <c r="EWV180" s="252"/>
      <c r="EWW180" s="252"/>
      <c r="EWX180" s="252"/>
      <c r="EWY180" s="252"/>
      <c r="EWZ180" s="252"/>
      <c r="EXA180" s="252"/>
      <c r="EXB180" s="252"/>
      <c r="EXC180" s="252"/>
      <c r="EXD180" s="252"/>
      <c r="EXE180" s="252"/>
      <c r="EXF180" s="252"/>
      <c r="EXG180" s="252"/>
      <c r="EXH180" s="252"/>
      <c r="EXI180" s="252"/>
      <c r="EXJ180" s="252"/>
      <c r="EXK180" s="252"/>
      <c r="EXL180" s="252"/>
      <c r="EXM180" s="252"/>
      <c r="EXN180" s="252"/>
      <c r="EXO180" s="252"/>
      <c r="EXP180" s="252"/>
      <c r="EXQ180" s="252"/>
      <c r="EXR180" s="252"/>
      <c r="EXS180" s="252"/>
      <c r="EXT180" s="252"/>
      <c r="EXU180" s="252"/>
      <c r="EXV180" s="252"/>
      <c r="EXW180" s="252"/>
      <c r="EXX180" s="252"/>
      <c r="EXY180" s="252"/>
      <c r="EXZ180" s="252"/>
      <c r="EYA180" s="252"/>
      <c r="EYB180" s="252"/>
      <c r="EYC180" s="252"/>
      <c r="EYD180" s="252"/>
      <c r="EYE180" s="252"/>
      <c r="EYF180" s="252"/>
      <c r="EYG180" s="252"/>
      <c r="EYH180" s="252"/>
      <c r="EYI180" s="252"/>
      <c r="EYJ180" s="252"/>
      <c r="EYK180" s="252"/>
      <c r="EYL180" s="252"/>
      <c r="EYM180" s="252"/>
      <c r="EYN180" s="252"/>
      <c r="EYO180" s="252"/>
      <c r="EYP180" s="252"/>
      <c r="EYQ180" s="252"/>
      <c r="EYR180" s="252"/>
      <c r="EYS180" s="252"/>
      <c r="EYT180" s="252"/>
      <c r="EYU180" s="252"/>
      <c r="EYV180" s="252"/>
      <c r="EYW180" s="252"/>
      <c r="EYX180" s="252"/>
      <c r="EYY180" s="252"/>
      <c r="EYZ180" s="252"/>
      <c r="EZA180" s="252"/>
      <c r="EZB180" s="252"/>
      <c r="EZC180" s="252"/>
      <c r="EZD180" s="252"/>
      <c r="EZE180" s="252"/>
      <c r="EZF180" s="252"/>
      <c r="EZG180" s="252"/>
      <c r="EZH180" s="252"/>
      <c r="EZI180" s="252"/>
      <c r="EZJ180" s="252"/>
      <c r="EZK180" s="252"/>
      <c r="EZL180" s="252"/>
      <c r="EZM180" s="252"/>
      <c r="EZN180" s="252"/>
      <c r="EZO180" s="252"/>
      <c r="EZP180" s="252"/>
      <c r="EZQ180" s="252"/>
      <c r="EZR180" s="252"/>
      <c r="EZS180" s="252"/>
      <c r="EZT180" s="252"/>
      <c r="EZU180" s="252"/>
      <c r="EZV180" s="252"/>
      <c r="EZW180" s="252"/>
      <c r="EZX180" s="252"/>
      <c r="EZY180" s="252"/>
      <c r="EZZ180" s="252"/>
      <c r="FAA180" s="252"/>
      <c r="FAB180" s="252"/>
      <c r="FAC180" s="252"/>
      <c r="FAD180" s="252"/>
      <c r="FAE180" s="252"/>
      <c r="FAF180" s="252"/>
      <c r="FAG180" s="252"/>
      <c r="FAH180" s="252"/>
      <c r="FAI180" s="252"/>
      <c r="FAJ180" s="252"/>
      <c r="FAK180" s="252"/>
      <c r="FAL180" s="252"/>
      <c r="FAM180" s="252"/>
      <c r="FAN180" s="252"/>
      <c r="FAO180" s="252"/>
      <c r="FAP180" s="252"/>
      <c r="FAQ180" s="252"/>
      <c r="FAR180" s="252"/>
      <c r="FAS180" s="252"/>
      <c r="FAT180" s="252"/>
      <c r="FAU180" s="252"/>
      <c r="FAV180" s="252"/>
      <c r="FAW180" s="252"/>
      <c r="FAX180" s="252"/>
      <c r="FAY180" s="252"/>
      <c r="FAZ180" s="252"/>
      <c r="FBA180" s="252"/>
      <c r="FBB180" s="252"/>
      <c r="FBC180" s="252"/>
      <c r="FBD180" s="252"/>
      <c r="FBE180" s="252"/>
      <c r="FBF180" s="252"/>
      <c r="FBG180" s="252"/>
      <c r="FBH180" s="252"/>
      <c r="FBI180" s="252"/>
      <c r="FBJ180" s="252"/>
      <c r="FBK180" s="252"/>
      <c r="FBL180" s="252"/>
      <c r="FBM180" s="252"/>
      <c r="FBN180" s="252"/>
      <c r="FBO180" s="252"/>
      <c r="FBP180" s="252"/>
      <c r="FBQ180" s="252"/>
      <c r="FBR180" s="252"/>
      <c r="FBS180" s="252"/>
      <c r="FBT180" s="252"/>
      <c r="FBU180" s="252"/>
      <c r="FBV180" s="252"/>
      <c r="FBW180" s="252"/>
      <c r="FBX180" s="252"/>
      <c r="FBY180" s="252"/>
      <c r="FBZ180" s="252"/>
      <c r="FCA180" s="252"/>
      <c r="FCB180" s="252"/>
      <c r="FCC180" s="252"/>
      <c r="FCD180" s="252"/>
      <c r="FCE180" s="252"/>
      <c r="FCF180" s="252"/>
      <c r="FCG180" s="252"/>
      <c r="FCH180" s="252"/>
      <c r="FCI180" s="252"/>
      <c r="FCJ180" s="252"/>
      <c r="FCK180" s="252"/>
      <c r="FCL180" s="252"/>
      <c r="FCM180" s="252"/>
      <c r="FCN180" s="252"/>
      <c r="FCO180" s="252"/>
      <c r="FCP180" s="252"/>
      <c r="FCQ180" s="252"/>
      <c r="FCR180" s="252"/>
      <c r="FCS180" s="252"/>
      <c r="FCT180" s="252"/>
      <c r="FCU180" s="252"/>
      <c r="FCV180" s="252"/>
      <c r="FCW180" s="252"/>
      <c r="FCX180" s="252"/>
      <c r="FCY180" s="252"/>
      <c r="FCZ180" s="252"/>
      <c r="FDA180" s="252"/>
      <c r="FDB180" s="252"/>
      <c r="FDC180" s="252"/>
      <c r="FDD180" s="252"/>
      <c r="FDE180" s="252"/>
      <c r="FDF180" s="252"/>
      <c r="FDG180" s="252"/>
      <c r="FDH180" s="252"/>
      <c r="FDI180" s="252"/>
      <c r="FDJ180" s="252"/>
      <c r="FDK180" s="252"/>
      <c r="FDL180" s="252"/>
      <c r="FDM180" s="252"/>
      <c r="FDN180" s="252"/>
      <c r="FDO180" s="252"/>
      <c r="FDP180" s="252"/>
      <c r="FDQ180" s="252"/>
      <c r="FDR180" s="252"/>
      <c r="FDS180" s="252"/>
      <c r="FDT180" s="252"/>
      <c r="FDU180" s="252"/>
      <c r="FDV180" s="252"/>
      <c r="FDW180" s="252"/>
      <c r="FDX180" s="252"/>
      <c r="FDY180" s="252"/>
      <c r="FDZ180" s="252"/>
      <c r="FEA180" s="252"/>
      <c r="FEB180" s="252"/>
      <c r="FEC180" s="252"/>
      <c r="FED180" s="252"/>
      <c r="FEE180" s="252"/>
      <c r="FEF180" s="252"/>
      <c r="FEG180" s="252"/>
      <c r="FEH180" s="252"/>
      <c r="FEI180" s="252"/>
      <c r="FEJ180" s="252"/>
      <c r="FEK180" s="252"/>
      <c r="FEL180" s="252"/>
      <c r="FEM180" s="252"/>
      <c r="FEN180" s="252"/>
      <c r="FEO180" s="252"/>
      <c r="FEP180" s="252"/>
      <c r="FEQ180" s="252"/>
      <c r="FER180" s="252"/>
      <c r="FES180" s="252"/>
      <c r="FET180" s="252"/>
      <c r="FEU180" s="252"/>
      <c r="FEV180" s="252"/>
      <c r="FEW180" s="252"/>
      <c r="FEX180" s="252"/>
      <c r="FEY180" s="252"/>
      <c r="FEZ180" s="252"/>
      <c r="FFA180" s="252"/>
      <c r="FFB180" s="252"/>
      <c r="FFC180" s="252"/>
      <c r="FFD180" s="252"/>
      <c r="FFE180" s="252"/>
      <c r="FFF180" s="252"/>
      <c r="FFG180" s="252"/>
      <c r="FFH180" s="252"/>
      <c r="FFI180" s="252"/>
      <c r="FFJ180" s="252"/>
      <c r="FFK180" s="252"/>
      <c r="FFL180" s="252"/>
      <c r="FFM180" s="252"/>
      <c r="FFN180" s="252"/>
      <c r="FFO180" s="252"/>
      <c r="FFP180" s="252"/>
      <c r="FFQ180" s="252"/>
      <c r="FFR180" s="252"/>
      <c r="FFS180" s="252"/>
      <c r="FFT180" s="252"/>
      <c r="FFU180" s="252"/>
      <c r="FFV180" s="252"/>
      <c r="FFW180" s="252"/>
      <c r="FFX180" s="252"/>
      <c r="FFY180" s="252"/>
      <c r="FFZ180" s="252"/>
      <c r="FGA180" s="252"/>
      <c r="FGB180" s="252"/>
      <c r="FGC180" s="252"/>
      <c r="FGD180" s="252"/>
      <c r="FGE180" s="252"/>
      <c r="FGF180" s="252"/>
      <c r="FGG180" s="252"/>
      <c r="FGH180" s="252"/>
      <c r="FGI180" s="252"/>
      <c r="FGJ180" s="252"/>
      <c r="FGK180" s="252"/>
      <c r="FGL180" s="252"/>
      <c r="FGM180" s="252"/>
      <c r="FGN180" s="252"/>
      <c r="FGO180" s="252"/>
      <c r="FGP180" s="252"/>
      <c r="FGQ180" s="252"/>
      <c r="FGR180" s="252"/>
      <c r="FGS180" s="252"/>
      <c r="FGT180" s="252"/>
      <c r="FGU180" s="252"/>
      <c r="FGV180" s="252"/>
      <c r="FGW180" s="252"/>
      <c r="FGX180" s="252"/>
      <c r="FGY180" s="252"/>
      <c r="FGZ180" s="252"/>
      <c r="FHA180" s="252"/>
      <c r="FHB180" s="252"/>
      <c r="FHC180" s="252"/>
      <c r="FHD180" s="252"/>
      <c r="FHE180" s="252"/>
      <c r="FHF180" s="252"/>
      <c r="FHG180" s="252"/>
      <c r="FHH180" s="252"/>
      <c r="FHI180" s="252"/>
      <c r="FHJ180" s="252"/>
      <c r="FHK180" s="252"/>
      <c r="FHL180" s="252"/>
      <c r="FHM180" s="252"/>
      <c r="FHN180" s="252"/>
      <c r="FHO180" s="252"/>
      <c r="FHP180" s="252"/>
      <c r="FHQ180" s="252"/>
      <c r="FHR180" s="252"/>
      <c r="FHS180" s="252"/>
      <c r="FHT180" s="252"/>
      <c r="FHU180" s="252"/>
      <c r="FHV180" s="252"/>
      <c r="FHW180" s="252"/>
      <c r="FHX180" s="252"/>
      <c r="FHY180" s="252"/>
      <c r="FHZ180" s="252"/>
      <c r="FIA180" s="252"/>
      <c r="FIB180" s="252"/>
      <c r="FIC180" s="252"/>
      <c r="FID180" s="252"/>
      <c r="FIE180" s="252"/>
      <c r="FIF180" s="252"/>
      <c r="FIG180" s="252"/>
      <c r="FIH180" s="252"/>
      <c r="FII180" s="252"/>
      <c r="FIJ180" s="252"/>
      <c r="FIK180" s="252"/>
      <c r="FIL180" s="252"/>
      <c r="FIM180" s="252"/>
      <c r="FIN180" s="252"/>
      <c r="FIO180" s="252"/>
      <c r="FIP180" s="252"/>
      <c r="FIQ180" s="252"/>
      <c r="FIR180" s="252"/>
      <c r="FIS180" s="252"/>
      <c r="FIT180" s="252"/>
      <c r="FIU180" s="252"/>
      <c r="FIV180" s="252"/>
      <c r="FIW180" s="252"/>
      <c r="FIX180" s="252"/>
      <c r="FIY180" s="252"/>
      <c r="FIZ180" s="252"/>
      <c r="FJA180" s="252"/>
      <c r="FJB180" s="252"/>
      <c r="FJC180" s="252"/>
      <c r="FJD180" s="252"/>
      <c r="FJE180" s="252"/>
      <c r="FJF180" s="252"/>
      <c r="FJG180" s="252"/>
      <c r="FJH180" s="252"/>
      <c r="FJI180" s="252"/>
      <c r="FJJ180" s="252"/>
      <c r="FJK180" s="252"/>
      <c r="FJL180" s="252"/>
      <c r="FJM180" s="252"/>
      <c r="FJN180" s="252"/>
      <c r="FJO180" s="252"/>
      <c r="FJP180" s="252"/>
      <c r="FJQ180" s="252"/>
      <c r="FJR180" s="252"/>
      <c r="FJS180" s="252"/>
      <c r="FJT180" s="252"/>
      <c r="FJU180" s="252"/>
      <c r="FJV180" s="252"/>
      <c r="FJW180" s="252"/>
      <c r="FJX180" s="252"/>
      <c r="FJY180" s="252"/>
      <c r="FJZ180" s="252"/>
      <c r="FKA180" s="252"/>
      <c r="FKB180" s="252"/>
      <c r="FKC180" s="252"/>
      <c r="FKD180" s="252"/>
      <c r="FKE180" s="252"/>
      <c r="FKF180" s="252"/>
      <c r="FKG180" s="252"/>
      <c r="FKH180" s="252"/>
      <c r="FKI180" s="252"/>
      <c r="FKJ180" s="252"/>
      <c r="FKK180" s="252"/>
      <c r="FKL180" s="252"/>
      <c r="FKM180" s="252"/>
      <c r="FKN180" s="252"/>
      <c r="FKO180" s="252"/>
      <c r="FKP180" s="252"/>
      <c r="FKQ180" s="252"/>
      <c r="FKR180" s="252"/>
      <c r="FKS180" s="252"/>
      <c r="FKT180" s="252"/>
      <c r="FKU180" s="252"/>
      <c r="FKV180" s="252"/>
      <c r="FKW180" s="252"/>
      <c r="FKX180" s="252"/>
      <c r="FKY180" s="252"/>
      <c r="FKZ180" s="252"/>
      <c r="FLA180" s="252"/>
      <c r="FLB180" s="252"/>
      <c r="FLC180" s="252"/>
      <c r="FLD180" s="252"/>
      <c r="FLE180" s="252"/>
      <c r="FLF180" s="252"/>
      <c r="FLG180" s="252"/>
      <c r="FLH180" s="252"/>
      <c r="FLI180" s="252"/>
      <c r="FLJ180" s="252"/>
      <c r="FLK180" s="252"/>
      <c r="FLL180" s="252"/>
      <c r="FLM180" s="252"/>
      <c r="FLN180" s="252"/>
      <c r="FLO180" s="252"/>
      <c r="FLP180" s="252"/>
      <c r="FLQ180" s="252"/>
      <c r="FLR180" s="252"/>
      <c r="FLS180" s="252"/>
      <c r="FLT180" s="252"/>
      <c r="FLU180" s="252"/>
      <c r="FLV180" s="252"/>
      <c r="FLW180" s="252"/>
      <c r="FLX180" s="252"/>
      <c r="FLY180" s="252"/>
      <c r="FLZ180" s="252"/>
      <c r="FMA180" s="252"/>
      <c r="FMB180" s="252"/>
      <c r="FMC180" s="252"/>
      <c r="FMD180" s="252"/>
      <c r="FME180" s="252"/>
      <c r="FMF180" s="252"/>
      <c r="FMG180" s="252"/>
      <c r="FMH180" s="252"/>
      <c r="FMI180" s="252"/>
      <c r="FMJ180" s="252"/>
      <c r="FMK180" s="252"/>
      <c r="FML180" s="252"/>
      <c r="FMM180" s="252"/>
      <c r="FMN180" s="252"/>
      <c r="FMO180" s="252"/>
      <c r="FMP180" s="252"/>
      <c r="FMQ180" s="252"/>
      <c r="FMR180" s="252"/>
      <c r="FMS180" s="252"/>
      <c r="FMT180" s="252"/>
      <c r="FMU180" s="252"/>
      <c r="FMV180" s="252"/>
      <c r="FMW180" s="252"/>
      <c r="FMX180" s="252"/>
      <c r="FMY180" s="252"/>
      <c r="FMZ180" s="252"/>
      <c r="FNA180" s="252"/>
      <c r="FNB180" s="252"/>
      <c r="FNC180" s="252"/>
      <c r="FND180" s="252"/>
      <c r="FNE180" s="252"/>
      <c r="FNF180" s="252"/>
      <c r="FNG180" s="252"/>
      <c r="FNH180" s="252"/>
      <c r="FNI180" s="252"/>
      <c r="FNJ180" s="252"/>
      <c r="FNK180" s="252"/>
      <c r="FNL180" s="252"/>
      <c r="FNM180" s="252"/>
      <c r="FNN180" s="252"/>
      <c r="FNO180" s="252"/>
      <c r="FNP180" s="252"/>
      <c r="FNQ180" s="252"/>
      <c r="FNR180" s="252"/>
      <c r="FNS180" s="252"/>
      <c r="FNT180" s="252"/>
      <c r="FNU180" s="252"/>
      <c r="FNV180" s="252"/>
      <c r="FNW180" s="252"/>
      <c r="FNX180" s="252"/>
      <c r="FNY180" s="252"/>
      <c r="FNZ180" s="252"/>
      <c r="FOA180" s="252"/>
      <c r="FOB180" s="252"/>
      <c r="FOC180" s="252"/>
      <c r="FOD180" s="252"/>
      <c r="FOE180" s="252"/>
      <c r="FOF180" s="252"/>
      <c r="FOG180" s="252"/>
      <c r="FOH180" s="252"/>
      <c r="FOI180" s="252"/>
      <c r="FOJ180" s="252"/>
      <c r="FOK180" s="252"/>
      <c r="FOL180" s="252"/>
      <c r="FOM180" s="252"/>
      <c r="FON180" s="252"/>
      <c r="FOO180" s="252"/>
      <c r="FOP180" s="252"/>
      <c r="FOQ180" s="252"/>
      <c r="FOR180" s="252"/>
      <c r="FOS180" s="252"/>
      <c r="FOT180" s="252"/>
      <c r="FOU180" s="252"/>
      <c r="FOV180" s="252"/>
      <c r="FOW180" s="252"/>
      <c r="FOX180" s="252"/>
      <c r="FOY180" s="252"/>
      <c r="FOZ180" s="252"/>
      <c r="FPA180" s="252"/>
      <c r="FPB180" s="252"/>
      <c r="FPC180" s="252"/>
      <c r="FPD180" s="252"/>
      <c r="FPE180" s="252"/>
      <c r="FPF180" s="252"/>
      <c r="FPG180" s="252"/>
      <c r="FPH180" s="252"/>
      <c r="FPI180" s="252"/>
      <c r="FPJ180" s="252"/>
      <c r="FPK180" s="252"/>
      <c r="FPL180" s="252"/>
      <c r="FPM180" s="252"/>
      <c r="FPN180" s="252"/>
      <c r="FPO180" s="252"/>
      <c r="FPP180" s="252"/>
      <c r="FPQ180" s="252"/>
      <c r="FPR180" s="252"/>
      <c r="FPS180" s="252"/>
      <c r="FPT180" s="252"/>
      <c r="FPU180" s="252"/>
      <c r="FPV180" s="252"/>
      <c r="FPW180" s="252"/>
      <c r="FPX180" s="252"/>
      <c r="FPY180" s="252"/>
      <c r="FPZ180" s="252"/>
      <c r="FQA180" s="252"/>
      <c r="FQB180" s="252"/>
      <c r="FQC180" s="252"/>
      <c r="FQD180" s="252"/>
      <c r="FQE180" s="252"/>
      <c r="FQF180" s="252"/>
      <c r="FQG180" s="252"/>
      <c r="FQH180" s="252"/>
      <c r="FQI180" s="252"/>
      <c r="FQJ180" s="252"/>
      <c r="FQK180" s="252"/>
      <c r="FQL180" s="252"/>
      <c r="FQM180" s="252"/>
      <c r="FQN180" s="252"/>
      <c r="FQO180" s="252"/>
      <c r="FQP180" s="252"/>
      <c r="FQQ180" s="252"/>
      <c r="FQR180" s="252"/>
      <c r="FQS180" s="252"/>
      <c r="FQT180" s="252"/>
      <c r="FQU180" s="252"/>
      <c r="FQV180" s="252"/>
      <c r="FQW180" s="252"/>
      <c r="FQX180" s="252"/>
      <c r="FQY180" s="252"/>
      <c r="FQZ180" s="252"/>
      <c r="FRA180" s="252"/>
      <c r="FRB180" s="252"/>
      <c r="FRC180" s="252"/>
      <c r="FRD180" s="252"/>
      <c r="FRE180" s="252"/>
      <c r="FRF180" s="252"/>
      <c r="FRG180" s="252"/>
      <c r="FRH180" s="252"/>
      <c r="FRI180" s="252"/>
      <c r="FRJ180" s="252"/>
      <c r="FRK180" s="252"/>
      <c r="FRL180" s="252"/>
      <c r="FRM180" s="252"/>
      <c r="FRN180" s="252"/>
      <c r="FRO180" s="252"/>
      <c r="FRP180" s="252"/>
      <c r="FRQ180" s="252"/>
      <c r="FRR180" s="252"/>
      <c r="FRS180" s="252"/>
      <c r="FRT180" s="252"/>
      <c r="FRU180" s="252"/>
      <c r="FRV180" s="252"/>
      <c r="FRW180" s="252"/>
      <c r="FRX180" s="252"/>
      <c r="FRY180" s="252"/>
      <c r="FRZ180" s="252"/>
      <c r="FSA180" s="252"/>
      <c r="FSB180" s="252"/>
      <c r="FSC180" s="252"/>
      <c r="FSD180" s="252"/>
      <c r="FSE180" s="252"/>
      <c r="FSF180" s="252"/>
      <c r="FSG180" s="252"/>
      <c r="FSH180" s="252"/>
      <c r="FSI180" s="252"/>
      <c r="FSJ180" s="252"/>
      <c r="FSK180" s="252"/>
      <c r="FSL180" s="252"/>
      <c r="FSM180" s="252"/>
      <c r="FSN180" s="252"/>
      <c r="FSO180" s="252"/>
      <c r="FSP180" s="252"/>
      <c r="FSQ180" s="252"/>
      <c r="FSR180" s="252"/>
      <c r="FSS180" s="252"/>
      <c r="FST180" s="252"/>
      <c r="FSU180" s="252"/>
      <c r="FSV180" s="252"/>
      <c r="FSW180" s="252"/>
      <c r="FSX180" s="252"/>
      <c r="FSY180" s="252"/>
      <c r="FSZ180" s="252"/>
      <c r="FTA180" s="252"/>
      <c r="FTB180" s="252"/>
      <c r="FTC180" s="252"/>
      <c r="FTD180" s="252"/>
      <c r="FTE180" s="252"/>
      <c r="FTF180" s="252"/>
      <c r="FTG180" s="252"/>
      <c r="FTH180" s="252"/>
      <c r="FTI180" s="252"/>
      <c r="FTJ180" s="252"/>
      <c r="FTK180" s="252"/>
      <c r="FTL180" s="252"/>
      <c r="FTM180" s="252"/>
      <c r="FTN180" s="252"/>
      <c r="FTO180" s="252"/>
      <c r="FTP180" s="252"/>
      <c r="FTQ180" s="252"/>
      <c r="FTR180" s="252"/>
      <c r="FTS180" s="252"/>
      <c r="FTT180" s="252"/>
      <c r="FTU180" s="252"/>
      <c r="FTV180" s="252"/>
      <c r="FTW180" s="252"/>
      <c r="FTX180" s="252"/>
      <c r="FTY180" s="252"/>
      <c r="FTZ180" s="252"/>
      <c r="FUA180" s="252"/>
      <c r="FUB180" s="252"/>
      <c r="FUC180" s="252"/>
      <c r="FUD180" s="252"/>
      <c r="FUE180" s="252"/>
      <c r="FUF180" s="252"/>
      <c r="FUG180" s="252"/>
      <c r="FUH180" s="252"/>
      <c r="FUI180" s="252"/>
      <c r="FUJ180" s="252"/>
      <c r="FUK180" s="252"/>
      <c r="FUL180" s="252"/>
      <c r="FUM180" s="252"/>
      <c r="FUN180" s="252"/>
      <c r="FUO180" s="252"/>
      <c r="FUP180" s="252"/>
      <c r="FUQ180" s="252"/>
      <c r="FUR180" s="252"/>
      <c r="FUS180" s="252"/>
      <c r="FUT180" s="252"/>
      <c r="FUU180" s="252"/>
      <c r="FUV180" s="252"/>
      <c r="FUW180" s="252"/>
      <c r="FUX180" s="252"/>
      <c r="FUY180" s="252"/>
      <c r="FUZ180" s="252"/>
      <c r="FVA180" s="252"/>
      <c r="FVB180" s="252"/>
      <c r="FVC180" s="252"/>
      <c r="FVD180" s="252"/>
      <c r="FVE180" s="252"/>
      <c r="FVF180" s="252"/>
      <c r="FVG180" s="252"/>
      <c r="FVH180" s="252"/>
      <c r="FVI180" s="252"/>
      <c r="FVJ180" s="252"/>
      <c r="FVK180" s="252"/>
      <c r="FVL180" s="252"/>
      <c r="FVM180" s="252"/>
      <c r="FVN180" s="252"/>
      <c r="FVO180" s="252"/>
      <c r="FVP180" s="252"/>
      <c r="FVQ180" s="252"/>
      <c r="FVR180" s="252"/>
      <c r="FVS180" s="252"/>
      <c r="FVT180" s="252"/>
      <c r="FVU180" s="252"/>
      <c r="FVV180" s="252"/>
      <c r="FVW180" s="252"/>
      <c r="FVX180" s="252"/>
      <c r="FVY180" s="252"/>
      <c r="FVZ180" s="252"/>
      <c r="FWA180" s="252"/>
      <c r="FWB180" s="252"/>
      <c r="FWC180" s="252"/>
      <c r="FWD180" s="252"/>
      <c r="FWE180" s="252"/>
      <c r="FWF180" s="252"/>
      <c r="FWG180" s="252"/>
      <c r="FWH180" s="252"/>
      <c r="FWI180" s="252"/>
      <c r="FWJ180" s="252"/>
      <c r="FWK180" s="252"/>
      <c r="FWL180" s="252"/>
      <c r="FWM180" s="252"/>
      <c r="FWN180" s="252"/>
      <c r="FWO180" s="252"/>
      <c r="FWP180" s="252"/>
      <c r="FWQ180" s="252"/>
      <c r="FWR180" s="252"/>
      <c r="FWS180" s="252"/>
      <c r="FWT180" s="252"/>
      <c r="FWU180" s="252"/>
      <c r="FWV180" s="252"/>
      <c r="FWW180" s="252"/>
      <c r="FWX180" s="252"/>
      <c r="FWY180" s="252"/>
      <c r="FWZ180" s="252"/>
      <c r="FXA180" s="252"/>
      <c r="FXB180" s="252"/>
      <c r="FXC180" s="252"/>
      <c r="FXD180" s="252"/>
      <c r="FXE180" s="252"/>
      <c r="FXF180" s="252"/>
      <c r="FXG180" s="252"/>
      <c r="FXH180" s="252"/>
      <c r="FXI180" s="252"/>
      <c r="FXJ180" s="252"/>
      <c r="FXK180" s="252"/>
      <c r="FXL180" s="252"/>
      <c r="FXM180" s="252"/>
      <c r="FXN180" s="252"/>
      <c r="FXO180" s="252"/>
      <c r="FXP180" s="252"/>
      <c r="FXQ180" s="252"/>
      <c r="FXR180" s="252"/>
      <c r="FXS180" s="252"/>
      <c r="FXT180" s="252"/>
      <c r="FXU180" s="252"/>
      <c r="FXV180" s="252"/>
      <c r="FXW180" s="252"/>
      <c r="FXX180" s="252"/>
      <c r="FXY180" s="252"/>
      <c r="FXZ180" s="252"/>
      <c r="FYA180" s="252"/>
      <c r="FYB180" s="252"/>
      <c r="FYC180" s="252"/>
      <c r="FYD180" s="252"/>
      <c r="FYE180" s="252"/>
      <c r="FYF180" s="252"/>
      <c r="FYG180" s="252"/>
      <c r="FYH180" s="252"/>
      <c r="FYI180" s="252"/>
      <c r="FYJ180" s="252"/>
      <c r="FYK180" s="252"/>
      <c r="FYL180" s="252"/>
      <c r="FYM180" s="252"/>
      <c r="FYN180" s="252"/>
      <c r="FYO180" s="252"/>
      <c r="FYP180" s="252"/>
      <c r="FYQ180" s="252"/>
      <c r="FYR180" s="252"/>
      <c r="FYS180" s="252"/>
      <c r="FYT180" s="252"/>
      <c r="FYU180" s="252"/>
      <c r="FYV180" s="252"/>
      <c r="FYW180" s="252"/>
      <c r="FYX180" s="252"/>
      <c r="FYY180" s="252"/>
      <c r="FYZ180" s="252"/>
      <c r="FZA180" s="252"/>
      <c r="FZB180" s="252"/>
      <c r="FZC180" s="252"/>
      <c r="FZD180" s="252"/>
      <c r="FZE180" s="252"/>
      <c r="FZF180" s="252"/>
      <c r="FZG180" s="252"/>
      <c r="FZH180" s="252"/>
      <c r="FZI180" s="252"/>
      <c r="FZJ180" s="252"/>
      <c r="FZK180" s="252"/>
      <c r="FZL180" s="252"/>
      <c r="FZM180" s="252"/>
      <c r="FZN180" s="252"/>
      <c r="FZO180" s="252"/>
      <c r="FZP180" s="252"/>
      <c r="FZQ180" s="252"/>
      <c r="FZR180" s="252"/>
      <c r="FZS180" s="252"/>
      <c r="FZT180" s="252"/>
      <c r="FZU180" s="252"/>
      <c r="FZV180" s="252"/>
      <c r="FZW180" s="252"/>
      <c r="FZX180" s="252"/>
      <c r="FZY180" s="252"/>
      <c r="FZZ180" s="252"/>
      <c r="GAA180" s="252"/>
      <c r="GAB180" s="252"/>
      <c r="GAC180" s="252"/>
      <c r="GAD180" s="252"/>
      <c r="GAE180" s="252"/>
      <c r="GAF180" s="252"/>
      <c r="GAG180" s="252"/>
      <c r="GAH180" s="252"/>
      <c r="GAI180" s="252"/>
      <c r="GAJ180" s="252"/>
      <c r="GAK180" s="252"/>
      <c r="GAL180" s="252"/>
      <c r="GAM180" s="252"/>
      <c r="GAN180" s="252"/>
      <c r="GAO180" s="252"/>
      <c r="GAP180" s="252"/>
      <c r="GAQ180" s="252"/>
      <c r="GAR180" s="252"/>
      <c r="GAS180" s="252"/>
      <c r="GAT180" s="252"/>
      <c r="GAU180" s="252"/>
      <c r="GAV180" s="252"/>
      <c r="GAW180" s="252"/>
      <c r="GAX180" s="252"/>
      <c r="GAY180" s="252"/>
      <c r="GAZ180" s="252"/>
      <c r="GBA180" s="252"/>
      <c r="GBB180" s="252"/>
      <c r="GBC180" s="252"/>
      <c r="GBD180" s="252"/>
      <c r="GBE180" s="252"/>
      <c r="GBF180" s="252"/>
      <c r="GBG180" s="252"/>
      <c r="GBH180" s="252"/>
      <c r="GBI180" s="252"/>
      <c r="GBJ180" s="252"/>
      <c r="GBK180" s="252"/>
      <c r="GBL180" s="252"/>
      <c r="GBM180" s="252"/>
      <c r="GBN180" s="252"/>
      <c r="GBO180" s="252"/>
      <c r="GBP180" s="252"/>
      <c r="GBQ180" s="252"/>
      <c r="GBR180" s="252"/>
      <c r="GBS180" s="252"/>
      <c r="GBT180" s="252"/>
      <c r="GBU180" s="252"/>
      <c r="GBV180" s="252"/>
      <c r="GBW180" s="252"/>
      <c r="GBX180" s="252"/>
      <c r="GBY180" s="252"/>
      <c r="GBZ180" s="252"/>
      <c r="GCA180" s="252"/>
      <c r="GCB180" s="252"/>
      <c r="GCC180" s="252"/>
      <c r="GCD180" s="252"/>
      <c r="GCE180" s="252"/>
      <c r="GCF180" s="252"/>
      <c r="GCG180" s="252"/>
      <c r="GCH180" s="252"/>
      <c r="GCI180" s="252"/>
      <c r="GCJ180" s="252"/>
      <c r="GCK180" s="252"/>
      <c r="GCL180" s="252"/>
      <c r="GCM180" s="252"/>
      <c r="GCN180" s="252"/>
      <c r="GCO180" s="252"/>
      <c r="GCP180" s="252"/>
      <c r="GCQ180" s="252"/>
      <c r="GCR180" s="252"/>
      <c r="GCS180" s="252"/>
      <c r="GCT180" s="252"/>
      <c r="GCU180" s="252"/>
      <c r="GCV180" s="252"/>
      <c r="GCW180" s="252"/>
      <c r="GCX180" s="252"/>
      <c r="GCY180" s="252"/>
      <c r="GCZ180" s="252"/>
      <c r="GDA180" s="252"/>
      <c r="GDB180" s="252"/>
      <c r="GDC180" s="252"/>
      <c r="GDD180" s="252"/>
      <c r="GDE180" s="252"/>
      <c r="GDF180" s="252"/>
      <c r="GDG180" s="252"/>
      <c r="GDH180" s="252"/>
      <c r="GDI180" s="252"/>
      <c r="GDJ180" s="252"/>
      <c r="GDK180" s="252"/>
      <c r="GDL180" s="252"/>
      <c r="GDM180" s="252"/>
      <c r="GDN180" s="252"/>
      <c r="GDO180" s="252"/>
      <c r="GDP180" s="252"/>
      <c r="GDQ180" s="252"/>
      <c r="GDR180" s="252"/>
      <c r="GDS180" s="252"/>
      <c r="GDT180" s="252"/>
      <c r="GDU180" s="252"/>
      <c r="GDV180" s="252"/>
      <c r="GDW180" s="252"/>
      <c r="GDX180" s="252"/>
      <c r="GDY180" s="252"/>
      <c r="GDZ180" s="252"/>
      <c r="GEA180" s="252"/>
      <c r="GEB180" s="252"/>
      <c r="GEC180" s="252"/>
      <c r="GED180" s="252"/>
      <c r="GEE180" s="252"/>
      <c r="GEF180" s="252"/>
      <c r="GEG180" s="252"/>
      <c r="GEH180" s="252"/>
      <c r="GEI180" s="252"/>
      <c r="GEJ180" s="252"/>
      <c r="GEK180" s="252"/>
      <c r="GEL180" s="252"/>
      <c r="GEM180" s="252"/>
      <c r="GEN180" s="252"/>
      <c r="GEO180" s="252"/>
      <c r="GEP180" s="252"/>
      <c r="GEQ180" s="252"/>
      <c r="GER180" s="252"/>
      <c r="GES180" s="252"/>
      <c r="GET180" s="252"/>
      <c r="GEU180" s="252"/>
      <c r="GEV180" s="252"/>
      <c r="GEW180" s="252"/>
      <c r="GEX180" s="252"/>
      <c r="GEY180" s="252"/>
      <c r="GEZ180" s="252"/>
      <c r="GFA180" s="252"/>
      <c r="GFB180" s="252"/>
      <c r="GFC180" s="252"/>
      <c r="GFD180" s="252"/>
      <c r="GFE180" s="252"/>
      <c r="GFF180" s="252"/>
      <c r="GFG180" s="252"/>
      <c r="GFH180" s="252"/>
      <c r="GFI180" s="252"/>
      <c r="GFJ180" s="252"/>
      <c r="GFK180" s="252"/>
      <c r="GFL180" s="252"/>
      <c r="GFM180" s="252"/>
      <c r="GFN180" s="252"/>
      <c r="GFO180" s="252"/>
      <c r="GFP180" s="252"/>
      <c r="GFQ180" s="252"/>
      <c r="GFR180" s="252"/>
      <c r="GFS180" s="252"/>
      <c r="GFT180" s="252"/>
      <c r="GFU180" s="252"/>
      <c r="GFV180" s="252"/>
      <c r="GFW180" s="252"/>
      <c r="GFX180" s="252"/>
      <c r="GFY180" s="252"/>
      <c r="GFZ180" s="252"/>
      <c r="GGA180" s="252"/>
      <c r="GGB180" s="252"/>
      <c r="GGC180" s="252"/>
      <c r="GGD180" s="252"/>
      <c r="GGE180" s="252"/>
      <c r="GGF180" s="252"/>
      <c r="GGG180" s="252"/>
      <c r="GGH180" s="252"/>
      <c r="GGI180" s="252"/>
      <c r="GGJ180" s="252"/>
      <c r="GGK180" s="252"/>
      <c r="GGL180" s="252"/>
      <c r="GGM180" s="252"/>
      <c r="GGN180" s="252"/>
      <c r="GGO180" s="252"/>
      <c r="GGP180" s="252"/>
      <c r="GGQ180" s="252"/>
      <c r="GGR180" s="252"/>
      <c r="GGS180" s="252"/>
      <c r="GGT180" s="252"/>
      <c r="GGU180" s="252"/>
      <c r="GGV180" s="252"/>
      <c r="GGW180" s="252"/>
      <c r="GGX180" s="252"/>
      <c r="GGY180" s="252"/>
      <c r="GGZ180" s="252"/>
      <c r="GHA180" s="252"/>
      <c r="GHB180" s="252"/>
      <c r="GHC180" s="252"/>
      <c r="GHD180" s="252"/>
      <c r="GHE180" s="252"/>
      <c r="GHF180" s="252"/>
      <c r="GHG180" s="252"/>
      <c r="GHH180" s="252"/>
      <c r="GHI180" s="252"/>
      <c r="GHJ180" s="252"/>
      <c r="GHK180" s="252"/>
      <c r="GHL180" s="252"/>
      <c r="GHM180" s="252"/>
      <c r="GHN180" s="252"/>
      <c r="GHO180" s="252"/>
      <c r="GHP180" s="252"/>
      <c r="GHQ180" s="252"/>
      <c r="GHR180" s="252"/>
      <c r="GHS180" s="252"/>
      <c r="GHT180" s="252"/>
      <c r="GHU180" s="252"/>
      <c r="GHV180" s="252"/>
      <c r="GHW180" s="252"/>
      <c r="GHX180" s="252"/>
      <c r="GHY180" s="252"/>
      <c r="GHZ180" s="252"/>
      <c r="GIA180" s="252"/>
      <c r="GIB180" s="252"/>
      <c r="GIC180" s="252"/>
      <c r="GID180" s="252"/>
      <c r="GIE180" s="252"/>
      <c r="GIF180" s="252"/>
      <c r="GIG180" s="252"/>
      <c r="GIH180" s="252"/>
      <c r="GII180" s="252"/>
      <c r="GIJ180" s="252"/>
      <c r="GIK180" s="252"/>
      <c r="GIL180" s="252"/>
      <c r="GIM180" s="252"/>
      <c r="GIN180" s="252"/>
      <c r="GIO180" s="252"/>
      <c r="GIP180" s="252"/>
      <c r="GIQ180" s="252"/>
      <c r="GIR180" s="252"/>
      <c r="GIS180" s="252"/>
      <c r="GIT180" s="252"/>
      <c r="GIU180" s="252"/>
      <c r="GIV180" s="252"/>
      <c r="GIW180" s="252"/>
      <c r="GIX180" s="252"/>
      <c r="GIY180" s="252"/>
      <c r="GIZ180" s="252"/>
      <c r="GJA180" s="252"/>
      <c r="GJB180" s="252"/>
      <c r="GJC180" s="252"/>
      <c r="GJD180" s="252"/>
      <c r="GJE180" s="252"/>
      <c r="GJF180" s="252"/>
      <c r="GJG180" s="252"/>
      <c r="GJH180" s="252"/>
      <c r="GJI180" s="252"/>
      <c r="GJJ180" s="252"/>
      <c r="GJK180" s="252"/>
      <c r="GJL180" s="252"/>
      <c r="GJM180" s="252"/>
      <c r="GJN180" s="252"/>
      <c r="GJO180" s="252"/>
      <c r="GJP180" s="252"/>
      <c r="GJQ180" s="252"/>
      <c r="GJR180" s="252"/>
      <c r="GJS180" s="252"/>
      <c r="GJT180" s="252"/>
      <c r="GJU180" s="252"/>
      <c r="GJV180" s="252"/>
      <c r="GJW180" s="252"/>
      <c r="GJX180" s="252"/>
      <c r="GJY180" s="252"/>
      <c r="GJZ180" s="252"/>
      <c r="GKA180" s="252"/>
      <c r="GKB180" s="252"/>
      <c r="GKC180" s="252"/>
      <c r="GKD180" s="252"/>
      <c r="GKE180" s="252"/>
      <c r="GKF180" s="252"/>
      <c r="GKG180" s="252"/>
      <c r="GKH180" s="252"/>
      <c r="GKI180" s="252"/>
      <c r="GKJ180" s="252"/>
      <c r="GKK180" s="252"/>
      <c r="GKL180" s="252"/>
      <c r="GKM180" s="252"/>
      <c r="GKN180" s="252"/>
      <c r="GKO180" s="252"/>
      <c r="GKP180" s="252"/>
      <c r="GKQ180" s="252"/>
      <c r="GKR180" s="252"/>
      <c r="GKS180" s="252"/>
      <c r="GKT180" s="252"/>
      <c r="GKU180" s="252"/>
      <c r="GKV180" s="252"/>
      <c r="GKW180" s="252"/>
      <c r="GKX180" s="252"/>
      <c r="GKY180" s="252"/>
      <c r="GKZ180" s="252"/>
      <c r="GLA180" s="252"/>
      <c r="GLB180" s="252"/>
      <c r="GLC180" s="252"/>
      <c r="GLD180" s="252"/>
      <c r="GLE180" s="252"/>
      <c r="GLF180" s="252"/>
      <c r="GLG180" s="252"/>
      <c r="GLH180" s="252"/>
      <c r="GLI180" s="252"/>
      <c r="GLJ180" s="252"/>
      <c r="GLK180" s="252"/>
      <c r="GLL180" s="252"/>
      <c r="GLM180" s="252"/>
      <c r="GLN180" s="252"/>
      <c r="GLO180" s="252"/>
      <c r="GLP180" s="252"/>
      <c r="GLQ180" s="252"/>
      <c r="GLR180" s="252"/>
      <c r="GLS180" s="252"/>
      <c r="GLT180" s="252"/>
      <c r="GLU180" s="252"/>
      <c r="GLV180" s="252"/>
      <c r="GLW180" s="252"/>
      <c r="GLX180" s="252"/>
      <c r="GLY180" s="252"/>
      <c r="GLZ180" s="252"/>
      <c r="GMA180" s="252"/>
      <c r="GMB180" s="252"/>
      <c r="GMC180" s="252"/>
      <c r="GMD180" s="252"/>
      <c r="GME180" s="252"/>
      <c r="GMF180" s="252"/>
      <c r="GMG180" s="252"/>
      <c r="GMH180" s="252"/>
      <c r="GMI180" s="252"/>
      <c r="GMJ180" s="252"/>
      <c r="GMK180" s="252"/>
      <c r="GML180" s="252"/>
      <c r="GMM180" s="252"/>
      <c r="GMN180" s="252"/>
      <c r="GMO180" s="252"/>
      <c r="GMP180" s="252"/>
      <c r="GMQ180" s="252"/>
      <c r="GMR180" s="252"/>
      <c r="GMS180" s="252"/>
      <c r="GMT180" s="252"/>
      <c r="GMU180" s="252"/>
      <c r="GMV180" s="252"/>
      <c r="GMW180" s="252"/>
      <c r="GMX180" s="252"/>
      <c r="GMY180" s="252"/>
      <c r="GMZ180" s="252"/>
      <c r="GNA180" s="252"/>
      <c r="GNB180" s="252"/>
      <c r="GNC180" s="252"/>
      <c r="GND180" s="252"/>
      <c r="GNE180" s="252"/>
      <c r="GNF180" s="252"/>
      <c r="GNG180" s="252"/>
      <c r="GNH180" s="252"/>
      <c r="GNI180" s="252"/>
      <c r="GNJ180" s="252"/>
      <c r="GNK180" s="252"/>
      <c r="GNL180" s="252"/>
      <c r="GNM180" s="252"/>
      <c r="GNN180" s="252"/>
      <c r="GNO180" s="252"/>
      <c r="GNP180" s="252"/>
      <c r="GNQ180" s="252"/>
      <c r="GNR180" s="252"/>
      <c r="GNS180" s="252"/>
      <c r="GNT180" s="252"/>
      <c r="GNU180" s="252"/>
      <c r="GNV180" s="252"/>
      <c r="GNW180" s="252"/>
      <c r="GNX180" s="252"/>
      <c r="GNY180" s="252"/>
      <c r="GNZ180" s="252"/>
      <c r="GOA180" s="252"/>
      <c r="GOB180" s="252"/>
      <c r="GOC180" s="252"/>
      <c r="GOD180" s="252"/>
      <c r="GOE180" s="252"/>
      <c r="GOF180" s="252"/>
      <c r="GOG180" s="252"/>
      <c r="GOH180" s="252"/>
      <c r="GOI180" s="252"/>
      <c r="GOJ180" s="252"/>
      <c r="GOK180" s="252"/>
      <c r="GOL180" s="252"/>
      <c r="GOM180" s="252"/>
      <c r="GON180" s="252"/>
      <c r="GOO180" s="252"/>
      <c r="GOP180" s="252"/>
      <c r="GOQ180" s="252"/>
      <c r="GOR180" s="252"/>
      <c r="GOS180" s="252"/>
      <c r="GOT180" s="252"/>
      <c r="GOU180" s="252"/>
      <c r="GOV180" s="252"/>
      <c r="GOW180" s="252"/>
      <c r="GOX180" s="252"/>
      <c r="GOY180" s="252"/>
      <c r="GOZ180" s="252"/>
      <c r="GPA180" s="252"/>
      <c r="GPB180" s="252"/>
      <c r="GPC180" s="252"/>
      <c r="GPD180" s="252"/>
      <c r="GPE180" s="252"/>
      <c r="GPF180" s="252"/>
      <c r="GPG180" s="252"/>
      <c r="GPH180" s="252"/>
      <c r="GPI180" s="252"/>
      <c r="GPJ180" s="252"/>
      <c r="GPK180" s="252"/>
      <c r="GPL180" s="252"/>
      <c r="GPM180" s="252"/>
      <c r="GPN180" s="252"/>
      <c r="GPO180" s="252"/>
      <c r="GPP180" s="252"/>
      <c r="GPQ180" s="252"/>
      <c r="GPR180" s="252"/>
      <c r="GPS180" s="252"/>
      <c r="GPT180" s="252"/>
      <c r="GPU180" s="252"/>
      <c r="GPV180" s="252"/>
      <c r="GPW180" s="252"/>
      <c r="GPX180" s="252"/>
      <c r="GPY180" s="252"/>
      <c r="GPZ180" s="252"/>
      <c r="GQA180" s="252"/>
      <c r="GQB180" s="252"/>
      <c r="GQC180" s="252"/>
      <c r="GQD180" s="252"/>
      <c r="GQE180" s="252"/>
      <c r="GQF180" s="252"/>
      <c r="GQG180" s="252"/>
      <c r="GQH180" s="252"/>
      <c r="GQI180" s="252"/>
      <c r="GQJ180" s="252"/>
      <c r="GQK180" s="252"/>
      <c r="GQL180" s="252"/>
      <c r="GQM180" s="252"/>
      <c r="GQN180" s="252"/>
      <c r="GQO180" s="252"/>
      <c r="GQP180" s="252"/>
      <c r="GQQ180" s="252"/>
      <c r="GQR180" s="252"/>
      <c r="GQS180" s="252"/>
      <c r="GQT180" s="252"/>
      <c r="GQU180" s="252"/>
      <c r="GQV180" s="252"/>
      <c r="GQW180" s="252"/>
      <c r="GQX180" s="252"/>
      <c r="GQY180" s="252"/>
      <c r="GQZ180" s="252"/>
      <c r="GRA180" s="252"/>
      <c r="GRB180" s="252"/>
      <c r="GRC180" s="252"/>
      <c r="GRD180" s="252"/>
      <c r="GRE180" s="252"/>
      <c r="GRF180" s="252"/>
      <c r="GRG180" s="252"/>
      <c r="GRH180" s="252"/>
      <c r="GRI180" s="252"/>
      <c r="GRJ180" s="252"/>
      <c r="GRK180" s="252"/>
      <c r="GRL180" s="252"/>
      <c r="GRM180" s="252"/>
      <c r="GRN180" s="252"/>
      <c r="GRO180" s="252"/>
      <c r="GRP180" s="252"/>
      <c r="GRQ180" s="252"/>
      <c r="GRR180" s="252"/>
      <c r="GRS180" s="252"/>
      <c r="GRT180" s="252"/>
      <c r="GRU180" s="252"/>
      <c r="GRV180" s="252"/>
      <c r="GRW180" s="252"/>
      <c r="GRX180" s="252"/>
      <c r="GRY180" s="252"/>
      <c r="GRZ180" s="252"/>
      <c r="GSA180" s="252"/>
      <c r="GSB180" s="252"/>
      <c r="GSC180" s="252"/>
      <c r="GSD180" s="252"/>
      <c r="GSE180" s="252"/>
      <c r="GSF180" s="252"/>
      <c r="GSG180" s="252"/>
      <c r="GSH180" s="252"/>
      <c r="GSI180" s="252"/>
      <c r="GSJ180" s="252"/>
      <c r="GSK180" s="252"/>
      <c r="GSL180" s="252"/>
      <c r="GSM180" s="252"/>
      <c r="GSN180" s="252"/>
      <c r="GSO180" s="252"/>
      <c r="GSP180" s="252"/>
      <c r="GSQ180" s="252"/>
      <c r="GSR180" s="252"/>
      <c r="GSS180" s="252"/>
      <c r="GST180" s="252"/>
      <c r="GSU180" s="252"/>
      <c r="GSV180" s="252"/>
      <c r="GSW180" s="252"/>
      <c r="GSX180" s="252"/>
      <c r="GSY180" s="252"/>
      <c r="GSZ180" s="252"/>
      <c r="GTA180" s="252"/>
      <c r="GTB180" s="252"/>
      <c r="GTC180" s="252"/>
      <c r="GTD180" s="252"/>
      <c r="GTE180" s="252"/>
      <c r="GTF180" s="252"/>
      <c r="GTG180" s="252"/>
      <c r="GTH180" s="252"/>
      <c r="GTI180" s="252"/>
      <c r="GTJ180" s="252"/>
      <c r="GTK180" s="252"/>
      <c r="GTL180" s="252"/>
      <c r="GTM180" s="252"/>
      <c r="GTN180" s="252"/>
      <c r="GTO180" s="252"/>
      <c r="GTP180" s="252"/>
      <c r="GTQ180" s="252"/>
      <c r="GTR180" s="252"/>
      <c r="GTS180" s="252"/>
      <c r="GTT180" s="252"/>
      <c r="GTU180" s="252"/>
      <c r="GTV180" s="252"/>
      <c r="GTW180" s="252"/>
      <c r="GTX180" s="252"/>
      <c r="GTY180" s="252"/>
      <c r="GTZ180" s="252"/>
      <c r="GUA180" s="252"/>
      <c r="GUB180" s="252"/>
      <c r="GUC180" s="252"/>
      <c r="GUD180" s="252"/>
      <c r="GUE180" s="252"/>
      <c r="GUF180" s="252"/>
      <c r="GUG180" s="252"/>
      <c r="GUH180" s="252"/>
      <c r="GUI180" s="252"/>
      <c r="GUJ180" s="252"/>
      <c r="GUK180" s="252"/>
      <c r="GUL180" s="252"/>
      <c r="GUM180" s="252"/>
      <c r="GUN180" s="252"/>
      <c r="GUO180" s="252"/>
      <c r="GUP180" s="252"/>
      <c r="GUQ180" s="252"/>
      <c r="GUR180" s="252"/>
      <c r="GUS180" s="252"/>
      <c r="GUT180" s="252"/>
      <c r="GUU180" s="252"/>
      <c r="GUV180" s="252"/>
      <c r="GUW180" s="252"/>
      <c r="GUX180" s="252"/>
      <c r="GUY180" s="252"/>
      <c r="GUZ180" s="252"/>
      <c r="GVA180" s="252"/>
      <c r="GVB180" s="252"/>
      <c r="GVC180" s="252"/>
      <c r="GVD180" s="252"/>
      <c r="GVE180" s="252"/>
      <c r="GVF180" s="252"/>
      <c r="GVG180" s="252"/>
      <c r="GVH180" s="252"/>
      <c r="GVI180" s="252"/>
      <c r="GVJ180" s="252"/>
      <c r="GVK180" s="252"/>
      <c r="GVL180" s="252"/>
      <c r="GVM180" s="252"/>
      <c r="GVN180" s="252"/>
      <c r="GVO180" s="252"/>
      <c r="GVP180" s="252"/>
      <c r="GVQ180" s="252"/>
      <c r="GVR180" s="252"/>
      <c r="GVS180" s="252"/>
      <c r="GVT180" s="252"/>
      <c r="GVU180" s="252"/>
      <c r="GVV180" s="252"/>
      <c r="GVW180" s="252"/>
      <c r="GVX180" s="252"/>
      <c r="GVY180" s="252"/>
      <c r="GVZ180" s="252"/>
      <c r="GWA180" s="252"/>
      <c r="GWB180" s="252"/>
      <c r="GWC180" s="252"/>
      <c r="GWD180" s="252"/>
      <c r="GWE180" s="252"/>
      <c r="GWF180" s="252"/>
      <c r="GWG180" s="252"/>
      <c r="GWH180" s="252"/>
      <c r="GWI180" s="252"/>
      <c r="GWJ180" s="252"/>
      <c r="GWK180" s="252"/>
      <c r="GWL180" s="252"/>
      <c r="GWM180" s="252"/>
      <c r="GWN180" s="252"/>
      <c r="GWO180" s="252"/>
      <c r="GWP180" s="252"/>
      <c r="GWQ180" s="252"/>
      <c r="GWR180" s="252"/>
      <c r="GWS180" s="252"/>
      <c r="GWT180" s="252"/>
      <c r="GWU180" s="252"/>
      <c r="GWV180" s="252"/>
      <c r="GWW180" s="252"/>
      <c r="GWX180" s="252"/>
      <c r="GWY180" s="252"/>
      <c r="GWZ180" s="252"/>
      <c r="GXA180" s="252"/>
      <c r="GXB180" s="252"/>
      <c r="GXC180" s="252"/>
      <c r="GXD180" s="252"/>
      <c r="GXE180" s="252"/>
      <c r="GXF180" s="252"/>
      <c r="GXG180" s="252"/>
      <c r="GXH180" s="252"/>
      <c r="GXI180" s="252"/>
      <c r="GXJ180" s="252"/>
      <c r="GXK180" s="252"/>
      <c r="GXL180" s="252"/>
      <c r="GXM180" s="252"/>
      <c r="GXN180" s="252"/>
      <c r="GXO180" s="252"/>
      <c r="GXP180" s="252"/>
      <c r="GXQ180" s="252"/>
      <c r="GXR180" s="252"/>
      <c r="GXS180" s="252"/>
      <c r="GXT180" s="252"/>
      <c r="GXU180" s="252"/>
      <c r="GXV180" s="252"/>
      <c r="GXW180" s="252"/>
      <c r="GXX180" s="252"/>
      <c r="GXY180" s="252"/>
      <c r="GXZ180" s="252"/>
      <c r="GYA180" s="252"/>
      <c r="GYB180" s="252"/>
      <c r="GYC180" s="252"/>
      <c r="GYD180" s="252"/>
      <c r="GYE180" s="252"/>
      <c r="GYF180" s="252"/>
      <c r="GYG180" s="252"/>
      <c r="GYH180" s="252"/>
      <c r="GYI180" s="252"/>
      <c r="GYJ180" s="252"/>
      <c r="GYK180" s="252"/>
      <c r="GYL180" s="252"/>
      <c r="GYM180" s="252"/>
      <c r="GYN180" s="252"/>
      <c r="GYO180" s="252"/>
      <c r="GYP180" s="252"/>
      <c r="GYQ180" s="252"/>
      <c r="GYR180" s="252"/>
      <c r="GYS180" s="252"/>
      <c r="GYT180" s="252"/>
      <c r="GYU180" s="252"/>
      <c r="GYV180" s="252"/>
      <c r="GYW180" s="252"/>
      <c r="GYX180" s="252"/>
      <c r="GYY180" s="252"/>
      <c r="GYZ180" s="252"/>
      <c r="GZA180" s="252"/>
      <c r="GZB180" s="252"/>
      <c r="GZC180" s="252"/>
      <c r="GZD180" s="252"/>
      <c r="GZE180" s="252"/>
      <c r="GZF180" s="252"/>
      <c r="GZG180" s="252"/>
      <c r="GZH180" s="252"/>
      <c r="GZI180" s="252"/>
      <c r="GZJ180" s="252"/>
      <c r="GZK180" s="252"/>
      <c r="GZL180" s="252"/>
      <c r="GZM180" s="252"/>
      <c r="GZN180" s="252"/>
      <c r="GZO180" s="252"/>
      <c r="GZP180" s="252"/>
      <c r="GZQ180" s="252"/>
      <c r="GZR180" s="252"/>
      <c r="GZS180" s="252"/>
      <c r="GZT180" s="252"/>
      <c r="GZU180" s="252"/>
      <c r="GZV180" s="252"/>
      <c r="GZW180" s="252"/>
      <c r="GZX180" s="252"/>
      <c r="GZY180" s="252"/>
      <c r="GZZ180" s="252"/>
      <c r="HAA180" s="252"/>
      <c r="HAB180" s="252"/>
      <c r="HAC180" s="252"/>
      <c r="HAD180" s="252"/>
      <c r="HAE180" s="252"/>
      <c r="HAF180" s="252"/>
      <c r="HAG180" s="252"/>
      <c r="HAH180" s="252"/>
      <c r="HAI180" s="252"/>
      <c r="HAJ180" s="252"/>
      <c r="HAK180" s="252"/>
      <c r="HAL180" s="252"/>
      <c r="HAM180" s="252"/>
      <c r="HAN180" s="252"/>
      <c r="HAO180" s="252"/>
      <c r="HAP180" s="252"/>
      <c r="HAQ180" s="252"/>
      <c r="HAR180" s="252"/>
      <c r="HAS180" s="252"/>
      <c r="HAT180" s="252"/>
      <c r="HAU180" s="252"/>
      <c r="HAV180" s="252"/>
      <c r="HAW180" s="252"/>
      <c r="HAX180" s="252"/>
      <c r="HAY180" s="252"/>
      <c r="HAZ180" s="252"/>
      <c r="HBA180" s="252"/>
      <c r="HBB180" s="252"/>
      <c r="HBC180" s="252"/>
      <c r="HBD180" s="252"/>
      <c r="HBE180" s="252"/>
      <c r="HBF180" s="252"/>
      <c r="HBG180" s="252"/>
      <c r="HBH180" s="252"/>
      <c r="HBI180" s="252"/>
      <c r="HBJ180" s="252"/>
      <c r="HBK180" s="252"/>
      <c r="HBL180" s="252"/>
      <c r="HBM180" s="252"/>
      <c r="HBN180" s="252"/>
      <c r="HBO180" s="252"/>
      <c r="HBP180" s="252"/>
      <c r="HBQ180" s="252"/>
      <c r="HBR180" s="252"/>
      <c r="HBS180" s="252"/>
      <c r="HBT180" s="252"/>
      <c r="HBU180" s="252"/>
      <c r="HBV180" s="252"/>
      <c r="HBW180" s="252"/>
      <c r="HBX180" s="252"/>
      <c r="HBY180" s="252"/>
      <c r="HBZ180" s="252"/>
      <c r="HCA180" s="252"/>
      <c r="HCB180" s="252"/>
      <c r="HCC180" s="252"/>
      <c r="HCD180" s="252"/>
      <c r="HCE180" s="252"/>
      <c r="HCF180" s="252"/>
      <c r="HCG180" s="252"/>
      <c r="HCH180" s="252"/>
      <c r="HCI180" s="252"/>
      <c r="HCJ180" s="252"/>
      <c r="HCK180" s="252"/>
      <c r="HCL180" s="252"/>
      <c r="HCM180" s="252"/>
      <c r="HCN180" s="252"/>
      <c r="HCO180" s="252"/>
      <c r="HCP180" s="252"/>
      <c r="HCQ180" s="252"/>
      <c r="HCR180" s="252"/>
      <c r="HCS180" s="252"/>
      <c r="HCT180" s="252"/>
      <c r="HCU180" s="252"/>
      <c r="HCV180" s="252"/>
      <c r="HCW180" s="252"/>
      <c r="HCX180" s="252"/>
      <c r="HCY180" s="252"/>
      <c r="HCZ180" s="252"/>
      <c r="HDA180" s="252"/>
      <c r="HDB180" s="252"/>
      <c r="HDC180" s="252"/>
      <c r="HDD180" s="252"/>
      <c r="HDE180" s="252"/>
      <c r="HDF180" s="252"/>
      <c r="HDG180" s="252"/>
      <c r="HDH180" s="252"/>
      <c r="HDI180" s="252"/>
      <c r="HDJ180" s="252"/>
      <c r="HDK180" s="252"/>
      <c r="HDL180" s="252"/>
      <c r="HDM180" s="252"/>
      <c r="HDN180" s="252"/>
      <c r="HDO180" s="252"/>
      <c r="HDP180" s="252"/>
      <c r="HDQ180" s="252"/>
      <c r="HDR180" s="252"/>
      <c r="HDS180" s="252"/>
      <c r="HDT180" s="252"/>
      <c r="HDU180" s="252"/>
      <c r="HDV180" s="252"/>
      <c r="HDW180" s="252"/>
      <c r="HDX180" s="252"/>
      <c r="HDY180" s="252"/>
      <c r="HDZ180" s="252"/>
      <c r="HEA180" s="252"/>
      <c r="HEB180" s="252"/>
      <c r="HEC180" s="252"/>
      <c r="HED180" s="252"/>
      <c r="HEE180" s="252"/>
      <c r="HEF180" s="252"/>
      <c r="HEG180" s="252"/>
      <c r="HEH180" s="252"/>
      <c r="HEI180" s="252"/>
      <c r="HEJ180" s="252"/>
      <c r="HEK180" s="252"/>
      <c r="HEL180" s="252"/>
      <c r="HEM180" s="252"/>
      <c r="HEN180" s="252"/>
      <c r="HEO180" s="252"/>
      <c r="HEP180" s="252"/>
      <c r="HEQ180" s="252"/>
      <c r="HER180" s="252"/>
      <c r="HES180" s="252"/>
      <c r="HET180" s="252"/>
      <c r="HEU180" s="252"/>
      <c r="HEV180" s="252"/>
      <c r="HEW180" s="252"/>
      <c r="HEX180" s="252"/>
      <c r="HEY180" s="252"/>
      <c r="HEZ180" s="252"/>
      <c r="HFA180" s="252"/>
      <c r="HFB180" s="252"/>
      <c r="HFC180" s="252"/>
      <c r="HFD180" s="252"/>
      <c r="HFE180" s="252"/>
      <c r="HFF180" s="252"/>
      <c r="HFG180" s="252"/>
      <c r="HFH180" s="252"/>
      <c r="HFI180" s="252"/>
      <c r="HFJ180" s="252"/>
      <c r="HFK180" s="252"/>
      <c r="HFL180" s="252"/>
      <c r="HFM180" s="252"/>
      <c r="HFN180" s="252"/>
      <c r="HFO180" s="252"/>
      <c r="HFP180" s="252"/>
      <c r="HFQ180" s="252"/>
      <c r="HFR180" s="252"/>
      <c r="HFS180" s="252"/>
      <c r="HFT180" s="252"/>
      <c r="HFU180" s="252"/>
      <c r="HFV180" s="252"/>
      <c r="HFW180" s="252"/>
      <c r="HFX180" s="252"/>
      <c r="HFY180" s="252"/>
      <c r="HFZ180" s="252"/>
      <c r="HGA180" s="252"/>
      <c r="HGB180" s="252"/>
      <c r="HGC180" s="252"/>
      <c r="HGD180" s="252"/>
      <c r="HGE180" s="252"/>
      <c r="HGF180" s="252"/>
      <c r="HGG180" s="252"/>
      <c r="HGH180" s="252"/>
      <c r="HGI180" s="252"/>
      <c r="HGJ180" s="252"/>
      <c r="HGK180" s="252"/>
      <c r="HGL180" s="252"/>
      <c r="HGM180" s="252"/>
      <c r="HGN180" s="252"/>
      <c r="HGO180" s="252"/>
      <c r="HGP180" s="252"/>
      <c r="HGQ180" s="252"/>
      <c r="HGR180" s="252"/>
      <c r="HGS180" s="252"/>
      <c r="HGT180" s="252"/>
      <c r="HGU180" s="252"/>
      <c r="HGV180" s="252"/>
      <c r="HGW180" s="252"/>
      <c r="HGX180" s="252"/>
      <c r="HGY180" s="252"/>
      <c r="HGZ180" s="252"/>
      <c r="HHA180" s="252"/>
      <c r="HHB180" s="252"/>
      <c r="HHC180" s="252"/>
      <c r="HHD180" s="252"/>
      <c r="HHE180" s="252"/>
      <c r="HHF180" s="252"/>
      <c r="HHG180" s="252"/>
      <c r="HHH180" s="252"/>
      <c r="HHI180" s="252"/>
      <c r="HHJ180" s="252"/>
      <c r="HHK180" s="252"/>
      <c r="HHL180" s="252"/>
      <c r="HHM180" s="252"/>
      <c r="HHN180" s="252"/>
      <c r="HHO180" s="252"/>
      <c r="HHP180" s="252"/>
      <c r="HHQ180" s="252"/>
      <c r="HHR180" s="252"/>
      <c r="HHS180" s="252"/>
      <c r="HHT180" s="252"/>
      <c r="HHU180" s="252"/>
      <c r="HHV180" s="252"/>
      <c r="HHW180" s="252"/>
      <c r="HHX180" s="252"/>
      <c r="HHY180" s="252"/>
      <c r="HHZ180" s="252"/>
      <c r="HIA180" s="252"/>
      <c r="HIB180" s="252"/>
      <c r="HIC180" s="252"/>
      <c r="HID180" s="252"/>
      <c r="HIE180" s="252"/>
      <c r="HIF180" s="252"/>
      <c r="HIG180" s="252"/>
      <c r="HIH180" s="252"/>
      <c r="HII180" s="252"/>
      <c r="HIJ180" s="252"/>
      <c r="HIK180" s="252"/>
      <c r="HIL180" s="252"/>
      <c r="HIM180" s="252"/>
      <c r="HIN180" s="252"/>
      <c r="HIO180" s="252"/>
      <c r="HIP180" s="252"/>
      <c r="HIQ180" s="252"/>
      <c r="HIR180" s="252"/>
      <c r="HIS180" s="252"/>
      <c r="HIT180" s="252"/>
      <c r="HIU180" s="252"/>
      <c r="HIV180" s="252"/>
      <c r="HIW180" s="252"/>
      <c r="HIX180" s="252"/>
      <c r="HIY180" s="252"/>
      <c r="HIZ180" s="252"/>
      <c r="HJA180" s="252"/>
      <c r="HJB180" s="252"/>
      <c r="HJC180" s="252"/>
      <c r="HJD180" s="252"/>
      <c r="HJE180" s="252"/>
      <c r="HJF180" s="252"/>
      <c r="HJG180" s="252"/>
      <c r="HJH180" s="252"/>
      <c r="HJI180" s="252"/>
      <c r="HJJ180" s="252"/>
      <c r="HJK180" s="252"/>
      <c r="HJL180" s="252"/>
      <c r="HJM180" s="252"/>
      <c r="HJN180" s="252"/>
      <c r="HJO180" s="252"/>
      <c r="HJP180" s="252"/>
      <c r="HJQ180" s="252"/>
      <c r="HJR180" s="252"/>
      <c r="HJS180" s="252"/>
      <c r="HJT180" s="252"/>
      <c r="HJU180" s="252"/>
      <c r="HJV180" s="252"/>
      <c r="HJW180" s="252"/>
      <c r="HJX180" s="252"/>
      <c r="HJY180" s="252"/>
      <c r="HJZ180" s="252"/>
      <c r="HKA180" s="252"/>
      <c r="HKB180" s="252"/>
      <c r="HKC180" s="252"/>
      <c r="HKD180" s="252"/>
      <c r="HKE180" s="252"/>
      <c r="HKF180" s="252"/>
      <c r="HKG180" s="252"/>
      <c r="HKH180" s="252"/>
      <c r="HKI180" s="252"/>
      <c r="HKJ180" s="252"/>
      <c r="HKK180" s="252"/>
      <c r="HKL180" s="252"/>
      <c r="HKM180" s="252"/>
      <c r="HKN180" s="252"/>
      <c r="HKO180" s="252"/>
      <c r="HKP180" s="252"/>
      <c r="HKQ180" s="252"/>
      <c r="HKR180" s="252"/>
      <c r="HKS180" s="252"/>
      <c r="HKT180" s="252"/>
      <c r="HKU180" s="252"/>
      <c r="HKV180" s="252"/>
      <c r="HKW180" s="252"/>
      <c r="HKX180" s="252"/>
      <c r="HKY180" s="252"/>
      <c r="HKZ180" s="252"/>
      <c r="HLA180" s="252"/>
      <c r="HLB180" s="252"/>
      <c r="HLC180" s="252"/>
      <c r="HLD180" s="252"/>
      <c r="HLE180" s="252"/>
      <c r="HLF180" s="252"/>
      <c r="HLG180" s="252"/>
      <c r="HLH180" s="252"/>
      <c r="HLI180" s="252"/>
      <c r="HLJ180" s="252"/>
      <c r="HLK180" s="252"/>
      <c r="HLL180" s="252"/>
      <c r="HLM180" s="252"/>
      <c r="HLN180" s="252"/>
      <c r="HLO180" s="252"/>
      <c r="HLP180" s="252"/>
      <c r="HLQ180" s="252"/>
      <c r="HLR180" s="252"/>
      <c r="HLS180" s="252"/>
      <c r="HLT180" s="252"/>
      <c r="HLU180" s="252"/>
      <c r="HLV180" s="252"/>
      <c r="HLW180" s="252"/>
      <c r="HLX180" s="252"/>
      <c r="HLY180" s="252"/>
      <c r="HLZ180" s="252"/>
      <c r="HMA180" s="252"/>
      <c r="HMB180" s="252"/>
      <c r="HMC180" s="252"/>
      <c r="HMD180" s="252"/>
      <c r="HME180" s="252"/>
      <c r="HMF180" s="252"/>
      <c r="HMG180" s="252"/>
      <c r="HMH180" s="252"/>
      <c r="HMI180" s="252"/>
      <c r="HMJ180" s="252"/>
      <c r="HMK180" s="252"/>
      <c r="HML180" s="252"/>
      <c r="HMM180" s="252"/>
      <c r="HMN180" s="252"/>
      <c r="HMO180" s="252"/>
      <c r="HMP180" s="252"/>
      <c r="HMQ180" s="252"/>
      <c r="HMR180" s="252"/>
      <c r="HMS180" s="252"/>
      <c r="HMT180" s="252"/>
      <c r="HMU180" s="252"/>
      <c r="HMV180" s="252"/>
      <c r="HMW180" s="252"/>
      <c r="HMX180" s="252"/>
      <c r="HMY180" s="252"/>
      <c r="HMZ180" s="252"/>
      <c r="HNA180" s="252"/>
      <c r="HNB180" s="252"/>
      <c r="HNC180" s="252"/>
      <c r="HND180" s="252"/>
      <c r="HNE180" s="252"/>
      <c r="HNF180" s="252"/>
      <c r="HNG180" s="252"/>
      <c r="HNH180" s="252"/>
      <c r="HNI180" s="252"/>
      <c r="HNJ180" s="252"/>
      <c r="HNK180" s="252"/>
      <c r="HNL180" s="252"/>
      <c r="HNM180" s="252"/>
      <c r="HNN180" s="252"/>
      <c r="HNO180" s="252"/>
      <c r="HNP180" s="252"/>
      <c r="HNQ180" s="252"/>
      <c r="HNR180" s="252"/>
      <c r="HNS180" s="252"/>
      <c r="HNT180" s="252"/>
      <c r="HNU180" s="252"/>
      <c r="HNV180" s="252"/>
      <c r="HNW180" s="252"/>
      <c r="HNX180" s="252"/>
      <c r="HNY180" s="252"/>
      <c r="HNZ180" s="252"/>
      <c r="HOA180" s="252"/>
      <c r="HOB180" s="252"/>
      <c r="HOC180" s="252"/>
      <c r="HOD180" s="252"/>
      <c r="HOE180" s="252"/>
      <c r="HOF180" s="252"/>
      <c r="HOG180" s="252"/>
      <c r="HOH180" s="252"/>
      <c r="HOI180" s="252"/>
      <c r="HOJ180" s="252"/>
      <c r="HOK180" s="252"/>
      <c r="HOL180" s="252"/>
      <c r="HOM180" s="252"/>
      <c r="HON180" s="252"/>
      <c r="HOO180" s="252"/>
      <c r="HOP180" s="252"/>
      <c r="HOQ180" s="252"/>
      <c r="HOR180" s="252"/>
      <c r="HOS180" s="252"/>
      <c r="HOT180" s="252"/>
      <c r="HOU180" s="252"/>
      <c r="HOV180" s="252"/>
      <c r="HOW180" s="252"/>
      <c r="HOX180" s="252"/>
      <c r="HOY180" s="252"/>
      <c r="HOZ180" s="252"/>
      <c r="HPA180" s="252"/>
      <c r="HPB180" s="252"/>
      <c r="HPC180" s="252"/>
      <c r="HPD180" s="252"/>
      <c r="HPE180" s="252"/>
      <c r="HPF180" s="252"/>
      <c r="HPG180" s="252"/>
      <c r="HPH180" s="252"/>
      <c r="HPI180" s="252"/>
      <c r="HPJ180" s="252"/>
      <c r="HPK180" s="252"/>
      <c r="HPL180" s="252"/>
      <c r="HPM180" s="252"/>
      <c r="HPN180" s="252"/>
      <c r="HPO180" s="252"/>
      <c r="HPP180" s="252"/>
      <c r="HPQ180" s="252"/>
      <c r="HPR180" s="252"/>
      <c r="HPS180" s="252"/>
      <c r="HPT180" s="252"/>
      <c r="HPU180" s="252"/>
      <c r="HPV180" s="252"/>
      <c r="HPW180" s="252"/>
      <c r="HPX180" s="252"/>
      <c r="HPY180" s="252"/>
      <c r="HPZ180" s="252"/>
      <c r="HQA180" s="252"/>
      <c r="HQB180" s="252"/>
      <c r="HQC180" s="252"/>
      <c r="HQD180" s="252"/>
      <c r="HQE180" s="252"/>
      <c r="HQF180" s="252"/>
      <c r="HQG180" s="252"/>
      <c r="HQH180" s="252"/>
      <c r="HQI180" s="252"/>
      <c r="HQJ180" s="252"/>
      <c r="HQK180" s="252"/>
      <c r="HQL180" s="252"/>
      <c r="HQM180" s="252"/>
      <c r="HQN180" s="252"/>
      <c r="HQO180" s="252"/>
      <c r="HQP180" s="252"/>
      <c r="HQQ180" s="252"/>
      <c r="HQR180" s="252"/>
      <c r="HQS180" s="252"/>
      <c r="HQT180" s="252"/>
      <c r="HQU180" s="252"/>
      <c r="HQV180" s="252"/>
      <c r="HQW180" s="252"/>
      <c r="HQX180" s="252"/>
      <c r="HQY180" s="252"/>
      <c r="HQZ180" s="252"/>
      <c r="HRA180" s="252"/>
      <c r="HRB180" s="252"/>
      <c r="HRC180" s="252"/>
      <c r="HRD180" s="252"/>
      <c r="HRE180" s="252"/>
      <c r="HRF180" s="252"/>
      <c r="HRG180" s="252"/>
      <c r="HRH180" s="252"/>
      <c r="HRI180" s="252"/>
      <c r="HRJ180" s="252"/>
      <c r="HRK180" s="252"/>
      <c r="HRL180" s="252"/>
      <c r="HRM180" s="252"/>
      <c r="HRN180" s="252"/>
      <c r="HRO180" s="252"/>
      <c r="HRP180" s="252"/>
      <c r="HRQ180" s="252"/>
      <c r="HRR180" s="252"/>
      <c r="HRS180" s="252"/>
      <c r="HRT180" s="252"/>
      <c r="HRU180" s="252"/>
      <c r="HRV180" s="252"/>
      <c r="HRW180" s="252"/>
      <c r="HRX180" s="252"/>
      <c r="HRY180" s="252"/>
      <c r="HRZ180" s="252"/>
      <c r="HSA180" s="252"/>
      <c r="HSB180" s="252"/>
      <c r="HSC180" s="252"/>
      <c r="HSD180" s="252"/>
      <c r="HSE180" s="252"/>
      <c r="HSF180" s="252"/>
      <c r="HSG180" s="252"/>
      <c r="HSH180" s="252"/>
      <c r="HSI180" s="252"/>
      <c r="HSJ180" s="252"/>
      <c r="HSK180" s="252"/>
      <c r="HSL180" s="252"/>
      <c r="HSM180" s="252"/>
      <c r="HSN180" s="252"/>
      <c r="HSO180" s="252"/>
      <c r="HSP180" s="252"/>
      <c r="HSQ180" s="252"/>
      <c r="HSR180" s="252"/>
      <c r="HSS180" s="252"/>
      <c r="HST180" s="252"/>
      <c r="HSU180" s="252"/>
      <c r="HSV180" s="252"/>
      <c r="HSW180" s="252"/>
      <c r="HSX180" s="252"/>
      <c r="HSY180" s="252"/>
      <c r="HSZ180" s="252"/>
      <c r="HTA180" s="252"/>
      <c r="HTB180" s="252"/>
      <c r="HTC180" s="252"/>
      <c r="HTD180" s="252"/>
      <c r="HTE180" s="252"/>
      <c r="HTF180" s="252"/>
      <c r="HTG180" s="252"/>
      <c r="HTH180" s="252"/>
      <c r="HTI180" s="252"/>
      <c r="HTJ180" s="252"/>
      <c r="HTK180" s="252"/>
      <c r="HTL180" s="252"/>
      <c r="HTM180" s="252"/>
      <c r="HTN180" s="252"/>
      <c r="HTO180" s="252"/>
      <c r="HTP180" s="252"/>
      <c r="HTQ180" s="252"/>
      <c r="HTR180" s="252"/>
      <c r="HTS180" s="252"/>
      <c r="HTT180" s="252"/>
      <c r="HTU180" s="252"/>
      <c r="HTV180" s="252"/>
      <c r="HTW180" s="252"/>
      <c r="HTX180" s="252"/>
      <c r="HTY180" s="252"/>
      <c r="HTZ180" s="252"/>
      <c r="HUA180" s="252"/>
      <c r="HUB180" s="252"/>
      <c r="HUC180" s="252"/>
      <c r="HUD180" s="252"/>
      <c r="HUE180" s="252"/>
      <c r="HUF180" s="252"/>
      <c r="HUG180" s="252"/>
      <c r="HUH180" s="252"/>
      <c r="HUI180" s="252"/>
      <c r="HUJ180" s="252"/>
      <c r="HUK180" s="252"/>
      <c r="HUL180" s="252"/>
      <c r="HUM180" s="252"/>
      <c r="HUN180" s="252"/>
      <c r="HUO180" s="252"/>
      <c r="HUP180" s="252"/>
      <c r="HUQ180" s="252"/>
      <c r="HUR180" s="252"/>
      <c r="HUS180" s="252"/>
      <c r="HUT180" s="252"/>
      <c r="HUU180" s="252"/>
      <c r="HUV180" s="252"/>
      <c r="HUW180" s="252"/>
      <c r="HUX180" s="252"/>
      <c r="HUY180" s="252"/>
      <c r="HUZ180" s="252"/>
      <c r="HVA180" s="252"/>
      <c r="HVB180" s="252"/>
      <c r="HVC180" s="252"/>
      <c r="HVD180" s="252"/>
      <c r="HVE180" s="252"/>
      <c r="HVF180" s="252"/>
      <c r="HVG180" s="252"/>
      <c r="HVH180" s="252"/>
      <c r="HVI180" s="252"/>
      <c r="HVJ180" s="252"/>
      <c r="HVK180" s="252"/>
      <c r="HVL180" s="252"/>
      <c r="HVM180" s="252"/>
      <c r="HVN180" s="252"/>
      <c r="HVO180" s="252"/>
      <c r="HVP180" s="252"/>
      <c r="HVQ180" s="252"/>
      <c r="HVR180" s="252"/>
      <c r="HVS180" s="252"/>
      <c r="HVT180" s="252"/>
      <c r="HVU180" s="252"/>
      <c r="HVV180" s="252"/>
      <c r="HVW180" s="252"/>
      <c r="HVX180" s="252"/>
      <c r="HVY180" s="252"/>
      <c r="HVZ180" s="252"/>
      <c r="HWA180" s="252"/>
      <c r="HWB180" s="252"/>
      <c r="HWC180" s="252"/>
      <c r="HWD180" s="252"/>
      <c r="HWE180" s="252"/>
      <c r="HWF180" s="252"/>
      <c r="HWG180" s="252"/>
      <c r="HWH180" s="252"/>
      <c r="HWI180" s="252"/>
      <c r="HWJ180" s="252"/>
      <c r="HWK180" s="252"/>
      <c r="HWL180" s="252"/>
      <c r="HWM180" s="252"/>
      <c r="HWN180" s="252"/>
      <c r="HWO180" s="252"/>
      <c r="HWP180" s="252"/>
      <c r="HWQ180" s="252"/>
      <c r="HWR180" s="252"/>
      <c r="HWS180" s="252"/>
      <c r="HWT180" s="252"/>
      <c r="HWU180" s="252"/>
      <c r="HWV180" s="252"/>
      <c r="HWW180" s="252"/>
      <c r="HWX180" s="252"/>
      <c r="HWY180" s="252"/>
      <c r="HWZ180" s="252"/>
      <c r="HXA180" s="252"/>
      <c r="HXB180" s="252"/>
      <c r="HXC180" s="252"/>
      <c r="HXD180" s="252"/>
      <c r="HXE180" s="252"/>
      <c r="HXF180" s="252"/>
      <c r="HXG180" s="252"/>
      <c r="HXH180" s="252"/>
      <c r="HXI180" s="252"/>
      <c r="HXJ180" s="252"/>
      <c r="HXK180" s="252"/>
      <c r="HXL180" s="252"/>
      <c r="HXM180" s="252"/>
      <c r="HXN180" s="252"/>
      <c r="HXO180" s="252"/>
      <c r="HXP180" s="252"/>
      <c r="HXQ180" s="252"/>
      <c r="HXR180" s="252"/>
      <c r="HXS180" s="252"/>
      <c r="HXT180" s="252"/>
      <c r="HXU180" s="252"/>
      <c r="HXV180" s="252"/>
      <c r="HXW180" s="252"/>
      <c r="HXX180" s="252"/>
      <c r="HXY180" s="252"/>
      <c r="HXZ180" s="252"/>
      <c r="HYA180" s="252"/>
      <c r="HYB180" s="252"/>
      <c r="HYC180" s="252"/>
      <c r="HYD180" s="252"/>
      <c r="HYE180" s="252"/>
      <c r="HYF180" s="252"/>
      <c r="HYG180" s="252"/>
      <c r="HYH180" s="252"/>
      <c r="HYI180" s="252"/>
      <c r="HYJ180" s="252"/>
      <c r="HYK180" s="252"/>
      <c r="HYL180" s="252"/>
      <c r="HYM180" s="252"/>
      <c r="HYN180" s="252"/>
      <c r="HYO180" s="252"/>
      <c r="HYP180" s="252"/>
      <c r="HYQ180" s="252"/>
      <c r="HYR180" s="252"/>
      <c r="HYS180" s="252"/>
      <c r="HYT180" s="252"/>
      <c r="HYU180" s="252"/>
      <c r="HYV180" s="252"/>
      <c r="HYW180" s="252"/>
      <c r="HYX180" s="252"/>
      <c r="HYY180" s="252"/>
      <c r="HYZ180" s="252"/>
      <c r="HZA180" s="252"/>
      <c r="HZB180" s="252"/>
      <c r="HZC180" s="252"/>
      <c r="HZD180" s="252"/>
      <c r="HZE180" s="252"/>
      <c r="HZF180" s="252"/>
      <c r="HZG180" s="252"/>
      <c r="HZH180" s="252"/>
      <c r="HZI180" s="252"/>
      <c r="HZJ180" s="252"/>
      <c r="HZK180" s="252"/>
      <c r="HZL180" s="252"/>
      <c r="HZM180" s="252"/>
      <c r="HZN180" s="252"/>
      <c r="HZO180" s="252"/>
      <c r="HZP180" s="252"/>
      <c r="HZQ180" s="252"/>
      <c r="HZR180" s="252"/>
      <c r="HZS180" s="252"/>
      <c r="HZT180" s="252"/>
      <c r="HZU180" s="252"/>
      <c r="HZV180" s="252"/>
      <c r="HZW180" s="252"/>
      <c r="HZX180" s="252"/>
      <c r="HZY180" s="252"/>
      <c r="HZZ180" s="252"/>
      <c r="IAA180" s="252"/>
      <c r="IAB180" s="252"/>
      <c r="IAC180" s="252"/>
      <c r="IAD180" s="252"/>
      <c r="IAE180" s="252"/>
      <c r="IAF180" s="252"/>
      <c r="IAG180" s="252"/>
      <c r="IAH180" s="252"/>
      <c r="IAI180" s="252"/>
      <c r="IAJ180" s="252"/>
      <c r="IAK180" s="252"/>
      <c r="IAL180" s="252"/>
      <c r="IAM180" s="252"/>
      <c r="IAN180" s="252"/>
      <c r="IAO180" s="252"/>
      <c r="IAP180" s="252"/>
      <c r="IAQ180" s="252"/>
      <c r="IAR180" s="252"/>
      <c r="IAS180" s="252"/>
      <c r="IAT180" s="252"/>
      <c r="IAU180" s="252"/>
      <c r="IAV180" s="252"/>
      <c r="IAW180" s="252"/>
      <c r="IAX180" s="252"/>
      <c r="IAY180" s="252"/>
      <c r="IAZ180" s="252"/>
      <c r="IBA180" s="252"/>
      <c r="IBB180" s="252"/>
      <c r="IBC180" s="252"/>
      <c r="IBD180" s="252"/>
      <c r="IBE180" s="252"/>
      <c r="IBF180" s="252"/>
      <c r="IBG180" s="252"/>
      <c r="IBH180" s="252"/>
      <c r="IBI180" s="252"/>
      <c r="IBJ180" s="252"/>
      <c r="IBK180" s="252"/>
      <c r="IBL180" s="252"/>
      <c r="IBM180" s="252"/>
      <c r="IBN180" s="252"/>
      <c r="IBO180" s="252"/>
      <c r="IBP180" s="252"/>
      <c r="IBQ180" s="252"/>
      <c r="IBR180" s="252"/>
      <c r="IBS180" s="252"/>
      <c r="IBT180" s="252"/>
      <c r="IBU180" s="252"/>
      <c r="IBV180" s="252"/>
      <c r="IBW180" s="252"/>
      <c r="IBX180" s="252"/>
      <c r="IBY180" s="252"/>
      <c r="IBZ180" s="252"/>
      <c r="ICA180" s="252"/>
      <c r="ICB180" s="252"/>
      <c r="ICC180" s="252"/>
      <c r="ICD180" s="252"/>
      <c r="ICE180" s="252"/>
      <c r="ICF180" s="252"/>
      <c r="ICG180" s="252"/>
      <c r="ICH180" s="252"/>
      <c r="ICI180" s="252"/>
      <c r="ICJ180" s="252"/>
      <c r="ICK180" s="252"/>
      <c r="ICL180" s="252"/>
      <c r="ICM180" s="252"/>
      <c r="ICN180" s="252"/>
      <c r="ICO180" s="252"/>
      <c r="ICP180" s="252"/>
      <c r="ICQ180" s="252"/>
      <c r="ICR180" s="252"/>
      <c r="ICS180" s="252"/>
      <c r="ICT180" s="252"/>
      <c r="ICU180" s="252"/>
      <c r="ICV180" s="252"/>
      <c r="ICW180" s="252"/>
      <c r="ICX180" s="252"/>
      <c r="ICY180" s="252"/>
      <c r="ICZ180" s="252"/>
      <c r="IDA180" s="252"/>
      <c r="IDB180" s="252"/>
      <c r="IDC180" s="252"/>
      <c r="IDD180" s="252"/>
      <c r="IDE180" s="252"/>
      <c r="IDF180" s="252"/>
      <c r="IDG180" s="252"/>
      <c r="IDH180" s="252"/>
      <c r="IDI180" s="252"/>
      <c r="IDJ180" s="252"/>
      <c r="IDK180" s="252"/>
      <c r="IDL180" s="252"/>
      <c r="IDM180" s="252"/>
      <c r="IDN180" s="252"/>
      <c r="IDO180" s="252"/>
      <c r="IDP180" s="252"/>
      <c r="IDQ180" s="252"/>
      <c r="IDR180" s="252"/>
      <c r="IDS180" s="252"/>
      <c r="IDT180" s="252"/>
      <c r="IDU180" s="252"/>
      <c r="IDV180" s="252"/>
      <c r="IDW180" s="252"/>
      <c r="IDX180" s="252"/>
      <c r="IDY180" s="252"/>
      <c r="IDZ180" s="252"/>
      <c r="IEA180" s="252"/>
      <c r="IEB180" s="252"/>
      <c r="IEC180" s="252"/>
      <c r="IED180" s="252"/>
      <c r="IEE180" s="252"/>
      <c r="IEF180" s="252"/>
      <c r="IEG180" s="252"/>
      <c r="IEH180" s="252"/>
      <c r="IEI180" s="252"/>
      <c r="IEJ180" s="252"/>
      <c r="IEK180" s="252"/>
      <c r="IEL180" s="252"/>
      <c r="IEM180" s="252"/>
      <c r="IEN180" s="252"/>
      <c r="IEO180" s="252"/>
      <c r="IEP180" s="252"/>
      <c r="IEQ180" s="252"/>
      <c r="IER180" s="252"/>
      <c r="IES180" s="252"/>
      <c r="IET180" s="252"/>
      <c r="IEU180" s="252"/>
      <c r="IEV180" s="252"/>
      <c r="IEW180" s="252"/>
      <c r="IEX180" s="252"/>
      <c r="IEY180" s="252"/>
      <c r="IEZ180" s="252"/>
      <c r="IFA180" s="252"/>
      <c r="IFB180" s="252"/>
      <c r="IFC180" s="252"/>
      <c r="IFD180" s="252"/>
      <c r="IFE180" s="252"/>
      <c r="IFF180" s="252"/>
      <c r="IFG180" s="252"/>
      <c r="IFH180" s="252"/>
      <c r="IFI180" s="252"/>
      <c r="IFJ180" s="252"/>
      <c r="IFK180" s="252"/>
      <c r="IFL180" s="252"/>
      <c r="IFM180" s="252"/>
      <c r="IFN180" s="252"/>
      <c r="IFO180" s="252"/>
      <c r="IFP180" s="252"/>
      <c r="IFQ180" s="252"/>
      <c r="IFR180" s="252"/>
      <c r="IFS180" s="252"/>
      <c r="IFT180" s="252"/>
      <c r="IFU180" s="252"/>
      <c r="IFV180" s="252"/>
      <c r="IFW180" s="252"/>
      <c r="IFX180" s="252"/>
      <c r="IFY180" s="252"/>
      <c r="IFZ180" s="252"/>
      <c r="IGA180" s="252"/>
      <c r="IGB180" s="252"/>
      <c r="IGC180" s="252"/>
      <c r="IGD180" s="252"/>
      <c r="IGE180" s="252"/>
      <c r="IGF180" s="252"/>
      <c r="IGG180" s="252"/>
      <c r="IGH180" s="252"/>
      <c r="IGI180" s="252"/>
      <c r="IGJ180" s="252"/>
      <c r="IGK180" s="252"/>
      <c r="IGL180" s="252"/>
      <c r="IGM180" s="252"/>
      <c r="IGN180" s="252"/>
      <c r="IGO180" s="252"/>
      <c r="IGP180" s="252"/>
      <c r="IGQ180" s="252"/>
      <c r="IGR180" s="252"/>
      <c r="IGS180" s="252"/>
      <c r="IGT180" s="252"/>
      <c r="IGU180" s="252"/>
      <c r="IGV180" s="252"/>
      <c r="IGW180" s="252"/>
      <c r="IGX180" s="252"/>
      <c r="IGY180" s="252"/>
      <c r="IGZ180" s="252"/>
      <c r="IHA180" s="252"/>
      <c r="IHB180" s="252"/>
      <c r="IHC180" s="252"/>
      <c r="IHD180" s="252"/>
      <c r="IHE180" s="252"/>
      <c r="IHF180" s="252"/>
      <c r="IHG180" s="252"/>
      <c r="IHH180" s="252"/>
      <c r="IHI180" s="252"/>
      <c r="IHJ180" s="252"/>
      <c r="IHK180" s="252"/>
      <c r="IHL180" s="252"/>
      <c r="IHM180" s="252"/>
      <c r="IHN180" s="252"/>
      <c r="IHO180" s="252"/>
      <c r="IHP180" s="252"/>
      <c r="IHQ180" s="252"/>
      <c r="IHR180" s="252"/>
      <c r="IHS180" s="252"/>
      <c r="IHT180" s="252"/>
      <c r="IHU180" s="252"/>
      <c r="IHV180" s="252"/>
      <c r="IHW180" s="252"/>
      <c r="IHX180" s="252"/>
      <c r="IHY180" s="252"/>
      <c r="IHZ180" s="252"/>
      <c r="IIA180" s="252"/>
      <c r="IIB180" s="252"/>
      <c r="IIC180" s="252"/>
      <c r="IID180" s="252"/>
      <c r="IIE180" s="252"/>
      <c r="IIF180" s="252"/>
      <c r="IIG180" s="252"/>
      <c r="IIH180" s="252"/>
      <c r="III180" s="252"/>
      <c r="IIJ180" s="252"/>
      <c r="IIK180" s="252"/>
      <c r="IIL180" s="252"/>
      <c r="IIM180" s="252"/>
      <c r="IIN180" s="252"/>
      <c r="IIO180" s="252"/>
      <c r="IIP180" s="252"/>
      <c r="IIQ180" s="252"/>
      <c r="IIR180" s="252"/>
      <c r="IIS180" s="252"/>
      <c r="IIT180" s="252"/>
      <c r="IIU180" s="252"/>
      <c r="IIV180" s="252"/>
      <c r="IIW180" s="252"/>
      <c r="IIX180" s="252"/>
      <c r="IIY180" s="252"/>
      <c r="IIZ180" s="252"/>
      <c r="IJA180" s="252"/>
      <c r="IJB180" s="252"/>
      <c r="IJC180" s="252"/>
      <c r="IJD180" s="252"/>
      <c r="IJE180" s="252"/>
      <c r="IJF180" s="252"/>
      <c r="IJG180" s="252"/>
      <c r="IJH180" s="252"/>
      <c r="IJI180" s="252"/>
      <c r="IJJ180" s="252"/>
      <c r="IJK180" s="252"/>
      <c r="IJL180" s="252"/>
      <c r="IJM180" s="252"/>
      <c r="IJN180" s="252"/>
      <c r="IJO180" s="252"/>
      <c r="IJP180" s="252"/>
      <c r="IJQ180" s="252"/>
      <c r="IJR180" s="252"/>
      <c r="IJS180" s="252"/>
      <c r="IJT180" s="252"/>
      <c r="IJU180" s="252"/>
      <c r="IJV180" s="252"/>
      <c r="IJW180" s="252"/>
      <c r="IJX180" s="252"/>
      <c r="IJY180" s="252"/>
      <c r="IJZ180" s="252"/>
      <c r="IKA180" s="252"/>
      <c r="IKB180" s="252"/>
      <c r="IKC180" s="252"/>
      <c r="IKD180" s="252"/>
      <c r="IKE180" s="252"/>
      <c r="IKF180" s="252"/>
      <c r="IKG180" s="252"/>
      <c r="IKH180" s="252"/>
      <c r="IKI180" s="252"/>
      <c r="IKJ180" s="252"/>
      <c r="IKK180" s="252"/>
      <c r="IKL180" s="252"/>
      <c r="IKM180" s="252"/>
      <c r="IKN180" s="252"/>
      <c r="IKO180" s="252"/>
      <c r="IKP180" s="252"/>
      <c r="IKQ180" s="252"/>
      <c r="IKR180" s="252"/>
      <c r="IKS180" s="252"/>
      <c r="IKT180" s="252"/>
      <c r="IKU180" s="252"/>
      <c r="IKV180" s="252"/>
      <c r="IKW180" s="252"/>
      <c r="IKX180" s="252"/>
      <c r="IKY180" s="252"/>
      <c r="IKZ180" s="252"/>
      <c r="ILA180" s="252"/>
      <c r="ILB180" s="252"/>
      <c r="ILC180" s="252"/>
      <c r="ILD180" s="252"/>
      <c r="ILE180" s="252"/>
      <c r="ILF180" s="252"/>
      <c r="ILG180" s="252"/>
      <c r="ILH180" s="252"/>
      <c r="ILI180" s="252"/>
      <c r="ILJ180" s="252"/>
      <c r="ILK180" s="252"/>
      <c r="ILL180" s="252"/>
      <c r="ILM180" s="252"/>
      <c r="ILN180" s="252"/>
      <c r="ILO180" s="252"/>
      <c r="ILP180" s="252"/>
      <c r="ILQ180" s="252"/>
      <c r="ILR180" s="252"/>
      <c r="ILS180" s="252"/>
      <c r="ILT180" s="252"/>
      <c r="ILU180" s="252"/>
      <c r="ILV180" s="252"/>
      <c r="ILW180" s="252"/>
      <c r="ILX180" s="252"/>
      <c r="ILY180" s="252"/>
      <c r="ILZ180" s="252"/>
      <c r="IMA180" s="252"/>
      <c r="IMB180" s="252"/>
      <c r="IMC180" s="252"/>
      <c r="IMD180" s="252"/>
      <c r="IME180" s="252"/>
      <c r="IMF180" s="252"/>
      <c r="IMG180" s="252"/>
      <c r="IMH180" s="252"/>
      <c r="IMI180" s="252"/>
      <c r="IMJ180" s="252"/>
      <c r="IMK180" s="252"/>
      <c r="IML180" s="252"/>
      <c r="IMM180" s="252"/>
      <c r="IMN180" s="252"/>
      <c r="IMO180" s="252"/>
      <c r="IMP180" s="252"/>
      <c r="IMQ180" s="252"/>
      <c r="IMR180" s="252"/>
      <c r="IMS180" s="252"/>
      <c r="IMT180" s="252"/>
      <c r="IMU180" s="252"/>
      <c r="IMV180" s="252"/>
      <c r="IMW180" s="252"/>
      <c r="IMX180" s="252"/>
      <c r="IMY180" s="252"/>
      <c r="IMZ180" s="252"/>
      <c r="INA180" s="252"/>
      <c r="INB180" s="252"/>
      <c r="INC180" s="252"/>
      <c r="IND180" s="252"/>
      <c r="INE180" s="252"/>
      <c r="INF180" s="252"/>
      <c r="ING180" s="252"/>
      <c r="INH180" s="252"/>
      <c r="INI180" s="252"/>
      <c r="INJ180" s="252"/>
      <c r="INK180" s="252"/>
      <c r="INL180" s="252"/>
      <c r="INM180" s="252"/>
      <c r="INN180" s="252"/>
      <c r="INO180" s="252"/>
      <c r="INP180" s="252"/>
      <c r="INQ180" s="252"/>
      <c r="INR180" s="252"/>
      <c r="INS180" s="252"/>
      <c r="INT180" s="252"/>
      <c r="INU180" s="252"/>
      <c r="INV180" s="252"/>
      <c r="INW180" s="252"/>
      <c r="INX180" s="252"/>
      <c r="INY180" s="252"/>
      <c r="INZ180" s="252"/>
      <c r="IOA180" s="252"/>
      <c r="IOB180" s="252"/>
      <c r="IOC180" s="252"/>
      <c r="IOD180" s="252"/>
      <c r="IOE180" s="252"/>
      <c r="IOF180" s="252"/>
      <c r="IOG180" s="252"/>
      <c r="IOH180" s="252"/>
      <c r="IOI180" s="252"/>
      <c r="IOJ180" s="252"/>
      <c r="IOK180" s="252"/>
      <c r="IOL180" s="252"/>
      <c r="IOM180" s="252"/>
      <c r="ION180" s="252"/>
      <c r="IOO180" s="252"/>
      <c r="IOP180" s="252"/>
      <c r="IOQ180" s="252"/>
      <c r="IOR180" s="252"/>
      <c r="IOS180" s="252"/>
      <c r="IOT180" s="252"/>
      <c r="IOU180" s="252"/>
      <c r="IOV180" s="252"/>
      <c r="IOW180" s="252"/>
      <c r="IOX180" s="252"/>
      <c r="IOY180" s="252"/>
      <c r="IOZ180" s="252"/>
      <c r="IPA180" s="252"/>
      <c r="IPB180" s="252"/>
      <c r="IPC180" s="252"/>
      <c r="IPD180" s="252"/>
      <c r="IPE180" s="252"/>
      <c r="IPF180" s="252"/>
      <c r="IPG180" s="252"/>
      <c r="IPH180" s="252"/>
      <c r="IPI180" s="252"/>
      <c r="IPJ180" s="252"/>
      <c r="IPK180" s="252"/>
      <c r="IPL180" s="252"/>
      <c r="IPM180" s="252"/>
      <c r="IPN180" s="252"/>
      <c r="IPO180" s="252"/>
      <c r="IPP180" s="252"/>
      <c r="IPQ180" s="252"/>
      <c r="IPR180" s="252"/>
      <c r="IPS180" s="252"/>
      <c r="IPT180" s="252"/>
      <c r="IPU180" s="252"/>
      <c r="IPV180" s="252"/>
      <c r="IPW180" s="252"/>
      <c r="IPX180" s="252"/>
      <c r="IPY180" s="252"/>
      <c r="IPZ180" s="252"/>
      <c r="IQA180" s="252"/>
      <c r="IQB180" s="252"/>
      <c r="IQC180" s="252"/>
      <c r="IQD180" s="252"/>
      <c r="IQE180" s="252"/>
      <c r="IQF180" s="252"/>
      <c r="IQG180" s="252"/>
      <c r="IQH180" s="252"/>
      <c r="IQI180" s="252"/>
      <c r="IQJ180" s="252"/>
      <c r="IQK180" s="252"/>
      <c r="IQL180" s="252"/>
      <c r="IQM180" s="252"/>
      <c r="IQN180" s="252"/>
      <c r="IQO180" s="252"/>
      <c r="IQP180" s="252"/>
      <c r="IQQ180" s="252"/>
      <c r="IQR180" s="252"/>
      <c r="IQS180" s="252"/>
      <c r="IQT180" s="252"/>
      <c r="IQU180" s="252"/>
      <c r="IQV180" s="252"/>
      <c r="IQW180" s="252"/>
      <c r="IQX180" s="252"/>
      <c r="IQY180" s="252"/>
      <c r="IQZ180" s="252"/>
      <c r="IRA180" s="252"/>
      <c r="IRB180" s="252"/>
      <c r="IRC180" s="252"/>
      <c r="IRD180" s="252"/>
      <c r="IRE180" s="252"/>
      <c r="IRF180" s="252"/>
      <c r="IRG180" s="252"/>
      <c r="IRH180" s="252"/>
      <c r="IRI180" s="252"/>
      <c r="IRJ180" s="252"/>
      <c r="IRK180" s="252"/>
      <c r="IRL180" s="252"/>
      <c r="IRM180" s="252"/>
      <c r="IRN180" s="252"/>
      <c r="IRO180" s="252"/>
      <c r="IRP180" s="252"/>
      <c r="IRQ180" s="252"/>
      <c r="IRR180" s="252"/>
      <c r="IRS180" s="252"/>
      <c r="IRT180" s="252"/>
      <c r="IRU180" s="252"/>
      <c r="IRV180" s="252"/>
      <c r="IRW180" s="252"/>
      <c r="IRX180" s="252"/>
      <c r="IRY180" s="252"/>
      <c r="IRZ180" s="252"/>
      <c r="ISA180" s="252"/>
      <c r="ISB180" s="252"/>
      <c r="ISC180" s="252"/>
      <c r="ISD180" s="252"/>
      <c r="ISE180" s="252"/>
      <c r="ISF180" s="252"/>
      <c r="ISG180" s="252"/>
      <c r="ISH180" s="252"/>
      <c r="ISI180" s="252"/>
      <c r="ISJ180" s="252"/>
      <c r="ISK180" s="252"/>
      <c r="ISL180" s="252"/>
      <c r="ISM180" s="252"/>
      <c r="ISN180" s="252"/>
      <c r="ISO180" s="252"/>
      <c r="ISP180" s="252"/>
      <c r="ISQ180" s="252"/>
      <c r="ISR180" s="252"/>
      <c r="ISS180" s="252"/>
      <c r="IST180" s="252"/>
      <c r="ISU180" s="252"/>
      <c r="ISV180" s="252"/>
      <c r="ISW180" s="252"/>
      <c r="ISX180" s="252"/>
      <c r="ISY180" s="252"/>
      <c r="ISZ180" s="252"/>
      <c r="ITA180" s="252"/>
      <c r="ITB180" s="252"/>
      <c r="ITC180" s="252"/>
      <c r="ITD180" s="252"/>
      <c r="ITE180" s="252"/>
      <c r="ITF180" s="252"/>
      <c r="ITG180" s="252"/>
      <c r="ITH180" s="252"/>
      <c r="ITI180" s="252"/>
      <c r="ITJ180" s="252"/>
      <c r="ITK180" s="252"/>
      <c r="ITL180" s="252"/>
      <c r="ITM180" s="252"/>
      <c r="ITN180" s="252"/>
      <c r="ITO180" s="252"/>
      <c r="ITP180" s="252"/>
      <c r="ITQ180" s="252"/>
      <c r="ITR180" s="252"/>
      <c r="ITS180" s="252"/>
      <c r="ITT180" s="252"/>
      <c r="ITU180" s="252"/>
      <c r="ITV180" s="252"/>
      <c r="ITW180" s="252"/>
      <c r="ITX180" s="252"/>
      <c r="ITY180" s="252"/>
      <c r="ITZ180" s="252"/>
      <c r="IUA180" s="252"/>
      <c r="IUB180" s="252"/>
      <c r="IUC180" s="252"/>
      <c r="IUD180" s="252"/>
      <c r="IUE180" s="252"/>
      <c r="IUF180" s="252"/>
      <c r="IUG180" s="252"/>
      <c r="IUH180" s="252"/>
      <c r="IUI180" s="252"/>
      <c r="IUJ180" s="252"/>
      <c r="IUK180" s="252"/>
      <c r="IUL180" s="252"/>
      <c r="IUM180" s="252"/>
      <c r="IUN180" s="252"/>
      <c r="IUO180" s="252"/>
      <c r="IUP180" s="252"/>
      <c r="IUQ180" s="252"/>
      <c r="IUR180" s="252"/>
      <c r="IUS180" s="252"/>
      <c r="IUT180" s="252"/>
      <c r="IUU180" s="252"/>
      <c r="IUV180" s="252"/>
      <c r="IUW180" s="252"/>
      <c r="IUX180" s="252"/>
      <c r="IUY180" s="252"/>
      <c r="IUZ180" s="252"/>
      <c r="IVA180" s="252"/>
      <c r="IVB180" s="252"/>
      <c r="IVC180" s="252"/>
      <c r="IVD180" s="252"/>
      <c r="IVE180" s="252"/>
      <c r="IVF180" s="252"/>
      <c r="IVG180" s="252"/>
      <c r="IVH180" s="252"/>
      <c r="IVI180" s="252"/>
      <c r="IVJ180" s="252"/>
      <c r="IVK180" s="252"/>
      <c r="IVL180" s="252"/>
      <c r="IVM180" s="252"/>
      <c r="IVN180" s="252"/>
      <c r="IVO180" s="252"/>
      <c r="IVP180" s="252"/>
      <c r="IVQ180" s="252"/>
      <c r="IVR180" s="252"/>
      <c r="IVS180" s="252"/>
      <c r="IVT180" s="252"/>
      <c r="IVU180" s="252"/>
      <c r="IVV180" s="252"/>
      <c r="IVW180" s="252"/>
      <c r="IVX180" s="252"/>
      <c r="IVY180" s="252"/>
      <c r="IVZ180" s="252"/>
      <c r="IWA180" s="252"/>
      <c r="IWB180" s="252"/>
      <c r="IWC180" s="252"/>
      <c r="IWD180" s="252"/>
      <c r="IWE180" s="252"/>
      <c r="IWF180" s="252"/>
      <c r="IWG180" s="252"/>
      <c r="IWH180" s="252"/>
      <c r="IWI180" s="252"/>
      <c r="IWJ180" s="252"/>
      <c r="IWK180" s="252"/>
      <c r="IWL180" s="252"/>
      <c r="IWM180" s="252"/>
      <c r="IWN180" s="252"/>
      <c r="IWO180" s="252"/>
      <c r="IWP180" s="252"/>
      <c r="IWQ180" s="252"/>
      <c r="IWR180" s="252"/>
      <c r="IWS180" s="252"/>
      <c r="IWT180" s="252"/>
      <c r="IWU180" s="252"/>
      <c r="IWV180" s="252"/>
      <c r="IWW180" s="252"/>
      <c r="IWX180" s="252"/>
      <c r="IWY180" s="252"/>
      <c r="IWZ180" s="252"/>
      <c r="IXA180" s="252"/>
      <c r="IXB180" s="252"/>
      <c r="IXC180" s="252"/>
      <c r="IXD180" s="252"/>
      <c r="IXE180" s="252"/>
      <c r="IXF180" s="252"/>
      <c r="IXG180" s="252"/>
      <c r="IXH180" s="252"/>
      <c r="IXI180" s="252"/>
      <c r="IXJ180" s="252"/>
      <c r="IXK180" s="252"/>
      <c r="IXL180" s="252"/>
      <c r="IXM180" s="252"/>
      <c r="IXN180" s="252"/>
      <c r="IXO180" s="252"/>
      <c r="IXP180" s="252"/>
      <c r="IXQ180" s="252"/>
      <c r="IXR180" s="252"/>
      <c r="IXS180" s="252"/>
      <c r="IXT180" s="252"/>
      <c r="IXU180" s="252"/>
      <c r="IXV180" s="252"/>
      <c r="IXW180" s="252"/>
      <c r="IXX180" s="252"/>
      <c r="IXY180" s="252"/>
      <c r="IXZ180" s="252"/>
      <c r="IYA180" s="252"/>
      <c r="IYB180" s="252"/>
      <c r="IYC180" s="252"/>
      <c r="IYD180" s="252"/>
      <c r="IYE180" s="252"/>
      <c r="IYF180" s="252"/>
      <c r="IYG180" s="252"/>
      <c r="IYH180" s="252"/>
      <c r="IYI180" s="252"/>
      <c r="IYJ180" s="252"/>
      <c r="IYK180" s="252"/>
      <c r="IYL180" s="252"/>
      <c r="IYM180" s="252"/>
      <c r="IYN180" s="252"/>
      <c r="IYO180" s="252"/>
      <c r="IYP180" s="252"/>
      <c r="IYQ180" s="252"/>
      <c r="IYR180" s="252"/>
      <c r="IYS180" s="252"/>
      <c r="IYT180" s="252"/>
      <c r="IYU180" s="252"/>
      <c r="IYV180" s="252"/>
      <c r="IYW180" s="252"/>
      <c r="IYX180" s="252"/>
      <c r="IYY180" s="252"/>
      <c r="IYZ180" s="252"/>
      <c r="IZA180" s="252"/>
      <c r="IZB180" s="252"/>
      <c r="IZC180" s="252"/>
      <c r="IZD180" s="252"/>
      <c r="IZE180" s="252"/>
      <c r="IZF180" s="252"/>
      <c r="IZG180" s="252"/>
      <c r="IZH180" s="252"/>
      <c r="IZI180" s="252"/>
      <c r="IZJ180" s="252"/>
      <c r="IZK180" s="252"/>
      <c r="IZL180" s="252"/>
      <c r="IZM180" s="252"/>
      <c r="IZN180" s="252"/>
      <c r="IZO180" s="252"/>
      <c r="IZP180" s="252"/>
      <c r="IZQ180" s="252"/>
      <c r="IZR180" s="252"/>
      <c r="IZS180" s="252"/>
      <c r="IZT180" s="252"/>
      <c r="IZU180" s="252"/>
      <c r="IZV180" s="252"/>
      <c r="IZW180" s="252"/>
      <c r="IZX180" s="252"/>
      <c r="IZY180" s="252"/>
      <c r="IZZ180" s="252"/>
      <c r="JAA180" s="252"/>
      <c r="JAB180" s="252"/>
      <c r="JAC180" s="252"/>
      <c r="JAD180" s="252"/>
      <c r="JAE180" s="252"/>
      <c r="JAF180" s="252"/>
      <c r="JAG180" s="252"/>
      <c r="JAH180" s="252"/>
      <c r="JAI180" s="252"/>
      <c r="JAJ180" s="252"/>
      <c r="JAK180" s="252"/>
      <c r="JAL180" s="252"/>
      <c r="JAM180" s="252"/>
      <c r="JAN180" s="252"/>
      <c r="JAO180" s="252"/>
      <c r="JAP180" s="252"/>
      <c r="JAQ180" s="252"/>
      <c r="JAR180" s="252"/>
      <c r="JAS180" s="252"/>
      <c r="JAT180" s="252"/>
      <c r="JAU180" s="252"/>
      <c r="JAV180" s="252"/>
      <c r="JAW180" s="252"/>
      <c r="JAX180" s="252"/>
      <c r="JAY180" s="252"/>
      <c r="JAZ180" s="252"/>
      <c r="JBA180" s="252"/>
      <c r="JBB180" s="252"/>
      <c r="JBC180" s="252"/>
      <c r="JBD180" s="252"/>
      <c r="JBE180" s="252"/>
      <c r="JBF180" s="252"/>
      <c r="JBG180" s="252"/>
      <c r="JBH180" s="252"/>
      <c r="JBI180" s="252"/>
      <c r="JBJ180" s="252"/>
      <c r="JBK180" s="252"/>
      <c r="JBL180" s="252"/>
      <c r="JBM180" s="252"/>
      <c r="JBN180" s="252"/>
      <c r="JBO180" s="252"/>
      <c r="JBP180" s="252"/>
      <c r="JBQ180" s="252"/>
      <c r="JBR180" s="252"/>
      <c r="JBS180" s="252"/>
      <c r="JBT180" s="252"/>
      <c r="JBU180" s="252"/>
      <c r="JBV180" s="252"/>
      <c r="JBW180" s="252"/>
      <c r="JBX180" s="252"/>
      <c r="JBY180" s="252"/>
      <c r="JBZ180" s="252"/>
      <c r="JCA180" s="252"/>
      <c r="JCB180" s="252"/>
      <c r="JCC180" s="252"/>
      <c r="JCD180" s="252"/>
      <c r="JCE180" s="252"/>
      <c r="JCF180" s="252"/>
      <c r="JCG180" s="252"/>
      <c r="JCH180" s="252"/>
      <c r="JCI180" s="252"/>
      <c r="JCJ180" s="252"/>
      <c r="JCK180" s="252"/>
      <c r="JCL180" s="252"/>
      <c r="JCM180" s="252"/>
      <c r="JCN180" s="252"/>
      <c r="JCO180" s="252"/>
      <c r="JCP180" s="252"/>
      <c r="JCQ180" s="252"/>
      <c r="JCR180" s="252"/>
      <c r="JCS180" s="252"/>
      <c r="JCT180" s="252"/>
      <c r="JCU180" s="252"/>
      <c r="JCV180" s="252"/>
      <c r="JCW180" s="252"/>
      <c r="JCX180" s="252"/>
      <c r="JCY180" s="252"/>
      <c r="JCZ180" s="252"/>
      <c r="JDA180" s="252"/>
      <c r="JDB180" s="252"/>
      <c r="JDC180" s="252"/>
      <c r="JDD180" s="252"/>
      <c r="JDE180" s="252"/>
      <c r="JDF180" s="252"/>
      <c r="JDG180" s="252"/>
      <c r="JDH180" s="252"/>
      <c r="JDI180" s="252"/>
      <c r="JDJ180" s="252"/>
      <c r="JDK180" s="252"/>
      <c r="JDL180" s="252"/>
      <c r="JDM180" s="252"/>
      <c r="JDN180" s="252"/>
      <c r="JDO180" s="252"/>
      <c r="JDP180" s="252"/>
      <c r="JDQ180" s="252"/>
      <c r="JDR180" s="252"/>
      <c r="JDS180" s="252"/>
      <c r="JDT180" s="252"/>
      <c r="JDU180" s="252"/>
      <c r="JDV180" s="252"/>
      <c r="JDW180" s="252"/>
      <c r="JDX180" s="252"/>
      <c r="JDY180" s="252"/>
      <c r="JDZ180" s="252"/>
      <c r="JEA180" s="252"/>
      <c r="JEB180" s="252"/>
      <c r="JEC180" s="252"/>
      <c r="JED180" s="252"/>
      <c r="JEE180" s="252"/>
      <c r="JEF180" s="252"/>
      <c r="JEG180" s="252"/>
      <c r="JEH180" s="252"/>
      <c r="JEI180" s="252"/>
      <c r="JEJ180" s="252"/>
      <c r="JEK180" s="252"/>
      <c r="JEL180" s="252"/>
      <c r="JEM180" s="252"/>
      <c r="JEN180" s="252"/>
      <c r="JEO180" s="252"/>
      <c r="JEP180" s="252"/>
      <c r="JEQ180" s="252"/>
      <c r="JER180" s="252"/>
      <c r="JES180" s="252"/>
      <c r="JET180" s="252"/>
      <c r="JEU180" s="252"/>
      <c r="JEV180" s="252"/>
      <c r="JEW180" s="252"/>
      <c r="JEX180" s="252"/>
      <c r="JEY180" s="252"/>
      <c r="JEZ180" s="252"/>
      <c r="JFA180" s="252"/>
      <c r="JFB180" s="252"/>
      <c r="JFC180" s="252"/>
      <c r="JFD180" s="252"/>
      <c r="JFE180" s="252"/>
      <c r="JFF180" s="252"/>
      <c r="JFG180" s="252"/>
      <c r="JFH180" s="252"/>
      <c r="JFI180" s="252"/>
      <c r="JFJ180" s="252"/>
      <c r="JFK180" s="252"/>
      <c r="JFL180" s="252"/>
      <c r="JFM180" s="252"/>
      <c r="JFN180" s="252"/>
      <c r="JFO180" s="252"/>
      <c r="JFP180" s="252"/>
      <c r="JFQ180" s="252"/>
      <c r="JFR180" s="252"/>
      <c r="JFS180" s="252"/>
      <c r="JFT180" s="252"/>
      <c r="JFU180" s="252"/>
      <c r="JFV180" s="252"/>
      <c r="JFW180" s="252"/>
      <c r="JFX180" s="252"/>
      <c r="JFY180" s="252"/>
      <c r="JFZ180" s="252"/>
      <c r="JGA180" s="252"/>
      <c r="JGB180" s="252"/>
      <c r="JGC180" s="252"/>
      <c r="JGD180" s="252"/>
      <c r="JGE180" s="252"/>
      <c r="JGF180" s="252"/>
      <c r="JGG180" s="252"/>
      <c r="JGH180" s="252"/>
      <c r="JGI180" s="252"/>
      <c r="JGJ180" s="252"/>
      <c r="JGK180" s="252"/>
      <c r="JGL180" s="252"/>
      <c r="JGM180" s="252"/>
      <c r="JGN180" s="252"/>
      <c r="JGO180" s="252"/>
      <c r="JGP180" s="252"/>
      <c r="JGQ180" s="252"/>
      <c r="JGR180" s="252"/>
      <c r="JGS180" s="252"/>
      <c r="JGT180" s="252"/>
      <c r="JGU180" s="252"/>
      <c r="JGV180" s="252"/>
      <c r="JGW180" s="252"/>
      <c r="JGX180" s="252"/>
      <c r="JGY180" s="252"/>
      <c r="JGZ180" s="252"/>
      <c r="JHA180" s="252"/>
      <c r="JHB180" s="252"/>
      <c r="JHC180" s="252"/>
      <c r="JHD180" s="252"/>
      <c r="JHE180" s="252"/>
      <c r="JHF180" s="252"/>
      <c r="JHG180" s="252"/>
      <c r="JHH180" s="252"/>
      <c r="JHI180" s="252"/>
      <c r="JHJ180" s="252"/>
      <c r="JHK180" s="252"/>
      <c r="JHL180" s="252"/>
      <c r="JHM180" s="252"/>
      <c r="JHN180" s="252"/>
      <c r="JHO180" s="252"/>
      <c r="JHP180" s="252"/>
      <c r="JHQ180" s="252"/>
      <c r="JHR180" s="252"/>
      <c r="JHS180" s="252"/>
      <c r="JHT180" s="252"/>
      <c r="JHU180" s="252"/>
      <c r="JHV180" s="252"/>
      <c r="JHW180" s="252"/>
      <c r="JHX180" s="252"/>
      <c r="JHY180" s="252"/>
      <c r="JHZ180" s="252"/>
      <c r="JIA180" s="252"/>
      <c r="JIB180" s="252"/>
      <c r="JIC180" s="252"/>
      <c r="JID180" s="252"/>
      <c r="JIE180" s="252"/>
      <c r="JIF180" s="252"/>
      <c r="JIG180" s="252"/>
      <c r="JIH180" s="252"/>
      <c r="JII180" s="252"/>
      <c r="JIJ180" s="252"/>
      <c r="JIK180" s="252"/>
      <c r="JIL180" s="252"/>
      <c r="JIM180" s="252"/>
      <c r="JIN180" s="252"/>
      <c r="JIO180" s="252"/>
      <c r="JIP180" s="252"/>
      <c r="JIQ180" s="252"/>
      <c r="JIR180" s="252"/>
      <c r="JIS180" s="252"/>
      <c r="JIT180" s="252"/>
      <c r="JIU180" s="252"/>
      <c r="JIV180" s="252"/>
      <c r="JIW180" s="252"/>
      <c r="JIX180" s="252"/>
      <c r="JIY180" s="252"/>
      <c r="JIZ180" s="252"/>
      <c r="JJA180" s="252"/>
      <c r="JJB180" s="252"/>
      <c r="JJC180" s="252"/>
      <c r="JJD180" s="252"/>
      <c r="JJE180" s="252"/>
      <c r="JJF180" s="252"/>
      <c r="JJG180" s="252"/>
      <c r="JJH180" s="252"/>
      <c r="JJI180" s="252"/>
      <c r="JJJ180" s="252"/>
      <c r="JJK180" s="252"/>
      <c r="JJL180" s="252"/>
      <c r="JJM180" s="252"/>
      <c r="JJN180" s="252"/>
      <c r="JJO180" s="252"/>
      <c r="JJP180" s="252"/>
      <c r="JJQ180" s="252"/>
      <c r="JJR180" s="252"/>
      <c r="JJS180" s="252"/>
      <c r="JJT180" s="252"/>
      <c r="JJU180" s="252"/>
      <c r="JJV180" s="252"/>
      <c r="JJW180" s="252"/>
      <c r="JJX180" s="252"/>
      <c r="JJY180" s="252"/>
      <c r="JJZ180" s="252"/>
      <c r="JKA180" s="252"/>
      <c r="JKB180" s="252"/>
      <c r="JKC180" s="252"/>
      <c r="JKD180" s="252"/>
      <c r="JKE180" s="252"/>
      <c r="JKF180" s="252"/>
      <c r="JKG180" s="252"/>
      <c r="JKH180" s="252"/>
      <c r="JKI180" s="252"/>
      <c r="JKJ180" s="252"/>
      <c r="JKK180" s="252"/>
      <c r="JKL180" s="252"/>
      <c r="JKM180" s="252"/>
      <c r="JKN180" s="252"/>
      <c r="JKO180" s="252"/>
      <c r="JKP180" s="252"/>
      <c r="JKQ180" s="252"/>
      <c r="JKR180" s="252"/>
      <c r="JKS180" s="252"/>
      <c r="JKT180" s="252"/>
      <c r="JKU180" s="252"/>
      <c r="JKV180" s="252"/>
      <c r="JKW180" s="252"/>
      <c r="JKX180" s="252"/>
      <c r="JKY180" s="252"/>
      <c r="JKZ180" s="252"/>
      <c r="JLA180" s="252"/>
      <c r="JLB180" s="252"/>
      <c r="JLC180" s="252"/>
      <c r="JLD180" s="252"/>
      <c r="JLE180" s="252"/>
      <c r="JLF180" s="252"/>
      <c r="JLG180" s="252"/>
      <c r="JLH180" s="252"/>
      <c r="JLI180" s="252"/>
      <c r="JLJ180" s="252"/>
      <c r="JLK180" s="252"/>
      <c r="JLL180" s="252"/>
      <c r="JLM180" s="252"/>
      <c r="JLN180" s="252"/>
      <c r="JLO180" s="252"/>
      <c r="JLP180" s="252"/>
      <c r="JLQ180" s="252"/>
      <c r="JLR180" s="252"/>
      <c r="JLS180" s="252"/>
      <c r="JLT180" s="252"/>
      <c r="JLU180" s="252"/>
      <c r="JLV180" s="252"/>
      <c r="JLW180" s="252"/>
      <c r="JLX180" s="252"/>
      <c r="JLY180" s="252"/>
      <c r="JLZ180" s="252"/>
      <c r="JMA180" s="252"/>
      <c r="JMB180" s="252"/>
      <c r="JMC180" s="252"/>
      <c r="JMD180" s="252"/>
      <c r="JME180" s="252"/>
      <c r="JMF180" s="252"/>
      <c r="JMG180" s="252"/>
      <c r="JMH180" s="252"/>
      <c r="JMI180" s="252"/>
      <c r="JMJ180" s="252"/>
      <c r="JMK180" s="252"/>
      <c r="JML180" s="252"/>
      <c r="JMM180" s="252"/>
      <c r="JMN180" s="252"/>
      <c r="JMO180" s="252"/>
      <c r="JMP180" s="252"/>
      <c r="JMQ180" s="252"/>
      <c r="JMR180" s="252"/>
      <c r="JMS180" s="252"/>
      <c r="JMT180" s="252"/>
      <c r="JMU180" s="252"/>
      <c r="JMV180" s="252"/>
      <c r="JMW180" s="252"/>
      <c r="JMX180" s="252"/>
      <c r="JMY180" s="252"/>
      <c r="JMZ180" s="252"/>
      <c r="JNA180" s="252"/>
      <c r="JNB180" s="252"/>
      <c r="JNC180" s="252"/>
      <c r="JND180" s="252"/>
      <c r="JNE180" s="252"/>
      <c r="JNF180" s="252"/>
      <c r="JNG180" s="252"/>
      <c r="JNH180" s="252"/>
      <c r="JNI180" s="252"/>
      <c r="JNJ180" s="252"/>
      <c r="JNK180" s="252"/>
      <c r="JNL180" s="252"/>
      <c r="JNM180" s="252"/>
      <c r="JNN180" s="252"/>
      <c r="JNO180" s="252"/>
      <c r="JNP180" s="252"/>
      <c r="JNQ180" s="252"/>
      <c r="JNR180" s="252"/>
      <c r="JNS180" s="252"/>
      <c r="JNT180" s="252"/>
      <c r="JNU180" s="252"/>
      <c r="JNV180" s="252"/>
      <c r="JNW180" s="252"/>
      <c r="JNX180" s="252"/>
      <c r="JNY180" s="252"/>
      <c r="JNZ180" s="252"/>
      <c r="JOA180" s="252"/>
      <c r="JOB180" s="252"/>
      <c r="JOC180" s="252"/>
      <c r="JOD180" s="252"/>
      <c r="JOE180" s="252"/>
      <c r="JOF180" s="252"/>
      <c r="JOG180" s="252"/>
      <c r="JOH180" s="252"/>
      <c r="JOI180" s="252"/>
      <c r="JOJ180" s="252"/>
      <c r="JOK180" s="252"/>
      <c r="JOL180" s="252"/>
      <c r="JOM180" s="252"/>
      <c r="JON180" s="252"/>
      <c r="JOO180" s="252"/>
      <c r="JOP180" s="252"/>
      <c r="JOQ180" s="252"/>
      <c r="JOR180" s="252"/>
      <c r="JOS180" s="252"/>
      <c r="JOT180" s="252"/>
      <c r="JOU180" s="252"/>
      <c r="JOV180" s="252"/>
      <c r="JOW180" s="252"/>
      <c r="JOX180" s="252"/>
      <c r="JOY180" s="252"/>
      <c r="JOZ180" s="252"/>
      <c r="JPA180" s="252"/>
      <c r="JPB180" s="252"/>
      <c r="JPC180" s="252"/>
      <c r="JPD180" s="252"/>
      <c r="JPE180" s="252"/>
      <c r="JPF180" s="252"/>
      <c r="JPG180" s="252"/>
      <c r="JPH180" s="252"/>
      <c r="JPI180" s="252"/>
      <c r="JPJ180" s="252"/>
      <c r="JPK180" s="252"/>
      <c r="JPL180" s="252"/>
      <c r="JPM180" s="252"/>
      <c r="JPN180" s="252"/>
      <c r="JPO180" s="252"/>
      <c r="JPP180" s="252"/>
      <c r="JPQ180" s="252"/>
      <c r="JPR180" s="252"/>
      <c r="JPS180" s="252"/>
      <c r="JPT180" s="252"/>
      <c r="JPU180" s="252"/>
      <c r="JPV180" s="252"/>
      <c r="JPW180" s="252"/>
      <c r="JPX180" s="252"/>
      <c r="JPY180" s="252"/>
      <c r="JPZ180" s="252"/>
      <c r="JQA180" s="252"/>
      <c r="JQB180" s="252"/>
      <c r="JQC180" s="252"/>
      <c r="JQD180" s="252"/>
      <c r="JQE180" s="252"/>
      <c r="JQF180" s="252"/>
      <c r="JQG180" s="252"/>
      <c r="JQH180" s="252"/>
      <c r="JQI180" s="252"/>
      <c r="JQJ180" s="252"/>
      <c r="JQK180" s="252"/>
      <c r="JQL180" s="252"/>
      <c r="JQM180" s="252"/>
      <c r="JQN180" s="252"/>
      <c r="JQO180" s="252"/>
      <c r="JQP180" s="252"/>
      <c r="JQQ180" s="252"/>
      <c r="JQR180" s="252"/>
      <c r="JQS180" s="252"/>
      <c r="JQT180" s="252"/>
      <c r="JQU180" s="252"/>
      <c r="JQV180" s="252"/>
      <c r="JQW180" s="252"/>
      <c r="JQX180" s="252"/>
      <c r="JQY180" s="252"/>
      <c r="JQZ180" s="252"/>
      <c r="JRA180" s="252"/>
      <c r="JRB180" s="252"/>
      <c r="JRC180" s="252"/>
      <c r="JRD180" s="252"/>
      <c r="JRE180" s="252"/>
      <c r="JRF180" s="252"/>
      <c r="JRG180" s="252"/>
      <c r="JRH180" s="252"/>
      <c r="JRI180" s="252"/>
      <c r="JRJ180" s="252"/>
      <c r="JRK180" s="252"/>
      <c r="JRL180" s="252"/>
      <c r="JRM180" s="252"/>
      <c r="JRN180" s="252"/>
      <c r="JRO180" s="252"/>
      <c r="JRP180" s="252"/>
      <c r="JRQ180" s="252"/>
      <c r="JRR180" s="252"/>
      <c r="JRS180" s="252"/>
      <c r="JRT180" s="252"/>
      <c r="JRU180" s="252"/>
      <c r="JRV180" s="252"/>
      <c r="JRW180" s="252"/>
      <c r="JRX180" s="252"/>
      <c r="JRY180" s="252"/>
      <c r="JRZ180" s="252"/>
      <c r="JSA180" s="252"/>
      <c r="JSB180" s="252"/>
      <c r="JSC180" s="252"/>
      <c r="JSD180" s="252"/>
      <c r="JSE180" s="252"/>
      <c r="JSF180" s="252"/>
      <c r="JSG180" s="252"/>
      <c r="JSH180" s="252"/>
      <c r="JSI180" s="252"/>
      <c r="JSJ180" s="252"/>
      <c r="JSK180" s="252"/>
      <c r="JSL180" s="252"/>
      <c r="JSM180" s="252"/>
      <c r="JSN180" s="252"/>
      <c r="JSO180" s="252"/>
      <c r="JSP180" s="252"/>
      <c r="JSQ180" s="252"/>
      <c r="JSR180" s="252"/>
      <c r="JSS180" s="252"/>
      <c r="JST180" s="252"/>
      <c r="JSU180" s="252"/>
      <c r="JSV180" s="252"/>
      <c r="JSW180" s="252"/>
      <c r="JSX180" s="252"/>
      <c r="JSY180" s="252"/>
      <c r="JSZ180" s="252"/>
      <c r="JTA180" s="252"/>
      <c r="JTB180" s="252"/>
      <c r="JTC180" s="252"/>
      <c r="JTD180" s="252"/>
      <c r="JTE180" s="252"/>
      <c r="JTF180" s="252"/>
      <c r="JTG180" s="252"/>
      <c r="JTH180" s="252"/>
      <c r="JTI180" s="252"/>
      <c r="JTJ180" s="252"/>
      <c r="JTK180" s="252"/>
      <c r="JTL180" s="252"/>
      <c r="JTM180" s="252"/>
      <c r="JTN180" s="252"/>
      <c r="JTO180" s="252"/>
      <c r="JTP180" s="252"/>
      <c r="JTQ180" s="252"/>
      <c r="JTR180" s="252"/>
      <c r="JTS180" s="252"/>
      <c r="JTT180" s="252"/>
      <c r="JTU180" s="252"/>
      <c r="JTV180" s="252"/>
      <c r="JTW180" s="252"/>
      <c r="JTX180" s="252"/>
      <c r="JTY180" s="252"/>
      <c r="JTZ180" s="252"/>
      <c r="JUA180" s="252"/>
      <c r="JUB180" s="252"/>
      <c r="JUC180" s="252"/>
      <c r="JUD180" s="252"/>
      <c r="JUE180" s="252"/>
      <c r="JUF180" s="252"/>
      <c r="JUG180" s="252"/>
      <c r="JUH180" s="252"/>
      <c r="JUI180" s="252"/>
      <c r="JUJ180" s="252"/>
      <c r="JUK180" s="252"/>
      <c r="JUL180" s="252"/>
      <c r="JUM180" s="252"/>
      <c r="JUN180" s="252"/>
      <c r="JUO180" s="252"/>
      <c r="JUP180" s="252"/>
      <c r="JUQ180" s="252"/>
      <c r="JUR180" s="252"/>
      <c r="JUS180" s="252"/>
      <c r="JUT180" s="252"/>
      <c r="JUU180" s="252"/>
      <c r="JUV180" s="252"/>
      <c r="JUW180" s="252"/>
      <c r="JUX180" s="252"/>
      <c r="JUY180" s="252"/>
      <c r="JUZ180" s="252"/>
      <c r="JVA180" s="252"/>
      <c r="JVB180" s="252"/>
      <c r="JVC180" s="252"/>
      <c r="JVD180" s="252"/>
      <c r="JVE180" s="252"/>
      <c r="JVF180" s="252"/>
      <c r="JVG180" s="252"/>
      <c r="JVH180" s="252"/>
      <c r="JVI180" s="252"/>
      <c r="JVJ180" s="252"/>
      <c r="JVK180" s="252"/>
      <c r="JVL180" s="252"/>
      <c r="JVM180" s="252"/>
      <c r="JVN180" s="252"/>
      <c r="JVO180" s="252"/>
      <c r="JVP180" s="252"/>
      <c r="JVQ180" s="252"/>
      <c r="JVR180" s="252"/>
      <c r="JVS180" s="252"/>
      <c r="JVT180" s="252"/>
      <c r="JVU180" s="252"/>
      <c r="JVV180" s="252"/>
      <c r="JVW180" s="252"/>
      <c r="JVX180" s="252"/>
      <c r="JVY180" s="252"/>
      <c r="JVZ180" s="252"/>
      <c r="JWA180" s="252"/>
      <c r="JWB180" s="252"/>
      <c r="JWC180" s="252"/>
      <c r="JWD180" s="252"/>
      <c r="JWE180" s="252"/>
      <c r="JWF180" s="252"/>
      <c r="JWG180" s="252"/>
      <c r="JWH180" s="252"/>
      <c r="JWI180" s="252"/>
      <c r="JWJ180" s="252"/>
      <c r="JWK180" s="252"/>
      <c r="JWL180" s="252"/>
      <c r="JWM180" s="252"/>
      <c r="JWN180" s="252"/>
      <c r="JWO180" s="252"/>
      <c r="JWP180" s="252"/>
      <c r="JWQ180" s="252"/>
      <c r="JWR180" s="252"/>
      <c r="JWS180" s="252"/>
      <c r="JWT180" s="252"/>
      <c r="JWU180" s="252"/>
      <c r="JWV180" s="252"/>
      <c r="JWW180" s="252"/>
      <c r="JWX180" s="252"/>
      <c r="JWY180" s="252"/>
      <c r="JWZ180" s="252"/>
      <c r="JXA180" s="252"/>
      <c r="JXB180" s="252"/>
      <c r="JXC180" s="252"/>
      <c r="JXD180" s="252"/>
      <c r="JXE180" s="252"/>
      <c r="JXF180" s="252"/>
      <c r="JXG180" s="252"/>
      <c r="JXH180" s="252"/>
      <c r="JXI180" s="252"/>
      <c r="JXJ180" s="252"/>
      <c r="JXK180" s="252"/>
      <c r="JXL180" s="252"/>
      <c r="JXM180" s="252"/>
      <c r="JXN180" s="252"/>
      <c r="JXO180" s="252"/>
      <c r="JXP180" s="252"/>
      <c r="JXQ180" s="252"/>
      <c r="JXR180" s="252"/>
      <c r="JXS180" s="252"/>
      <c r="JXT180" s="252"/>
      <c r="JXU180" s="252"/>
      <c r="JXV180" s="252"/>
      <c r="JXW180" s="252"/>
      <c r="JXX180" s="252"/>
      <c r="JXY180" s="252"/>
      <c r="JXZ180" s="252"/>
      <c r="JYA180" s="252"/>
      <c r="JYB180" s="252"/>
      <c r="JYC180" s="252"/>
      <c r="JYD180" s="252"/>
      <c r="JYE180" s="252"/>
      <c r="JYF180" s="252"/>
      <c r="JYG180" s="252"/>
      <c r="JYH180" s="252"/>
      <c r="JYI180" s="252"/>
      <c r="JYJ180" s="252"/>
      <c r="JYK180" s="252"/>
      <c r="JYL180" s="252"/>
      <c r="JYM180" s="252"/>
      <c r="JYN180" s="252"/>
      <c r="JYO180" s="252"/>
      <c r="JYP180" s="252"/>
      <c r="JYQ180" s="252"/>
      <c r="JYR180" s="252"/>
      <c r="JYS180" s="252"/>
      <c r="JYT180" s="252"/>
      <c r="JYU180" s="252"/>
      <c r="JYV180" s="252"/>
      <c r="JYW180" s="252"/>
      <c r="JYX180" s="252"/>
      <c r="JYY180" s="252"/>
      <c r="JYZ180" s="252"/>
      <c r="JZA180" s="252"/>
      <c r="JZB180" s="252"/>
      <c r="JZC180" s="252"/>
      <c r="JZD180" s="252"/>
      <c r="JZE180" s="252"/>
      <c r="JZF180" s="252"/>
      <c r="JZG180" s="252"/>
      <c r="JZH180" s="252"/>
      <c r="JZI180" s="252"/>
      <c r="JZJ180" s="252"/>
      <c r="JZK180" s="252"/>
      <c r="JZL180" s="252"/>
      <c r="JZM180" s="252"/>
      <c r="JZN180" s="252"/>
      <c r="JZO180" s="252"/>
      <c r="JZP180" s="252"/>
      <c r="JZQ180" s="252"/>
      <c r="JZR180" s="252"/>
      <c r="JZS180" s="252"/>
      <c r="JZT180" s="252"/>
      <c r="JZU180" s="252"/>
      <c r="JZV180" s="252"/>
      <c r="JZW180" s="252"/>
      <c r="JZX180" s="252"/>
      <c r="JZY180" s="252"/>
      <c r="JZZ180" s="252"/>
      <c r="KAA180" s="252"/>
      <c r="KAB180" s="252"/>
      <c r="KAC180" s="252"/>
      <c r="KAD180" s="252"/>
      <c r="KAE180" s="252"/>
      <c r="KAF180" s="252"/>
      <c r="KAG180" s="252"/>
      <c r="KAH180" s="252"/>
      <c r="KAI180" s="252"/>
      <c r="KAJ180" s="252"/>
      <c r="KAK180" s="252"/>
      <c r="KAL180" s="252"/>
      <c r="KAM180" s="252"/>
      <c r="KAN180" s="252"/>
      <c r="KAO180" s="252"/>
      <c r="KAP180" s="252"/>
      <c r="KAQ180" s="252"/>
      <c r="KAR180" s="252"/>
      <c r="KAS180" s="252"/>
      <c r="KAT180" s="252"/>
      <c r="KAU180" s="252"/>
      <c r="KAV180" s="252"/>
      <c r="KAW180" s="252"/>
      <c r="KAX180" s="252"/>
      <c r="KAY180" s="252"/>
      <c r="KAZ180" s="252"/>
      <c r="KBA180" s="252"/>
      <c r="KBB180" s="252"/>
      <c r="KBC180" s="252"/>
      <c r="KBD180" s="252"/>
      <c r="KBE180" s="252"/>
      <c r="KBF180" s="252"/>
      <c r="KBG180" s="252"/>
      <c r="KBH180" s="252"/>
      <c r="KBI180" s="252"/>
      <c r="KBJ180" s="252"/>
      <c r="KBK180" s="252"/>
      <c r="KBL180" s="252"/>
      <c r="KBM180" s="252"/>
      <c r="KBN180" s="252"/>
      <c r="KBO180" s="252"/>
      <c r="KBP180" s="252"/>
      <c r="KBQ180" s="252"/>
      <c r="KBR180" s="252"/>
      <c r="KBS180" s="252"/>
      <c r="KBT180" s="252"/>
      <c r="KBU180" s="252"/>
      <c r="KBV180" s="252"/>
      <c r="KBW180" s="252"/>
      <c r="KBX180" s="252"/>
      <c r="KBY180" s="252"/>
      <c r="KBZ180" s="252"/>
      <c r="KCA180" s="252"/>
      <c r="KCB180" s="252"/>
      <c r="KCC180" s="252"/>
      <c r="KCD180" s="252"/>
      <c r="KCE180" s="252"/>
      <c r="KCF180" s="252"/>
      <c r="KCG180" s="252"/>
      <c r="KCH180" s="252"/>
      <c r="KCI180" s="252"/>
      <c r="KCJ180" s="252"/>
      <c r="KCK180" s="252"/>
      <c r="KCL180" s="252"/>
      <c r="KCM180" s="252"/>
      <c r="KCN180" s="252"/>
      <c r="KCO180" s="252"/>
      <c r="KCP180" s="252"/>
      <c r="KCQ180" s="252"/>
      <c r="KCR180" s="252"/>
      <c r="KCS180" s="252"/>
      <c r="KCT180" s="252"/>
      <c r="KCU180" s="252"/>
      <c r="KCV180" s="252"/>
      <c r="KCW180" s="252"/>
      <c r="KCX180" s="252"/>
      <c r="KCY180" s="252"/>
      <c r="KCZ180" s="252"/>
      <c r="KDA180" s="252"/>
      <c r="KDB180" s="252"/>
      <c r="KDC180" s="252"/>
      <c r="KDD180" s="252"/>
      <c r="KDE180" s="252"/>
      <c r="KDF180" s="252"/>
      <c r="KDG180" s="252"/>
      <c r="KDH180" s="252"/>
      <c r="KDI180" s="252"/>
      <c r="KDJ180" s="252"/>
      <c r="KDK180" s="252"/>
      <c r="KDL180" s="252"/>
      <c r="KDM180" s="252"/>
      <c r="KDN180" s="252"/>
      <c r="KDO180" s="252"/>
      <c r="KDP180" s="252"/>
      <c r="KDQ180" s="252"/>
      <c r="KDR180" s="252"/>
      <c r="KDS180" s="252"/>
      <c r="KDT180" s="252"/>
      <c r="KDU180" s="252"/>
      <c r="KDV180" s="252"/>
      <c r="KDW180" s="252"/>
      <c r="KDX180" s="252"/>
      <c r="KDY180" s="252"/>
      <c r="KDZ180" s="252"/>
      <c r="KEA180" s="252"/>
      <c r="KEB180" s="252"/>
      <c r="KEC180" s="252"/>
      <c r="KED180" s="252"/>
      <c r="KEE180" s="252"/>
      <c r="KEF180" s="252"/>
      <c r="KEG180" s="252"/>
      <c r="KEH180" s="252"/>
      <c r="KEI180" s="252"/>
      <c r="KEJ180" s="252"/>
      <c r="KEK180" s="252"/>
      <c r="KEL180" s="252"/>
      <c r="KEM180" s="252"/>
      <c r="KEN180" s="252"/>
      <c r="KEO180" s="252"/>
      <c r="KEP180" s="252"/>
      <c r="KEQ180" s="252"/>
      <c r="KER180" s="252"/>
      <c r="KES180" s="252"/>
      <c r="KET180" s="252"/>
      <c r="KEU180" s="252"/>
      <c r="KEV180" s="252"/>
      <c r="KEW180" s="252"/>
      <c r="KEX180" s="252"/>
      <c r="KEY180" s="252"/>
      <c r="KEZ180" s="252"/>
      <c r="KFA180" s="252"/>
      <c r="KFB180" s="252"/>
      <c r="KFC180" s="252"/>
      <c r="KFD180" s="252"/>
      <c r="KFE180" s="252"/>
      <c r="KFF180" s="252"/>
      <c r="KFG180" s="252"/>
      <c r="KFH180" s="252"/>
      <c r="KFI180" s="252"/>
      <c r="KFJ180" s="252"/>
      <c r="KFK180" s="252"/>
      <c r="KFL180" s="252"/>
      <c r="KFM180" s="252"/>
      <c r="KFN180" s="252"/>
      <c r="KFO180" s="252"/>
      <c r="KFP180" s="252"/>
      <c r="KFQ180" s="252"/>
      <c r="KFR180" s="252"/>
      <c r="KFS180" s="252"/>
      <c r="KFT180" s="252"/>
      <c r="KFU180" s="252"/>
      <c r="KFV180" s="252"/>
      <c r="KFW180" s="252"/>
      <c r="KFX180" s="252"/>
      <c r="KFY180" s="252"/>
      <c r="KFZ180" s="252"/>
      <c r="KGA180" s="252"/>
      <c r="KGB180" s="252"/>
      <c r="KGC180" s="252"/>
      <c r="KGD180" s="252"/>
      <c r="KGE180" s="252"/>
      <c r="KGF180" s="252"/>
      <c r="KGG180" s="252"/>
      <c r="KGH180" s="252"/>
      <c r="KGI180" s="252"/>
      <c r="KGJ180" s="252"/>
      <c r="KGK180" s="252"/>
      <c r="KGL180" s="252"/>
      <c r="KGM180" s="252"/>
      <c r="KGN180" s="252"/>
      <c r="KGO180" s="252"/>
      <c r="KGP180" s="252"/>
      <c r="KGQ180" s="252"/>
      <c r="KGR180" s="252"/>
      <c r="KGS180" s="252"/>
      <c r="KGT180" s="252"/>
      <c r="KGU180" s="252"/>
      <c r="KGV180" s="252"/>
      <c r="KGW180" s="252"/>
      <c r="KGX180" s="252"/>
      <c r="KGY180" s="252"/>
      <c r="KGZ180" s="252"/>
      <c r="KHA180" s="252"/>
      <c r="KHB180" s="252"/>
      <c r="KHC180" s="252"/>
      <c r="KHD180" s="252"/>
      <c r="KHE180" s="252"/>
      <c r="KHF180" s="252"/>
      <c r="KHG180" s="252"/>
      <c r="KHH180" s="252"/>
      <c r="KHI180" s="252"/>
      <c r="KHJ180" s="252"/>
      <c r="KHK180" s="252"/>
      <c r="KHL180" s="252"/>
      <c r="KHM180" s="252"/>
      <c r="KHN180" s="252"/>
      <c r="KHO180" s="252"/>
      <c r="KHP180" s="252"/>
      <c r="KHQ180" s="252"/>
      <c r="KHR180" s="252"/>
      <c r="KHS180" s="252"/>
      <c r="KHT180" s="252"/>
      <c r="KHU180" s="252"/>
      <c r="KHV180" s="252"/>
      <c r="KHW180" s="252"/>
      <c r="KHX180" s="252"/>
      <c r="KHY180" s="252"/>
      <c r="KHZ180" s="252"/>
      <c r="KIA180" s="252"/>
      <c r="KIB180" s="252"/>
      <c r="KIC180" s="252"/>
      <c r="KID180" s="252"/>
      <c r="KIE180" s="252"/>
      <c r="KIF180" s="252"/>
      <c r="KIG180" s="252"/>
      <c r="KIH180" s="252"/>
      <c r="KII180" s="252"/>
      <c r="KIJ180" s="252"/>
      <c r="KIK180" s="252"/>
      <c r="KIL180" s="252"/>
      <c r="KIM180" s="252"/>
      <c r="KIN180" s="252"/>
      <c r="KIO180" s="252"/>
      <c r="KIP180" s="252"/>
      <c r="KIQ180" s="252"/>
      <c r="KIR180" s="252"/>
      <c r="KIS180" s="252"/>
      <c r="KIT180" s="252"/>
      <c r="KIU180" s="252"/>
      <c r="KIV180" s="252"/>
      <c r="KIW180" s="252"/>
      <c r="KIX180" s="252"/>
      <c r="KIY180" s="252"/>
      <c r="KIZ180" s="252"/>
      <c r="KJA180" s="252"/>
      <c r="KJB180" s="252"/>
      <c r="KJC180" s="252"/>
      <c r="KJD180" s="252"/>
      <c r="KJE180" s="252"/>
      <c r="KJF180" s="252"/>
      <c r="KJG180" s="252"/>
      <c r="KJH180" s="252"/>
      <c r="KJI180" s="252"/>
      <c r="KJJ180" s="252"/>
      <c r="KJK180" s="252"/>
      <c r="KJL180" s="252"/>
      <c r="KJM180" s="252"/>
      <c r="KJN180" s="252"/>
      <c r="KJO180" s="252"/>
      <c r="KJP180" s="252"/>
      <c r="KJQ180" s="252"/>
      <c r="KJR180" s="252"/>
      <c r="KJS180" s="252"/>
      <c r="KJT180" s="252"/>
      <c r="KJU180" s="252"/>
      <c r="KJV180" s="252"/>
      <c r="KJW180" s="252"/>
      <c r="KJX180" s="252"/>
      <c r="KJY180" s="252"/>
      <c r="KJZ180" s="252"/>
      <c r="KKA180" s="252"/>
      <c r="KKB180" s="252"/>
      <c r="KKC180" s="252"/>
      <c r="KKD180" s="252"/>
      <c r="KKE180" s="252"/>
      <c r="KKF180" s="252"/>
      <c r="KKG180" s="252"/>
      <c r="KKH180" s="252"/>
      <c r="KKI180" s="252"/>
      <c r="KKJ180" s="252"/>
      <c r="KKK180" s="252"/>
      <c r="KKL180" s="252"/>
      <c r="KKM180" s="252"/>
      <c r="KKN180" s="252"/>
      <c r="KKO180" s="252"/>
      <c r="KKP180" s="252"/>
      <c r="KKQ180" s="252"/>
      <c r="KKR180" s="252"/>
      <c r="KKS180" s="252"/>
      <c r="KKT180" s="252"/>
      <c r="KKU180" s="252"/>
      <c r="KKV180" s="252"/>
      <c r="KKW180" s="252"/>
      <c r="KKX180" s="252"/>
      <c r="KKY180" s="252"/>
      <c r="KKZ180" s="252"/>
      <c r="KLA180" s="252"/>
      <c r="KLB180" s="252"/>
      <c r="KLC180" s="252"/>
      <c r="KLD180" s="252"/>
      <c r="KLE180" s="252"/>
      <c r="KLF180" s="252"/>
      <c r="KLG180" s="252"/>
      <c r="KLH180" s="252"/>
      <c r="KLI180" s="252"/>
      <c r="KLJ180" s="252"/>
      <c r="KLK180" s="252"/>
      <c r="KLL180" s="252"/>
      <c r="KLM180" s="252"/>
      <c r="KLN180" s="252"/>
      <c r="KLO180" s="252"/>
      <c r="KLP180" s="252"/>
      <c r="KLQ180" s="252"/>
      <c r="KLR180" s="252"/>
      <c r="KLS180" s="252"/>
      <c r="KLT180" s="252"/>
      <c r="KLU180" s="252"/>
      <c r="KLV180" s="252"/>
      <c r="KLW180" s="252"/>
      <c r="KLX180" s="252"/>
      <c r="KLY180" s="252"/>
      <c r="KLZ180" s="252"/>
      <c r="KMA180" s="252"/>
      <c r="KMB180" s="252"/>
      <c r="KMC180" s="252"/>
      <c r="KMD180" s="252"/>
      <c r="KME180" s="252"/>
      <c r="KMF180" s="252"/>
      <c r="KMG180" s="252"/>
      <c r="KMH180" s="252"/>
      <c r="KMI180" s="252"/>
      <c r="KMJ180" s="252"/>
      <c r="KMK180" s="252"/>
      <c r="KML180" s="252"/>
      <c r="KMM180" s="252"/>
      <c r="KMN180" s="252"/>
      <c r="KMO180" s="252"/>
      <c r="KMP180" s="252"/>
      <c r="KMQ180" s="252"/>
      <c r="KMR180" s="252"/>
      <c r="KMS180" s="252"/>
      <c r="KMT180" s="252"/>
      <c r="KMU180" s="252"/>
      <c r="KMV180" s="252"/>
      <c r="KMW180" s="252"/>
      <c r="KMX180" s="252"/>
      <c r="KMY180" s="252"/>
      <c r="KMZ180" s="252"/>
      <c r="KNA180" s="252"/>
      <c r="KNB180" s="252"/>
      <c r="KNC180" s="252"/>
      <c r="KND180" s="252"/>
      <c r="KNE180" s="252"/>
      <c r="KNF180" s="252"/>
      <c r="KNG180" s="252"/>
      <c r="KNH180" s="252"/>
      <c r="KNI180" s="252"/>
      <c r="KNJ180" s="252"/>
      <c r="KNK180" s="252"/>
      <c r="KNL180" s="252"/>
      <c r="KNM180" s="252"/>
      <c r="KNN180" s="252"/>
      <c r="KNO180" s="252"/>
      <c r="KNP180" s="252"/>
      <c r="KNQ180" s="252"/>
      <c r="KNR180" s="252"/>
      <c r="KNS180" s="252"/>
      <c r="KNT180" s="252"/>
      <c r="KNU180" s="252"/>
      <c r="KNV180" s="252"/>
      <c r="KNW180" s="252"/>
      <c r="KNX180" s="252"/>
      <c r="KNY180" s="252"/>
      <c r="KNZ180" s="252"/>
      <c r="KOA180" s="252"/>
      <c r="KOB180" s="252"/>
      <c r="KOC180" s="252"/>
      <c r="KOD180" s="252"/>
      <c r="KOE180" s="252"/>
      <c r="KOF180" s="252"/>
      <c r="KOG180" s="252"/>
      <c r="KOH180" s="252"/>
      <c r="KOI180" s="252"/>
      <c r="KOJ180" s="252"/>
      <c r="KOK180" s="252"/>
      <c r="KOL180" s="252"/>
      <c r="KOM180" s="252"/>
      <c r="KON180" s="252"/>
      <c r="KOO180" s="252"/>
      <c r="KOP180" s="252"/>
      <c r="KOQ180" s="252"/>
      <c r="KOR180" s="252"/>
      <c r="KOS180" s="252"/>
      <c r="KOT180" s="252"/>
      <c r="KOU180" s="252"/>
      <c r="KOV180" s="252"/>
      <c r="KOW180" s="252"/>
      <c r="KOX180" s="252"/>
      <c r="KOY180" s="252"/>
      <c r="KOZ180" s="252"/>
      <c r="KPA180" s="252"/>
      <c r="KPB180" s="252"/>
      <c r="KPC180" s="252"/>
      <c r="KPD180" s="252"/>
      <c r="KPE180" s="252"/>
      <c r="KPF180" s="252"/>
      <c r="KPG180" s="252"/>
      <c r="KPH180" s="252"/>
      <c r="KPI180" s="252"/>
      <c r="KPJ180" s="252"/>
      <c r="KPK180" s="252"/>
      <c r="KPL180" s="252"/>
      <c r="KPM180" s="252"/>
      <c r="KPN180" s="252"/>
      <c r="KPO180" s="252"/>
      <c r="KPP180" s="252"/>
      <c r="KPQ180" s="252"/>
      <c r="KPR180" s="252"/>
      <c r="KPS180" s="252"/>
      <c r="KPT180" s="252"/>
      <c r="KPU180" s="252"/>
      <c r="KPV180" s="252"/>
      <c r="KPW180" s="252"/>
      <c r="KPX180" s="252"/>
      <c r="KPY180" s="252"/>
      <c r="KPZ180" s="252"/>
      <c r="KQA180" s="252"/>
      <c r="KQB180" s="252"/>
      <c r="KQC180" s="252"/>
      <c r="KQD180" s="252"/>
      <c r="KQE180" s="252"/>
      <c r="KQF180" s="252"/>
      <c r="KQG180" s="252"/>
      <c r="KQH180" s="252"/>
      <c r="KQI180" s="252"/>
      <c r="KQJ180" s="252"/>
      <c r="KQK180" s="252"/>
      <c r="KQL180" s="252"/>
      <c r="KQM180" s="252"/>
      <c r="KQN180" s="252"/>
      <c r="KQO180" s="252"/>
      <c r="KQP180" s="252"/>
      <c r="KQQ180" s="252"/>
      <c r="KQR180" s="252"/>
      <c r="KQS180" s="252"/>
      <c r="KQT180" s="252"/>
      <c r="KQU180" s="252"/>
      <c r="KQV180" s="252"/>
      <c r="KQW180" s="252"/>
      <c r="KQX180" s="252"/>
      <c r="KQY180" s="252"/>
      <c r="KQZ180" s="252"/>
      <c r="KRA180" s="252"/>
      <c r="KRB180" s="252"/>
      <c r="KRC180" s="252"/>
      <c r="KRD180" s="252"/>
      <c r="KRE180" s="252"/>
      <c r="KRF180" s="252"/>
      <c r="KRG180" s="252"/>
      <c r="KRH180" s="252"/>
      <c r="KRI180" s="252"/>
      <c r="KRJ180" s="252"/>
      <c r="KRK180" s="252"/>
      <c r="KRL180" s="252"/>
      <c r="KRM180" s="252"/>
      <c r="KRN180" s="252"/>
      <c r="KRO180" s="252"/>
      <c r="KRP180" s="252"/>
      <c r="KRQ180" s="252"/>
      <c r="KRR180" s="252"/>
      <c r="KRS180" s="252"/>
      <c r="KRT180" s="252"/>
      <c r="KRU180" s="252"/>
      <c r="KRV180" s="252"/>
      <c r="KRW180" s="252"/>
      <c r="KRX180" s="252"/>
      <c r="KRY180" s="252"/>
      <c r="KRZ180" s="252"/>
      <c r="KSA180" s="252"/>
      <c r="KSB180" s="252"/>
      <c r="KSC180" s="252"/>
      <c r="KSD180" s="252"/>
      <c r="KSE180" s="252"/>
      <c r="KSF180" s="252"/>
      <c r="KSG180" s="252"/>
      <c r="KSH180" s="252"/>
      <c r="KSI180" s="252"/>
      <c r="KSJ180" s="252"/>
      <c r="KSK180" s="252"/>
      <c r="KSL180" s="252"/>
      <c r="KSM180" s="252"/>
      <c r="KSN180" s="252"/>
      <c r="KSO180" s="252"/>
      <c r="KSP180" s="252"/>
      <c r="KSQ180" s="252"/>
      <c r="KSR180" s="252"/>
      <c r="KSS180" s="252"/>
      <c r="KST180" s="252"/>
      <c r="KSU180" s="252"/>
      <c r="KSV180" s="252"/>
      <c r="KSW180" s="252"/>
      <c r="KSX180" s="252"/>
      <c r="KSY180" s="252"/>
      <c r="KSZ180" s="252"/>
      <c r="KTA180" s="252"/>
      <c r="KTB180" s="252"/>
      <c r="KTC180" s="252"/>
      <c r="KTD180" s="252"/>
      <c r="KTE180" s="252"/>
      <c r="KTF180" s="252"/>
      <c r="KTG180" s="252"/>
      <c r="KTH180" s="252"/>
      <c r="KTI180" s="252"/>
      <c r="KTJ180" s="252"/>
      <c r="KTK180" s="252"/>
      <c r="KTL180" s="252"/>
      <c r="KTM180" s="252"/>
      <c r="KTN180" s="252"/>
      <c r="KTO180" s="252"/>
      <c r="KTP180" s="252"/>
      <c r="KTQ180" s="252"/>
      <c r="KTR180" s="252"/>
      <c r="KTS180" s="252"/>
      <c r="KTT180" s="252"/>
      <c r="KTU180" s="252"/>
      <c r="KTV180" s="252"/>
      <c r="KTW180" s="252"/>
      <c r="KTX180" s="252"/>
      <c r="KTY180" s="252"/>
      <c r="KTZ180" s="252"/>
      <c r="KUA180" s="252"/>
      <c r="KUB180" s="252"/>
      <c r="KUC180" s="252"/>
      <c r="KUD180" s="252"/>
      <c r="KUE180" s="252"/>
      <c r="KUF180" s="252"/>
      <c r="KUG180" s="252"/>
      <c r="KUH180" s="252"/>
      <c r="KUI180" s="252"/>
      <c r="KUJ180" s="252"/>
      <c r="KUK180" s="252"/>
      <c r="KUL180" s="252"/>
      <c r="KUM180" s="252"/>
      <c r="KUN180" s="252"/>
      <c r="KUO180" s="252"/>
      <c r="KUP180" s="252"/>
      <c r="KUQ180" s="252"/>
      <c r="KUR180" s="252"/>
      <c r="KUS180" s="252"/>
      <c r="KUT180" s="252"/>
      <c r="KUU180" s="252"/>
      <c r="KUV180" s="252"/>
      <c r="KUW180" s="252"/>
      <c r="KUX180" s="252"/>
      <c r="KUY180" s="252"/>
      <c r="KUZ180" s="252"/>
      <c r="KVA180" s="252"/>
      <c r="KVB180" s="252"/>
      <c r="KVC180" s="252"/>
      <c r="KVD180" s="252"/>
      <c r="KVE180" s="252"/>
      <c r="KVF180" s="252"/>
      <c r="KVG180" s="252"/>
      <c r="KVH180" s="252"/>
      <c r="KVI180" s="252"/>
      <c r="KVJ180" s="252"/>
      <c r="KVK180" s="252"/>
      <c r="KVL180" s="252"/>
      <c r="KVM180" s="252"/>
      <c r="KVN180" s="252"/>
      <c r="KVO180" s="252"/>
      <c r="KVP180" s="252"/>
      <c r="KVQ180" s="252"/>
      <c r="KVR180" s="252"/>
      <c r="KVS180" s="252"/>
      <c r="KVT180" s="252"/>
      <c r="KVU180" s="252"/>
      <c r="KVV180" s="252"/>
      <c r="KVW180" s="252"/>
      <c r="KVX180" s="252"/>
      <c r="KVY180" s="252"/>
      <c r="KVZ180" s="252"/>
      <c r="KWA180" s="252"/>
      <c r="KWB180" s="252"/>
      <c r="KWC180" s="252"/>
      <c r="KWD180" s="252"/>
      <c r="KWE180" s="252"/>
      <c r="KWF180" s="252"/>
      <c r="KWG180" s="252"/>
      <c r="KWH180" s="252"/>
      <c r="KWI180" s="252"/>
      <c r="KWJ180" s="252"/>
      <c r="KWK180" s="252"/>
      <c r="KWL180" s="252"/>
      <c r="KWM180" s="252"/>
      <c r="KWN180" s="252"/>
      <c r="KWO180" s="252"/>
      <c r="KWP180" s="252"/>
      <c r="KWQ180" s="252"/>
      <c r="KWR180" s="252"/>
      <c r="KWS180" s="252"/>
      <c r="KWT180" s="252"/>
      <c r="KWU180" s="252"/>
      <c r="KWV180" s="252"/>
      <c r="KWW180" s="252"/>
      <c r="KWX180" s="252"/>
      <c r="KWY180" s="252"/>
      <c r="KWZ180" s="252"/>
      <c r="KXA180" s="252"/>
      <c r="KXB180" s="252"/>
      <c r="KXC180" s="252"/>
      <c r="KXD180" s="252"/>
      <c r="KXE180" s="252"/>
      <c r="KXF180" s="252"/>
      <c r="KXG180" s="252"/>
      <c r="KXH180" s="252"/>
      <c r="KXI180" s="252"/>
      <c r="KXJ180" s="252"/>
      <c r="KXK180" s="252"/>
      <c r="KXL180" s="252"/>
      <c r="KXM180" s="252"/>
      <c r="KXN180" s="252"/>
      <c r="KXO180" s="252"/>
      <c r="KXP180" s="252"/>
      <c r="KXQ180" s="252"/>
      <c r="KXR180" s="252"/>
      <c r="KXS180" s="252"/>
      <c r="KXT180" s="252"/>
      <c r="KXU180" s="252"/>
      <c r="KXV180" s="252"/>
      <c r="KXW180" s="252"/>
      <c r="KXX180" s="252"/>
      <c r="KXY180" s="252"/>
      <c r="KXZ180" s="252"/>
      <c r="KYA180" s="252"/>
      <c r="KYB180" s="252"/>
      <c r="KYC180" s="252"/>
      <c r="KYD180" s="252"/>
      <c r="KYE180" s="252"/>
      <c r="KYF180" s="252"/>
      <c r="KYG180" s="252"/>
      <c r="KYH180" s="252"/>
      <c r="KYI180" s="252"/>
      <c r="KYJ180" s="252"/>
      <c r="KYK180" s="252"/>
      <c r="KYL180" s="252"/>
      <c r="KYM180" s="252"/>
      <c r="KYN180" s="252"/>
      <c r="KYO180" s="252"/>
      <c r="KYP180" s="252"/>
      <c r="KYQ180" s="252"/>
      <c r="KYR180" s="252"/>
      <c r="KYS180" s="252"/>
      <c r="KYT180" s="252"/>
      <c r="KYU180" s="252"/>
      <c r="KYV180" s="252"/>
      <c r="KYW180" s="252"/>
      <c r="KYX180" s="252"/>
      <c r="KYY180" s="252"/>
      <c r="KYZ180" s="252"/>
      <c r="KZA180" s="252"/>
      <c r="KZB180" s="252"/>
      <c r="KZC180" s="252"/>
      <c r="KZD180" s="252"/>
      <c r="KZE180" s="252"/>
      <c r="KZF180" s="252"/>
      <c r="KZG180" s="252"/>
      <c r="KZH180" s="252"/>
      <c r="KZI180" s="252"/>
      <c r="KZJ180" s="252"/>
      <c r="KZK180" s="252"/>
      <c r="KZL180" s="252"/>
      <c r="KZM180" s="252"/>
      <c r="KZN180" s="252"/>
      <c r="KZO180" s="252"/>
      <c r="KZP180" s="252"/>
      <c r="KZQ180" s="252"/>
      <c r="KZR180" s="252"/>
      <c r="KZS180" s="252"/>
      <c r="KZT180" s="252"/>
      <c r="KZU180" s="252"/>
      <c r="KZV180" s="252"/>
      <c r="KZW180" s="252"/>
      <c r="KZX180" s="252"/>
      <c r="KZY180" s="252"/>
      <c r="KZZ180" s="252"/>
      <c r="LAA180" s="252"/>
      <c r="LAB180" s="252"/>
      <c r="LAC180" s="252"/>
      <c r="LAD180" s="252"/>
      <c r="LAE180" s="252"/>
      <c r="LAF180" s="252"/>
      <c r="LAG180" s="252"/>
      <c r="LAH180" s="252"/>
      <c r="LAI180" s="252"/>
      <c r="LAJ180" s="252"/>
      <c r="LAK180" s="252"/>
      <c r="LAL180" s="252"/>
      <c r="LAM180" s="252"/>
      <c r="LAN180" s="252"/>
      <c r="LAO180" s="252"/>
      <c r="LAP180" s="252"/>
      <c r="LAQ180" s="252"/>
      <c r="LAR180" s="252"/>
      <c r="LAS180" s="252"/>
      <c r="LAT180" s="252"/>
      <c r="LAU180" s="252"/>
      <c r="LAV180" s="252"/>
      <c r="LAW180" s="252"/>
      <c r="LAX180" s="252"/>
      <c r="LAY180" s="252"/>
      <c r="LAZ180" s="252"/>
      <c r="LBA180" s="252"/>
      <c r="LBB180" s="252"/>
      <c r="LBC180" s="252"/>
      <c r="LBD180" s="252"/>
      <c r="LBE180" s="252"/>
      <c r="LBF180" s="252"/>
      <c r="LBG180" s="252"/>
      <c r="LBH180" s="252"/>
      <c r="LBI180" s="252"/>
      <c r="LBJ180" s="252"/>
      <c r="LBK180" s="252"/>
      <c r="LBL180" s="252"/>
      <c r="LBM180" s="252"/>
      <c r="LBN180" s="252"/>
      <c r="LBO180" s="252"/>
      <c r="LBP180" s="252"/>
      <c r="LBQ180" s="252"/>
      <c r="LBR180" s="252"/>
      <c r="LBS180" s="252"/>
      <c r="LBT180" s="252"/>
      <c r="LBU180" s="252"/>
      <c r="LBV180" s="252"/>
      <c r="LBW180" s="252"/>
      <c r="LBX180" s="252"/>
      <c r="LBY180" s="252"/>
      <c r="LBZ180" s="252"/>
      <c r="LCA180" s="252"/>
      <c r="LCB180" s="252"/>
      <c r="LCC180" s="252"/>
      <c r="LCD180" s="252"/>
      <c r="LCE180" s="252"/>
      <c r="LCF180" s="252"/>
      <c r="LCG180" s="252"/>
      <c r="LCH180" s="252"/>
      <c r="LCI180" s="252"/>
      <c r="LCJ180" s="252"/>
      <c r="LCK180" s="252"/>
      <c r="LCL180" s="252"/>
      <c r="LCM180" s="252"/>
      <c r="LCN180" s="252"/>
      <c r="LCO180" s="252"/>
      <c r="LCP180" s="252"/>
      <c r="LCQ180" s="252"/>
      <c r="LCR180" s="252"/>
      <c r="LCS180" s="252"/>
      <c r="LCT180" s="252"/>
      <c r="LCU180" s="252"/>
      <c r="LCV180" s="252"/>
      <c r="LCW180" s="252"/>
      <c r="LCX180" s="252"/>
      <c r="LCY180" s="252"/>
      <c r="LCZ180" s="252"/>
      <c r="LDA180" s="252"/>
      <c r="LDB180" s="252"/>
      <c r="LDC180" s="252"/>
      <c r="LDD180" s="252"/>
      <c r="LDE180" s="252"/>
      <c r="LDF180" s="252"/>
      <c r="LDG180" s="252"/>
      <c r="LDH180" s="252"/>
      <c r="LDI180" s="252"/>
      <c r="LDJ180" s="252"/>
      <c r="LDK180" s="252"/>
      <c r="LDL180" s="252"/>
      <c r="LDM180" s="252"/>
      <c r="LDN180" s="252"/>
      <c r="LDO180" s="252"/>
      <c r="LDP180" s="252"/>
      <c r="LDQ180" s="252"/>
      <c r="LDR180" s="252"/>
      <c r="LDS180" s="252"/>
      <c r="LDT180" s="252"/>
      <c r="LDU180" s="252"/>
      <c r="LDV180" s="252"/>
      <c r="LDW180" s="252"/>
      <c r="LDX180" s="252"/>
      <c r="LDY180" s="252"/>
      <c r="LDZ180" s="252"/>
      <c r="LEA180" s="252"/>
      <c r="LEB180" s="252"/>
      <c r="LEC180" s="252"/>
      <c r="LED180" s="252"/>
      <c r="LEE180" s="252"/>
      <c r="LEF180" s="252"/>
      <c r="LEG180" s="252"/>
      <c r="LEH180" s="252"/>
      <c r="LEI180" s="252"/>
      <c r="LEJ180" s="252"/>
      <c r="LEK180" s="252"/>
      <c r="LEL180" s="252"/>
      <c r="LEM180" s="252"/>
      <c r="LEN180" s="252"/>
      <c r="LEO180" s="252"/>
      <c r="LEP180" s="252"/>
      <c r="LEQ180" s="252"/>
      <c r="LER180" s="252"/>
      <c r="LES180" s="252"/>
      <c r="LET180" s="252"/>
      <c r="LEU180" s="252"/>
      <c r="LEV180" s="252"/>
      <c r="LEW180" s="252"/>
      <c r="LEX180" s="252"/>
      <c r="LEY180" s="252"/>
      <c r="LEZ180" s="252"/>
      <c r="LFA180" s="252"/>
      <c r="LFB180" s="252"/>
      <c r="LFC180" s="252"/>
      <c r="LFD180" s="252"/>
      <c r="LFE180" s="252"/>
      <c r="LFF180" s="252"/>
      <c r="LFG180" s="252"/>
      <c r="LFH180" s="252"/>
      <c r="LFI180" s="252"/>
      <c r="LFJ180" s="252"/>
      <c r="LFK180" s="252"/>
      <c r="LFL180" s="252"/>
      <c r="LFM180" s="252"/>
      <c r="LFN180" s="252"/>
      <c r="LFO180" s="252"/>
      <c r="LFP180" s="252"/>
      <c r="LFQ180" s="252"/>
      <c r="LFR180" s="252"/>
      <c r="LFS180" s="252"/>
      <c r="LFT180" s="252"/>
      <c r="LFU180" s="252"/>
      <c r="LFV180" s="252"/>
      <c r="LFW180" s="252"/>
      <c r="LFX180" s="252"/>
      <c r="LFY180" s="252"/>
      <c r="LFZ180" s="252"/>
      <c r="LGA180" s="252"/>
      <c r="LGB180" s="252"/>
      <c r="LGC180" s="252"/>
      <c r="LGD180" s="252"/>
      <c r="LGE180" s="252"/>
      <c r="LGF180" s="252"/>
      <c r="LGG180" s="252"/>
      <c r="LGH180" s="252"/>
      <c r="LGI180" s="252"/>
      <c r="LGJ180" s="252"/>
      <c r="LGK180" s="252"/>
      <c r="LGL180" s="252"/>
      <c r="LGM180" s="252"/>
      <c r="LGN180" s="252"/>
      <c r="LGO180" s="252"/>
      <c r="LGP180" s="252"/>
      <c r="LGQ180" s="252"/>
      <c r="LGR180" s="252"/>
      <c r="LGS180" s="252"/>
      <c r="LGT180" s="252"/>
      <c r="LGU180" s="252"/>
      <c r="LGV180" s="252"/>
      <c r="LGW180" s="252"/>
      <c r="LGX180" s="252"/>
      <c r="LGY180" s="252"/>
      <c r="LGZ180" s="252"/>
      <c r="LHA180" s="252"/>
      <c r="LHB180" s="252"/>
      <c r="LHC180" s="252"/>
      <c r="LHD180" s="252"/>
      <c r="LHE180" s="252"/>
      <c r="LHF180" s="252"/>
      <c r="LHG180" s="252"/>
      <c r="LHH180" s="252"/>
      <c r="LHI180" s="252"/>
      <c r="LHJ180" s="252"/>
      <c r="LHK180" s="252"/>
      <c r="LHL180" s="252"/>
      <c r="LHM180" s="252"/>
      <c r="LHN180" s="252"/>
      <c r="LHO180" s="252"/>
      <c r="LHP180" s="252"/>
      <c r="LHQ180" s="252"/>
      <c r="LHR180" s="252"/>
      <c r="LHS180" s="252"/>
      <c r="LHT180" s="252"/>
      <c r="LHU180" s="252"/>
      <c r="LHV180" s="252"/>
      <c r="LHW180" s="252"/>
      <c r="LHX180" s="252"/>
      <c r="LHY180" s="252"/>
      <c r="LHZ180" s="252"/>
      <c r="LIA180" s="252"/>
      <c r="LIB180" s="252"/>
      <c r="LIC180" s="252"/>
      <c r="LID180" s="252"/>
      <c r="LIE180" s="252"/>
      <c r="LIF180" s="252"/>
      <c r="LIG180" s="252"/>
      <c r="LIH180" s="252"/>
      <c r="LII180" s="252"/>
      <c r="LIJ180" s="252"/>
      <c r="LIK180" s="252"/>
      <c r="LIL180" s="252"/>
      <c r="LIM180" s="252"/>
      <c r="LIN180" s="252"/>
      <c r="LIO180" s="252"/>
      <c r="LIP180" s="252"/>
      <c r="LIQ180" s="252"/>
      <c r="LIR180" s="252"/>
      <c r="LIS180" s="252"/>
      <c r="LIT180" s="252"/>
      <c r="LIU180" s="252"/>
      <c r="LIV180" s="252"/>
      <c r="LIW180" s="252"/>
      <c r="LIX180" s="252"/>
      <c r="LIY180" s="252"/>
      <c r="LIZ180" s="252"/>
      <c r="LJA180" s="252"/>
      <c r="LJB180" s="252"/>
      <c r="LJC180" s="252"/>
      <c r="LJD180" s="252"/>
      <c r="LJE180" s="252"/>
      <c r="LJF180" s="252"/>
      <c r="LJG180" s="252"/>
      <c r="LJH180" s="252"/>
      <c r="LJI180" s="252"/>
      <c r="LJJ180" s="252"/>
      <c r="LJK180" s="252"/>
      <c r="LJL180" s="252"/>
      <c r="LJM180" s="252"/>
      <c r="LJN180" s="252"/>
      <c r="LJO180" s="252"/>
      <c r="LJP180" s="252"/>
      <c r="LJQ180" s="252"/>
      <c r="LJR180" s="252"/>
      <c r="LJS180" s="252"/>
      <c r="LJT180" s="252"/>
      <c r="LJU180" s="252"/>
      <c r="LJV180" s="252"/>
      <c r="LJW180" s="252"/>
      <c r="LJX180" s="252"/>
      <c r="LJY180" s="252"/>
      <c r="LJZ180" s="252"/>
      <c r="LKA180" s="252"/>
      <c r="LKB180" s="252"/>
      <c r="LKC180" s="252"/>
      <c r="LKD180" s="252"/>
      <c r="LKE180" s="252"/>
      <c r="LKF180" s="252"/>
      <c r="LKG180" s="252"/>
      <c r="LKH180" s="252"/>
      <c r="LKI180" s="252"/>
      <c r="LKJ180" s="252"/>
      <c r="LKK180" s="252"/>
      <c r="LKL180" s="252"/>
      <c r="LKM180" s="252"/>
      <c r="LKN180" s="252"/>
      <c r="LKO180" s="252"/>
      <c r="LKP180" s="252"/>
      <c r="LKQ180" s="252"/>
      <c r="LKR180" s="252"/>
      <c r="LKS180" s="252"/>
      <c r="LKT180" s="252"/>
      <c r="LKU180" s="252"/>
      <c r="LKV180" s="252"/>
      <c r="LKW180" s="252"/>
      <c r="LKX180" s="252"/>
      <c r="LKY180" s="252"/>
      <c r="LKZ180" s="252"/>
      <c r="LLA180" s="252"/>
      <c r="LLB180" s="252"/>
      <c r="LLC180" s="252"/>
      <c r="LLD180" s="252"/>
      <c r="LLE180" s="252"/>
      <c r="LLF180" s="252"/>
      <c r="LLG180" s="252"/>
      <c r="LLH180" s="252"/>
      <c r="LLI180" s="252"/>
      <c r="LLJ180" s="252"/>
      <c r="LLK180" s="252"/>
      <c r="LLL180" s="252"/>
      <c r="LLM180" s="252"/>
      <c r="LLN180" s="252"/>
      <c r="LLO180" s="252"/>
      <c r="LLP180" s="252"/>
      <c r="LLQ180" s="252"/>
      <c r="LLR180" s="252"/>
      <c r="LLS180" s="252"/>
      <c r="LLT180" s="252"/>
      <c r="LLU180" s="252"/>
      <c r="LLV180" s="252"/>
      <c r="LLW180" s="252"/>
      <c r="LLX180" s="252"/>
      <c r="LLY180" s="252"/>
      <c r="LLZ180" s="252"/>
      <c r="LMA180" s="252"/>
      <c r="LMB180" s="252"/>
      <c r="LMC180" s="252"/>
      <c r="LMD180" s="252"/>
      <c r="LME180" s="252"/>
      <c r="LMF180" s="252"/>
      <c r="LMG180" s="252"/>
      <c r="LMH180" s="252"/>
      <c r="LMI180" s="252"/>
      <c r="LMJ180" s="252"/>
      <c r="LMK180" s="252"/>
      <c r="LML180" s="252"/>
      <c r="LMM180" s="252"/>
      <c r="LMN180" s="252"/>
      <c r="LMO180" s="252"/>
      <c r="LMP180" s="252"/>
      <c r="LMQ180" s="252"/>
      <c r="LMR180" s="252"/>
      <c r="LMS180" s="252"/>
      <c r="LMT180" s="252"/>
      <c r="LMU180" s="252"/>
      <c r="LMV180" s="252"/>
      <c r="LMW180" s="252"/>
      <c r="LMX180" s="252"/>
      <c r="LMY180" s="252"/>
      <c r="LMZ180" s="252"/>
      <c r="LNA180" s="252"/>
      <c r="LNB180" s="252"/>
      <c r="LNC180" s="252"/>
      <c r="LND180" s="252"/>
      <c r="LNE180" s="252"/>
      <c r="LNF180" s="252"/>
      <c r="LNG180" s="252"/>
      <c r="LNH180" s="252"/>
      <c r="LNI180" s="252"/>
      <c r="LNJ180" s="252"/>
      <c r="LNK180" s="252"/>
      <c r="LNL180" s="252"/>
      <c r="LNM180" s="252"/>
      <c r="LNN180" s="252"/>
      <c r="LNO180" s="252"/>
      <c r="LNP180" s="252"/>
      <c r="LNQ180" s="252"/>
      <c r="LNR180" s="252"/>
      <c r="LNS180" s="252"/>
      <c r="LNT180" s="252"/>
      <c r="LNU180" s="252"/>
      <c r="LNV180" s="252"/>
      <c r="LNW180" s="252"/>
      <c r="LNX180" s="252"/>
      <c r="LNY180" s="252"/>
      <c r="LNZ180" s="252"/>
      <c r="LOA180" s="252"/>
      <c r="LOB180" s="252"/>
      <c r="LOC180" s="252"/>
      <c r="LOD180" s="252"/>
      <c r="LOE180" s="252"/>
      <c r="LOF180" s="252"/>
      <c r="LOG180" s="252"/>
      <c r="LOH180" s="252"/>
      <c r="LOI180" s="252"/>
      <c r="LOJ180" s="252"/>
      <c r="LOK180" s="252"/>
      <c r="LOL180" s="252"/>
      <c r="LOM180" s="252"/>
      <c r="LON180" s="252"/>
      <c r="LOO180" s="252"/>
      <c r="LOP180" s="252"/>
      <c r="LOQ180" s="252"/>
      <c r="LOR180" s="252"/>
      <c r="LOS180" s="252"/>
      <c r="LOT180" s="252"/>
      <c r="LOU180" s="252"/>
      <c r="LOV180" s="252"/>
      <c r="LOW180" s="252"/>
      <c r="LOX180" s="252"/>
      <c r="LOY180" s="252"/>
      <c r="LOZ180" s="252"/>
      <c r="LPA180" s="252"/>
      <c r="LPB180" s="252"/>
      <c r="LPC180" s="252"/>
      <c r="LPD180" s="252"/>
      <c r="LPE180" s="252"/>
      <c r="LPF180" s="252"/>
      <c r="LPG180" s="252"/>
      <c r="LPH180" s="252"/>
      <c r="LPI180" s="252"/>
      <c r="LPJ180" s="252"/>
      <c r="LPK180" s="252"/>
      <c r="LPL180" s="252"/>
      <c r="LPM180" s="252"/>
      <c r="LPN180" s="252"/>
      <c r="LPO180" s="252"/>
      <c r="LPP180" s="252"/>
      <c r="LPQ180" s="252"/>
      <c r="LPR180" s="252"/>
      <c r="LPS180" s="252"/>
      <c r="LPT180" s="252"/>
      <c r="LPU180" s="252"/>
      <c r="LPV180" s="252"/>
      <c r="LPW180" s="252"/>
      <c r="LPX180" s="252"/>
      <c r="LPY180" s="252"/>
      <c r="LPZ180" s="252"/>
      <c r="LQA180" s="252"/>
      <c r="LQB180" s="252"/>
      <c r="LQC180" s="252"/>
      <c r="LQD180" s="252"/>
      <c r="LQE180" s="252"/>
      <c r="LQF180" s="252"/>
      <c r="LQG180" s="252"/>
      <c r="LQH180" s="252"/>
      <c r="LQI180" s="252"/>
      <c r="LQJ180" s="252"/>
      <c r="LQK180" s="252"/>
      <c r="LQL180" s="252"/>
      <c r="LQM180" s="252"/>
      <c r="LQN180" s="252"/>
      <c r="LQO180" s="252"/>
      <c r="LQP180" s="252"/>
      <c r="LQQ180" s="252"/>
      <c r="LQR180" s="252"/>
      <c r="LQS180" s="252"/>
      <c r="LQT180" s="252"/>
      <c r="LQU180" s="252"/>
      <c r="LQV180" s="252"/>
      <c r="LQW180" s="252"/>
      <c r="LQX180" s="252"/>
      <c r="LQY180" s="252"/>
      <c r="LQZ180" s="252"/>
      <c r="LRA180" s="252"/>
      <c r="LRB180" s="252"/>
      <c r="LRC180" s="252"/>
      <c r="LRD180" s="252"/>
      <c r="LRE180" s="252"/>
      <c r="LRF180" s="252"/>
      <c r="LRG180" s="252"/>
      <c r="LRH180" s="252"/>
      <c r="LRI180" s="252"/>
      <c r="LRJ180" s="252"/>
      <c r="LRK180" s="252"/>
      <c r="LRL180" s="252"/>
      <c r="LRM180" s="252"/>
      <c r="LRN180" s="252"/>
      <c r="LRO180" s="252"/>
      <c r="LRP180" s="252"/>
      <c r="LRQ180" s="252"/>
      <c r="LRR180" s="252"/>
      <c r="LRS180" s="252"/>
      <c r="LRT180" s="252"/>
      <c r="LRU180" s="252"/>
      <c r="LRV180" s="252"/>
      <c r="LRW180" s="252"/>
      <c r="LRX180" s="252"/>
      <c r="LRY180" s="252"/>
      <c r="LRZ180" s="252"/>
      <c r="LSA180" s="252"/>
      <c r="LSB180" s="252"/>
      <c r="LSC180" s="252"/>
      <c r="LSD180" s="252"/>
      <c r="LSE180" s="252"/>
      <c r="LSF180" s="252"/>
      <c r="LSG180" s="252"/>
      <c r="LSH180" s="252"/>
      <c r="LSI180" s="252"/>
      <c r="LSJ180" s="252"/>
      <c r="LSK180" s="252"/>
      <c r="LSL180" s="252"/>
      <c r="LSM180" s="252"/>
      <c r="LSN180" s="252"/>
      <c r="LSO180" s="252"/>
      <c r="LSP180" s="252"/>
      <c r="LSQ180" s="252"/>
      <c r="LSR180" s="252"/>
      <c r="LSS180" s="252"/>
      <c r="LST180" s="252"/>
      <c r="LSU180" s="252"/>
      <c r="LSV180" s="252"/>
      <c r="LSW180" s="252"/>
      <c r="LSX180" s="252"/>
      <c r="LSY180" s="252"/>
      <c r="LSZ180" s="252"/>
      <c r="LTA180" s="252"/>
      <c r="LTB180" s="252"/>
      <c r="LTC180" s="252"/>
      <c r="LTD180" s="252"/>
      <c r="LTE180" s="252"/>
      <c r="LTF180" s="252"/>
      <c r="LTG180" s="252"/>
      <c r="LTH180" s="252"/>
      <c r="LTI180" s="252"/>
      <c r="LTJ180" s="252"/>
      <c r="LTK180" s="252"/>
      <c r="LTL180" s="252"/>
      <c r="LTM180" s="252"/>
      <c r="LTN180" s="252"/>
      <c r="LTO180" s="252"/>
      <c r="LTP180" s="252"/>
      <c r="LTQ180" s="252"/>
      <c r="LTR180" s="252"/>
      <c r="LTS180" s="252"/>
      <c r="LTT180" s="252"/>
      <c r="LTU180" s="252"/>
      <c r="LTV180" s="252"/>
      <c r="LTW180" s="252"/>
      <c r="LTX180" s="252"/>
      <c r="LTY180" s="252"/>
      <c r="LTZ180" s="252"/>
      <c r="LUA180" s="252"/>
      <c r="LUB180" s="252"/>
      <c r="LUC180" s="252"/>
      <c r="LUD180" s="252"/>
      <c r="LUE180" s="252"/>
      <c r="LUF180" s="252"/>
      <c r="LUG180" s="252"/>
      <c r="LUH180" s="252"/>
      <c r="LUI180" s="252"/>
      <c r="LUJ180" s="252"/>
      <c r="LUK180" s="252"/>
      <c r="LUL180" s="252"/>
      <c r="LUM180" s="252"/>
      <c r="LUN180" s="252"/>
      <c r="LUO180" s="252"/>
      <c r="LUP180" s="252"/>
      <c r="LUQ180" s="252"/>
      <c r="LUR180" s="252"/>
      <c r="LUS180" s="252"/>
      <c r="LUT180" s="252"/>
      <c r="LUU180" s="252"/>
      <c r="LUV180" s="252"/>
      <c r="LUW180" s="252"/>
      <c r="LUX180" s="252"/>
      <c r="LUY180" s="252"/>
      <c r="LUZ180" s="252"/>
      <c r="LVA180" s="252"/>
      <c r="LVB180" s="252"/>
      <c r="LVC180" s="252"/>
      <c r="LVD180" s="252"/>
      <c r="LVE180" s="252"/>
      <c r="LVF180" s="252"/>
      <c r="LVG180" s="252"/>
      <c r="LVH180" s="252"/>
      <c r="LVI180" s="252"/>
      <c r="LVJ180" s="252"/>
      <c r="LVK180" s="252"/>
      <c r="LVL180" s="252"/>
      <c r="LVM180" s="252"/>
      <c r="LVN180" s="252"/>
      <c r="LVO180" s="252"/>
      <c r="LVP180" s="252"/>
      <c r="LVQ180" s="252"/>
      <c r="LVR180" s="252"/>
      <c r="LVS180" s="252"/>
      <c r="LVT180" s="252"/>
      <c r="LVU180" s="252"/>
      <c r="LVV180" s="252"/>
      <c r="LVW180" s="252"/>
      <c r="LVX180" s="252"/>
      <c r="LVY180" s="252"/>
      <c r="LVZ180" s="252"/>
      <c r="LWA180" s="252"/>
      <c r="LWB180" s="252"/>
      <c r="LWC180" s="252"/>
      <c r="LWD180" s="252"/>
      <c r="LWE180" s="252"/>
      <c r="LWF180" s="252"/>
      <c r="LWG180" s="252"/>
      <c r="LWH180" s="252"/>
      <c r="LWI180" s="252"/>
      <c r="LWJ180" s="252"/>
      <c r="LWK180" s="252"/>
      <c r="LWL180" s="252"/>
      <c r="LWM180" s="252"/>
      <c r="LWN180" s="252"/>
      <c r="LWO180" s="252"/>
      <c r="LWP180" s="252"/>
      <c r="LWQ180" s="252"/>
      <c r="LWR180" s="252"/>
      <c r="LWS180" s="252"/>
      <c r="LWT180" s="252"/>
      <c r="LWU180" s="252"/>
      <c r="LWV180" s="252"/>
      <c r="LWW180" s="252"/>
      <c r="LWX180" s="252"/>
      <c r="LWY180" s="252"/>
      <c r="LWZ180" s="252"/>
      <c r="LXA180" s="252"/>
      <c r="LXB180" s="252"/>
      <c r="LXC180" s="252"/>
      <c r="LXD180" s="252"/>
      <c r="LXE180" s="252"/>
      <c r="LXF180" s="252"/>
      <c r="LXG180" s="252"/>
      <c r="LXH180" s="252"/>
      <c r="LXI180" s="252"/>
      <c r="LXJ180" s="252"/>
      <c r="LXK180" s="252"/>
      <c r="LXL180" s="252"/>
      <c r="LXM180" s="252"/>
      <c r="LXN180" s="252"/>
      <c r="LXO180" s="252"/>
      <c r="LXP180" s="252"/>
      <c r="LXQ180" s="252"/>
      <c r="LXR180" s="252"/>
      <c r="LXS180" s="252"/>
      <c r="LXT180" s="252"/>
      <c r="LXU180" s="252"/>
      <c r="LXV180" s="252"/>
      <c r="LXW180" s="252"/>
      <c r="LXX180" s="252"/>
      <c r="LXY180" s="252"/>
      <c r="LXZ180" s="252"/>
      <c r="LYA180" s="252"/>
      <c r="LYB180" s="252"/>
      <c r="LYC180" s="252"/>
      <c r="LYD180" s="252"/>
      <c r="LYE180" s="252"/>
      <c r="LYF180" s="252"/>
      <c r="LYG180" s="252"/>
      <c r="LYH180" s="252"/>
      <c r="LYI180" s="252"/>
      <c r="LYJ180" s="252"/>
      <c r="LYK180" s="252"/>
      <c r="LYL180" s="252"/>
      <c r="LYM180" s="252"/>
      <c r="LYN180" s="252"/>
      <c r="LYO180" s="252"/>
      <c r="LYP180" s="252"/>
      <c r="LYQ180" s="252"/>
      <c r="LYR180" s="252"/>
      <c r="LYS180" s="252"/>
      <c r="LYT180" s="252"/>
      <c r="LYU180" s="252"/>
      <c r="LYV180" s="252"/>
      <c r="LYW180" s="252"/>
      <c r="LYX180" s="252"/>
      <c r="LYY180" s="252"/>
      <c r="LYZ180" s="252"/>
      <c r="LZA180" s="252"/>
      <c r="LZB180" s="252"/>
      <c r="LZC180" s="252"/>
      <c r="LZD180" s="252"/>
      <c r="LZE180" s="252"/>
      <c r="LZF180" s="252"/>
      <c r="LZG180" s="252"/>
      <c r="LZH180" s="252"/>
      <c r="LZI180" s="252"/>
      <c r="LZJ180" s="252"/>
      <c r="LZK180" s="252"/>
      <c r="LZL180" s="252"/>
      <c r="LZM180" s="252"/>
      <c r="LZN180" s="252"/>
      <c r="LZO180" s="252"/>
      <c r="LZP180" s="252"/>
      <c r="LZQ180" s="252"/>
      <c r="LZR180" s="252"/>
      <c r="LZS180" s="252"/>
      <c r="LZT180" s="252"/>
      <c r="LZU180" s="252"/>
      <c r="LZV180" s="252"/>
      <c r="LZW180" s="252"/>
      <c r="LZX180" s="252"/>
      <c r="LZY180" s="252"/>
      <c r="LZZ180" s="252"/>
      <c r="MAA180" s="252"/>
      <c r="MAB180" s="252"/>
      <c r="MAC180" s="252"/>
      <c r="MAD180" s="252"/>
      <c r="MAE180" s="252"/>
      <c r="MAF180" s="252"/>
      <c r="MAG180" s="252"/>
      <c r="MAH180" s="252"/>
      <c r="MAI180" s="252"/>
      <c r="MAJ180" s="252"/>
      <c r="MAK180" s="252"/>
      <c r="MAL180" s="252"/>
      <c r="MAM180" s="252"/>
      <c r="MAN180" s="252"/>
      <c r="MAO180" s="252"/>
      <c r="MAP180" s="252"/>
      <c r="MAQ180" s="252"/>
      <c r="MAR180" s="252"/>
      <c r="MAS180" s="252"/>
      <c r="MAT180" s="252"/>
      <c r="MAU180" s="252"/>
      <c r="MAV180" s="252"/>
      <c r="MAW180" s="252"/>
      <c r="MAX180" s="252"/>
      <c r="MAY180" s="252"/>
      <c r="MAZ180" s="252"/>
      <c r="MBA180" s="252"/>
      <c r="MBB180" s="252"/>
      <c r="MBC180" s="252"/>
      <c r="MBD180" s="252"/>
      <c r="MBE180" s="252"/>
      <c r="MBF180" s="252"/>
      <c r="MBG180" s="252"/>
      <c r="MBH180" s="252"/>
      <c r="MBI180" s="252"/>
      <c r="MBJ180" s="252"/>
      <c r="MBK180" s="252"/>
      <c r="MBL180" s="252"/>
      <c r="MBM180" s="252"/>
      <c r="MBN180" s="252"/>
      <c r="MBO180" s="252"/>
      <c r="MBP180" s="252"/>
      <c r="MBQ180" s="252"/>
      <c r="MBR180" s="252"/>
      <c r="MBS180" s="252"/>
      <c r="MBT180" s="252"/>
      <c r="MBU180" s="252"/>
      <c r="MBV180" s="252"/>
      <c r="MBW180" s="252"/>
      <c r="MBX180" s="252"/>
      <c r="MBY180" s="252"/>
      <c r="MBZ180" s="252"/>
      <c r="MCA180" s="252"/>
      <c r="MCB180" s="252"/>
      <c r="MCC180" s="252"/>
      <c r="MCD180" s="252"/>
      <c r="MCE180" s="252"/>
      <c r="MCF180" s="252"/>
      <c r="MCG180" s="252"/>
      <c r="MCH180" s="252"/>
      <c r="MCI180" s="252"/>
      <c r="MCJ180" s="252"/>
      <c r="MCK180" s="252"/>
      <c r="MCL180" s="252"/>
      <c r="MCM180" s="252"/>
      <c r="MCN180" s="252"/>
      <c r="MCO180" s="252"/>
      <c r="MCP180" s="252"/>
      <c r="MCQ180" s="252"/>
      <c r="MCR180" s="252"/>
      <c r="MCS180" s="252"/>
      <c r="MCT180" s="252"/>
      <c r="MCU180" s="252"/>
      <c r="MCV180" s="252"/>
      <c r="MCW180" s="252"/>
      <c r="MCX180" s="252"/>
      <c r="MCY180" s="252"/>
      <c r="MCZ180" s="252"/>
      <c r="MDA180" s="252"/>
      <c r="MDB180" s="252"/>
      <c r="MDC180" s="252"/>
      <c r="MDD180" s="252"/>
      <c r="MDE180" s="252"/>
      <c r="MDF180" s="252"/>
      <c r="MDG180" s="252"/>
      <c r="MDH180" s="252"/>
      <c r="MDI180" s="252"/>
      <c r="MDJ180" s="252"/>
      <c r="MDK180" s="252"/>
      <c r="MDL180" s="252"/>
      <c r="MDM180" s="252"/>
      <c r="MDN180" s="252"/>
      <c r="MDO180" s="252"/>
      <c r="MDP180" s="252"/>
      <c r="MDQ180" s="252"/>
      <c r="MDR180" s="252"/>
      <c r="MDS180" s="252"/>
      <c r="MDT180" s="252"/>
      <c r="MDU180" s="252"/>
      <c r="MDV180" s="252"/>
      <c r="MDW180" s="252"/>
      <c r="MDX180" s="252"/>
      <c r="MDY180" s="252"/>
      <c r="MDZ180" s="252"/>
      <c r="MEA180" s="252"/>
      <c r="MEB180" s="252"/>
      <c r="MEC180" s="252"/>
      <c r="MED180" s="252"/>
      <c r="MEE180" s="252"/>
      <c r="MEF180" s="252"/>
      <c r="MEG180" s="252"/>
      <c r="MEH180" s="252"/>
      <c r="MEI180" s="252"/>
      <c r="MEJ180" s="252"/>
      <c r="MEK180" s="252"/>
      <c r="MEL180" s="252"/>
      <c r="MEM180" s="252"/>
      <c r="MEN180" s="252"/>
      <c r="MEO180" s="252"/>
      <c r="MEP180" s="252"/>
      <c r="MEQ180" s="252"/>
      <c r="MER180" s="252"/>
      <c r="MES180" s="252"/>
      <c r="MET180" s="252"/>
      <c r="MEU180" s="252"/>
      <c r="MEV180" s="252"/>
      <c r="MEW180" s="252"/>
      <c r="MEX180" s="252"/>
      <c r="MEY180" s="252"/>
      <c r="MEZ180" s="252"/>
      <c r="MFA180" s="252"/>
      <c r="MFB180" s="252"/>
      <c r="MFC180" s="252"/>
      <c r="MFD180" s="252"/>
      <c r="MFE180" s="252"/>
      <c r="MFF180" s="252"/>
      <c r="MFG180" s="252"/>
      <c r="MFH180" s="252"/>
      <c r="MFI180" s="252"/>
      <c r="MFJ180" s="252"/>
      <c r="MFK180" s="252"/>
      <c r="MFL180" s="252"/>
      <c r="MFM180" s="252"/>
      <c r="MFN180" s="252"/>
      <c r="MFO180" s="252"/>
      <c r="MFP180" s="252"/>
      <c r="MFQ180" s="252"/>
      <c r="MFR180" s="252"/>
      <c r="MFS180" s="252"/>
      <c r="MFT180" s="252"/>
      <c r="MFU180" s="252"/>
      <c r="MFV180" s="252"/>
      <c r="MFW180" s="252"/>
      <c r="MFX180" s="252"/>
      <c r="MFY180" s="252"/>
      <c r="MFZ180" s="252"/>
      <c r="MGA180" s="252"/>
      <c r="MGB180" s="252"/>
      <c r="MGC180" s="252"/>
      <c r="MGD180" s="252"/>
      <c r="MGE180" s="252"/>
      <c r="MGF180" s="252"/>
      <c r="MGG180" s="252"/>
      <c r="MGH180" s="252"/>
      <c r="MGI180" s="252"/>
      <c r="MGJ180" s="252"/>
      <c r="MGK180" s="252"/>
      <c r="MGL180" s="252"/>
      <c r="MGM180" s="252"/>
      <c r="MGN180" s="252"/>
      <c r="MGO180" s="252"/>
      <c r="MGP180" s="252"/>
      <c r="MGQ180" s="252"/>
      <c r="MGR180" s="252"/>
      <c r="MGS180" s="252"/>
      <c r="MGT180" s="252"/>
      <c r="MGU180" s="252"/>
      <c r="MGV180" s="252"/>
      <c r="MGW180" s="252"/>
      <c r="MGX180" s="252"/>
      <c r="MGY180" s="252"/>
      <c r="MGZ180" s="252"/>
      <c r="MHA180" s="252"/>
      <c r="MHB180" s="252"/>
      <c r="MHC180" s="252"/>
      <c r="MHD180" s="252"/>
      <c r="MHE180" s="252"/>
      <c r="MHF180" s="252"/>
      <c r="MHG180" s="252"/>
      <c r="MHH180" s="252"/>
      <c r="MHI180" s="252"/>
      <c r="MHJ180" s="252"/>
      <c r="MHK180" s="252"/>
      <c r="MHL180" s="252"/>
      <c r="MHM180" s="252"/>
      <c r="MHN180" s="252"/>
      <c r="MHO180" s="252"/>
      <c r="MHP180" s="252"/>
      <c r="MHQ180" s="252"/>
      <c r="MHR180" s="252"/>
      <c r="MHS180" s="252"/>
      <c r="MHT180" s="252"/>
      <c r="MHU180" s="252"/>
      <c r="MHV180" s="252"/>
      <c r="MHW180" s="252"/>
      <c r="MHX180" s="252"/>
      <c r="MHY180" s="252"/>
      <c r="MHZ180" s="252"/>
      <c r="MIA180" s="252"/>
      <c r="MIB180" s="252"/>
      <c r="MIC180" s="252"/>
      <c r="MID180" s="252"/>
      <c r="MIE180" s="252"/>
      <c r="MIF180" s="252"/>
      <c r="MIG180" s="252"/>
      <c r="MIH180" s="252"/>
      <c r="MII180" s="252"/>
      <c r="MIJ180" s="252"/>
      <c r="MIK180" s="252"/>
      <c r="MIL180" s="252"/>
      <c r="MIM180" s="252"/>
      <c r="MIN180" s="252"/>
      <c r="MIO180" s="252"/>
      <c r="MIP180" s="252"/>
      <c r="MIQ180" s="252"/>
      <c r="MIR180" s="252"/>
      <c r="MIS180" s="252"/>
      <c r="MIT180" s="252"/>
      <c r="MIU180" s="252"/>
      <c r="MIV180" s="252"/>
      <c r="MIW180" s="252"/>
      <c r="MIX180" s="252"/>
      <c r="MIY180" s="252"/>
      <c r="MIZ180" s="252"/>
      <c r="MJA180" s="252"/>
      <c r="MJB180" s="252"/>
      <c r="MJC180" s="252"/>
      <c r="MJD180" s="252"/>
      <c r="MJE180" s="252"/>
      <c r="MJF180" s="252"/>
      <c r="MJG180" s="252"/>
      <c r="MJH180" s="252"/>
      <c r="MJI180" s="252"/>
      <c r="MJJ180" s="252"/>
      <c r="MJK180" s="252"/>
      <c r="MJL180" s="252"/>
      <c r="MJM180" s="252"/>
      <c r="MJN180" s="252"/>
      <c r="MJO180" s="252"/>
      <c r="MJP180" s="252"/>
      <c r="MJQ180" s="252"/>
      <c r="MJR180" s="252"/>
      <c r="MJS180" s="252"/>
      <c r="MJT180" s="252"/>
      <c r="MJU180" s="252"/>
      <c r="MJV180" s="252"/>
      <c r="MJW180" s="252"/>
      <c r="MJX180" s="252"/>
      <c r="MJY180" s="252"/>
      <c r="MJZ180" s="252"/>
      <c r="MKA180" s="252"/>
      <c r="MKB180" s="252"/>
      <c r="MKC180" s="252"/>
      <c r="MKD180" s="252"/>
      <c r="MKE180" s="252"/>
      <c r="MKF180" s="252"/>
      <c r="MKG180" s="252"/>
      <c r="MKH180" s="252"/>
      <c r="MKI180" s="252"/>
      <c r="MKJ180" s="252"/>
      <c r="MKK180" s="252"/>
      <c r="MKL180" s="252"/>
      <c r="MKM180" s="252"/>
      <c r="MKN180" s="252"/>
      <c r="MKO180" s="252"/>
      <c r="MKP180" s="252"/>
      <c r="MKQ180" s="252"/>
      <c r="MKR180" s="252"/>
      <c r="MKS180" s="252"/>
      <c r="MKT180" s="252"/>
      <c r="MKU180" s="252"/>
      <c r="MKV180" s="252"/>
      <c r="MKW180" s="252"/>
      <c r="MKX180" s="252"/>
      <c r="MKY180" s="252"/>
      <c r="MKZ180" s="252"/>
      <c r="MLA180" s="252"/>
      <c r="MLB180" s="252"/>
      <c r="MLC180" s="252"/>
      <c r="MLD180" s="252"/>
      <c r="MLE180" s="252"/>
      <c r="MLF180" s="252"/>
      <c r="MLG180" s="252"/>
      <c r="MLH180" s="252"/>
      <c r="MLI180" s="252"/>
      <c r="MLJ180" s="252"/>
      <c r="MLK180" s="252"/>
      <c r="MLL180" s="252"/>
      <c r="MLM180" s="252"/>
      <c r="MLN180" s="252"/>
      <c r="MLO180" s="252"/>
      <c r="MLP180" s="252"/>
      <c r="MLQ180" s="252"/>
      <c r="MLR180" s="252"/>
      <c r="MLS180" s="252"/>
      <c r="MLT180" s="252"/>
      <c r="MLU180" s="252"/>
      <c r="MLV180" s="252"/>
      <c r="MLW180" s="252"/>
      <c r="MLX180" s="252"/>
      <c r="MLY180" s="252"/>
      <c r="MLZ180" s="252"/>
      <c r="MMA180" s="252"/>
      <c r="MMB180" s="252"/>
      <c r="MMC180" s="252"/>
      <c r="MMD180" s="252"/>
      <c r="MME180" s="252"/>
      <c r="MMF180" s="252"/>
      <c r="MMG180" s="252"/>
      <c r="MMH180" s="252"/>
      <c r="MMI180" s="252"/>
      <c r="MMJ180" s="252"/>
      <c r="MMK180" s="252"/>
      <c r="MML180" s="252"/>
      <c r="MMM180" s="252"/>
      <c r="MMN180" s="252"/>
      <c r="MMO180" s="252"/>
      <c r="MMP180" s="252"/>
      <c r="MMQ180" s="252"/>
      <c r="MMR180" s="252"/>
      <c r="MMS180" s="252"/>
      <c r="MMT180" s="252"/>
      <c r="MMU180" s="252"/>
      <c r="MMV180" s="252"/>
      <c r="MMW180" s="252"/>
      <c r="MMX180" s="252"/>
      <c r="MMY180" s="252"/>
      <c r="MMZ180" s="252"/>
      <c r="MNA180" s="252"/>
      <c r="MNB180" s="252"/>
      <c r="MNC180" s="252"/>
      <c r="MND180" s="252"/>
      <c r="MNE180" s="252"/>
      <c r="MNF180" s="252"/>
      <c r="MNG180" s="252"/>
      <c r="MNH180" s="252"/>
      <c r="MNI180" s="252"/>
      <c r="MNJ180" s="252"/>
      <c r="MNK180" s="252"/>
      <c r="MNL180" s="252"/>
      <c r="MNM180" s="252"/>
      <c r="MNN180" s="252"/>
      <c r="MNO180" s="252"/>
      <c r="MNP180" s="252"/>
      <c r="MNQ180" s="252"/>
      <c r="MNR180" s="252"/>
      <c r="MNS180" s="252"/>
      <c r="MNT180" s="252"/>
      <c r="MNU180" s="252"/>
      <c r="MNV180" s="252"/>
      <c r="MNW180" s="252"/>
      <c r="MNX180" s="252"/>
      <c r="MNY180" s="252"/>
      <c r="MNZ180" s="252"/>
      <c r="MOA180" s="252"/>
      <c r="MOB180" s="252"/>
      <c r="MOC180" s="252"/>
      <c r="MOD180" s="252"/>
      <c r="MOE180" s="252"/>
      <c r="MOF180" s="252"/>
      <c r="MOG180" s="252"/>
      <c r="MOH180" s="252"/>
      <c r="MOI180" s="252"/>
      <c r="MOJ180" s="252"/>
      <c r="MOK180" s="252"/>
      <c r="MOL180" s="252"/>
      <c r="MOM180" s="252"/>
      <c r="MON180" s="252"/>
      <c r="MOO180" s="252"/>
      <c r="MOP180" s="252"/>
      <c r="MOQ180" s="252"/>
      <c r="MOR180" s="252"/>
      <c r="MOS180" s="252"/>
      <c r="MOT180" s="252"/>
      <c r="MOU180" s="252"/>
      <c r="MOV180" s="252"/>
      <c r="MOW180" s="252"/>
      <c r="MOX180" s="252"/>
      <c r="MOY180" s="252"/>
      <c r="MOZ180" s="252"/>
      <c r="MPA180" s="252"/>
      <c r="MPB180" s="252"/>
      <c r="MPC180" s="252"/>
      <c r="MPD180" s="252"/>
      <c r="MPE180" s="252"/>
      <c r="MPF180" s="252"/>
      <c r="MPG180" s="252"/>
      <c r="MPH180" s="252"/>
      <c r="MPI180" s="252"/>
      <c r="MPJ180" s="252"/>
      <c r="MPK180" s="252"/>
      <c r="MPL180" s="252"/>
      <c r="MPM180" s="252"/>
      <c r="MPN180" s="252"/>
      <c r="MPO180" s="252"/>
      <c r="MPP180" s="252"/>
      <c r="MPQ180" s="252"/>
      <c r="MPR180" s="252"/>
      <c r="MPS180" s="252"/>
      <c r="MPT180" s="252"/>
      <c r="MPU180" s="252"/>
      <c r="MPV180" s="252"/>
      <c r="MPW180" s="252"/>
      <c r="MPX180" s="252"/>
      <c r="MPY180" s="252"/>
      <c r="MPZ180" s="252"/>
      <c r="MQA180" s="252"/>
      <c r="MQB180" s="252"/>
      <c r="MQC180" s="252"/>
      <c r="MQD180" s="252"/>
      <c r="MQE180" s="252"/>
      <c r="MQF180" s="252"/>
      <c r="MQG180" s="252"/>
      <c r="MQH180" s="252"/>
      <c r="MQI180" s="252"/>
      <c r="MQJ180" s="252"/>
      <c r="MQK180" s="252"/>
      <c r="MQL180" s="252"/>
      <c r="MQM180" s="252"/>
      <c r="MQN180" s="252"/>
      <c r="MQO180" s="252"/>
      <c r="MQP180" s="252"/>
      <c r="MQQ180" s="252"/>
      <c r="MQR180" s="252"/>
      <c r="MQS180" s="252"/>
      <c r="MQT180" s="252"/>
      <c r="MQU180" s="252"/>
      <c r="MQV180" s="252"/>
      <c r="MQW180" s="252"/>
      <c r="MQX180" s="252"/>
      <c r="MQY180" s="252"/>
      <c r="MQZ180" s="252"/>
      <c r="MRA180" s="252"/>
      <c r="MRB180" s="252"/>
      <c r="MRC180" s="252"/>
      <c r="MRD180" s="252"/>
      <c r="MRE180" s="252"/>
      <c r="MRF180" s="252"/>
      <c r="MRG180" s="252"/>
      <c r="MRH180" s="252"/>
      <c r="MRI180" s="252"/>
      <c r="MRJ180" s="252"/>
      <c r="MRK180" s="252"/>
      <c r="MRL180" s="252"/>
      <c r="MRM180" s="252"/>
      <c r="MRN180" s="252"/>
      <c r="MRO180" s="252"/>
      <c r="MRP180" s="252"/>
      <c r="MRQ180" s="252"/>
      <c r="MRR180" s="252"/>
      <c r="MRS180" s="252"/>
      <c r="MRT180" s="252"/>
      <c r="MRU180" s="252"/>
      <c r="MRV180" s="252"/>
      <c r="MRW180" s="252"/>
      <c r="MRX180" s="252"/>
      <c r="MRY180" s="252"/>
      <c r="MRZ180" s="252"/>
      <c r="MSA180" s="252"/>
      <c r="MSB180" s="252"/>
      <c r="MSC180" s="252"/>
      <c r="MSD180" s="252"/>
      <c r="MSE180" s="252"/>
      <c r="MSF180" s="252"/>
      <c r="MSG180" s="252"/>
      <c r="MSH180" s="252"/>
      <c r="MSI180" s="252"/>
      <c r="MSJ180" s="252"/>
      <c r="MSK180" s="252"/>
      <c r="MSL180" s="252"/>
      <c r="MSM180" s="252"/>
      <c r="MSN180" s="252"/>
      <c r="MSO180" s="252"/>
      <c r="MSP180" s="252"/>
      <c r="MSQ180" s="252"/>
      <c r="MSR180" s="252"/>
      <c r="MSS180" s="252"/>
      <c r="MST180" s="252"/>
      <c r="MSU180" s="252"/>
      <c r="MSV180" s="252"/>
      <c r="MSW180" s="252"/>
      <c r="MSX180" s="252"/>
      <c r="MSY180" s="252"/>
      <c r="MSZ180" s="252"/>
      <c r="MTA180" s="252"/>
      <c r="MTB180" s="252"/>
      <c r="MTC180" s="252"/>
      <c r="MTD180" s="252"/>
      <c r="MTE180" s="252"/>
      <c r="MTF180" s="252"/>
      <c r="MTG180" s="252"/>
      <c r="MTH180" s="252"/>
      <c r="MTI180" s="252"/>
      <c r="MTJ180" s="252"/>
      <c r="MTK180" s="252"/>
      <c r="MTL180" s="252"/>
      <c r="MTM180" s="252"/>
      <c r="MTN180" s="252"/>
      <c r="MTO180" s="252"/>
      <c r="MTP180" s="252"/>
      <c r="MTQ180" s="252"/>
      <c r="MTR180" s="252"/>
      <c r="MTS180" s="252"/>
      <c r="MTT180" s="252"/>
      <c r="MTU180" s="252"/>
      <c r="MTV180" s="252"/>
      <c r="MTW180" s="252"/>
      <c r="MTX180" s="252"/>
      <c r="MTY180" s="252"/>
      <c r="MTZ180" s="252"/>
      <c r="MUA180" s="252"/>
      <c r="MUB180" s="252"/>
      <c r="MUC180" s="252"/>
      <c r="MUD180" s="252"/>
      <c r="MUE180" s="252"/>
      <c r="MUF180" s="252"/>
      <c r="MUG180" s="252"/>
      <c r="MUH180" s="252"/>
      <c r="MUI180" s="252"/>
      <c r="MUJ180" s="252"/>
      <c r="MUK180" s="252"/>
      <c r="MUL180" s="252"/>
      <c r="MUM180" s="252"/>
      <c r="MUN180" s="252"/>
      <c r="MUO180" s="252"/>
      <c r="MUP180" s="252"/>
      <c r="MUQ180" s="252"/>
      <c r="MUR180" s="252"/>
      <c r="MUS180" s="252"/>
      <c r="MUT180" s="252"/>
      <c r="MUU180" s="252"/>
      <c r="MUV180" s="252"/>
      <c r="MUW180" s="252"/>
      <c r="MUX180" s="252"/>
      <c r="MUY180" s="252"/>
      <c r="MUZ180" s="252"/>
      <c r="MVA180" s="252"/>
      <c r="MVB180" s="252"/>
      <c r="MVC180" s="252"/>
      <c r="MVD180" s="252"/>
      <c r="MVE180" s="252"/>
      <c r="MVF180" s="252"/>
      <c r="MVG180" s="252"/>
      <c r="MVH180" s="252"/>
      <c r="MVI180" s="252"/>
      <c r="MVJ180" s="252"/>
      <c r="MVK180" s="252"/>
      <c r="MVL180" s="252"/>
      <c r="MVM180" s="252"/>
      <c r="MVN180" s="252"/>
      <c r="MVO180" s="252"/>
      <c r="MVP180" s="252"/>
      <c r="MVQ180" s="252"/>
      <c r="MVR180" s="252"/>
      <c r="MVS180" s="252"/>
      <c r="MVT180" s="252"/>
      <c r="MVU180" s="252"/>
      <c r="MVV180" s="252"/>
      <c r="MVW180" s="252"/>
      <c r="MVX180" s="252"/>
      <c r="MVY180" s="252"/>
      <c r="MVZ180" s="252"/>
      <c r="MWA180" s="252"/>
      <c r="MWB180" s="252"/>
      <c r="MWC180" s="252"/>
      <c r="MWD180" s="252"/>
      <c r="MWE180" s="252"/>
      <c r="MWF180" s="252"/>
      <c r="MWG180" s="252"/>
      <c r="MWH180" s="252"/>
      <c r="MWI180" s="252"/>
      <c r="MWJ180" s="252"/>
      <c r="MWK180" s="252"/>
      <c r="MWL180" s="252"/>
      <c r="MWM180" s="252"/>
      <c r="MWN180" s="252"/>
      <c r="MWO180" s="252"/>
      <c r="MWP180" s="252"/>
      <c r="MWQ180" s="252"/>
      <c r="MWR180" s="252"/>
      <c r="MWS180" s="252"/>
      <c r="MWT180" s="252"/>
      <c r="MWU180" s="252"/>
      <c r="MWV180" s="252"/>
      <c r="MWW180" s="252"/>
      <c r="MWX180" s="252"/>
      <c r="MWY180" s="252"/>
      <c r="MWZ180" s="252"/>
      <c r="MXA180" s="252"/>
      <c r="MXB180" s="252"/>
      <c r="MXC180" s="252"/>
      <c r="MXD180" s="252"/>
      <c r="MXE180" s="252"/>
      <c r="MXF180" s="252"/>
      <c r="MXG180" s="252"/>
      <c r="MXH180" s="252"/>
      <c r="MXI180" s="252"/>
      <c r="MXJ180" s="252"/>
      <c r="MXK180" s="252"/>
      <c r="MXL180" s="252"/>
      <c r="MXM180" s="252"/>
      <c r="MXN180" s="252"/>
      <c r="MXO180" s="252"/>
      <c r="MXP180" s="252"/>
      <c r="MXQ180" s="252"/>
      <c r="MXR180" s="252"/>
      <c r="MXS180" s="252"/>
      <c r="MXT180" s="252"/>
      <c r="MXU180" s="252"/>
      <c r="MXV180" s="252"/>
      <c r="MXW180" s="252"/>
      <c r="MXX180" s="252"/>
      <c r="MXY180" s="252"/>
      <c r="MXZ180" s="252"/>
      <c r="MYA180" s="252"/>
      <c r="MYB180" s="252"/>
      <c r="MYC180" s="252"/>
      <c r="MYD180" s="252"/>
      <c r="MYE180" s="252"/>
      <c r="MYF180" s="252"/>
      <c r="MYG180" s="252"/>
      <c r="MYH180" s="252"/>
      <c r="MYI180" s="252"/>
      <c r="MYJ180" s="252"/>
      <c r="MYK180" s="252"/>
      <c r="MYL180" s="252"/>
      <c r="MYM180" s="252"/>
      <c r="MYN180" s="252"/>
      <c r="MYO180" s="252"/>
      <c r="MYP180" s="252"/>
      <c r="MYQ180" s="252"/>
      <c r="MYR180" s="252"/>
      <c r="MYS180" s="252"/>
      <c r="MYT180" s="252"/>
      <c r="MYU180" s="252"/>
      <c r="MYV180" s="252"/>
      <c r="MYW180" s="252"/>
      <c r="MYX180" s="252"/>
      <c r="MYY180" s="252"/>
      <c r="MYZ180" s="252"/>
      <c r="MZA180" s="252"/>
      <c r="MZB180" s="252"/>
      <c r="MZC180" s="252"/>
      <c r="MZD180" s="252"/>
      <c r="MZE180" s="252"/>
      <c r="MZF180" s="252"/>
      <c r="MZG180" s="252"/>
      <c r="MZH180" s="252"/>
      <c r="MZI180" s="252"/>
      <c r="MZJ180" s="252"/>
      <c r="MZK180" s="252"/>
      <c r="MZL180" s="252"/>
      <c r="MZM180" s="252"/>
      <c r="MZN180" s="252"/>
      <c r="MZO180" s="252"/>
      <c r="MZP180" s="252"/>
      <c r="MZQ180" s="252"/>
      <c r="MZR180" s="252"/>
      <c r="MZS180" s="252"/>
      <c r="MZT180" s="252"/>
      <c r="MZU180" s="252"/>
      <c r="MZV180" s="252"/>
      <c r="MZW180" s="252"/>
      <c r="MZX180" s="252"/>
      <c r="MZY180" s="252"/>
      <c r="MZZ180" s="252"/>
      <c r="NAA180" s="252"/>
      <c r="NAB180" s="252"/>
      <c r="NAC180" s="252"/>
      <c r="NAD180" s="252"/>
      <c r="NAE180" s="252"/>
      <c r="NAF180" s="252"/>
      <c r="NAG180" s="252"/>
      <c r="NAH180" s="252"/>
      <c r="NAI180" s="252"/>
      <c r="NAJ180" s="252"/>
      <c r="NAK180" s="252"/>
      <c r="NAL180" s="252"/>
      <c r="NAM180" s="252"/>
      <c r="NAN180" s="252"/>
      <c r="NAO180" s="252"/>
      <c r="NAP180" s="252"/>
      <c r="NAQ180" s="252"/>
      <c r="NAR180" s="252"/>
      <c r="NAS180" s="252"/>
      <c r="NAT180" s="252"/>
      <c r="NAU180" s="252"/>
      <c r="NAV180" s="252"/>
      <c r="NAW180" s="252"/>
      <c r="NAX180" s="252"/>
      <c r="NAY180" s="252"/>
      <c r="NAZ180" s="252"/>
      <c r="NBA180" s="252"/>
      <c r="NBB180" s="252"/>
      <c r="NBC180" s="252"/>
      <c r="NBD180" s="252"/>
      <c r="NBE180" s="252"/>
      <c r="NBF180" s="252"/>
      <c r="NBG180" s="252"/>
      <c r="NBH180" s="252"/>
      <c r="NBI180" s="252"/>
      <c r="NBJ180" s="252"/>
      <c r="NBK180" s="252"/>
      <c r="NBL180" s="252"/>
      <c r="NBM180" s="252"/>
      <c r="NBN180" s="252"/>
      <c r="NBO180" s="252"/>
      <c r="NBP180" s="252"/>
      <c r="NBQ180" s="252"/>
      <c r="NBR180" s="252"/>
      <c r="NBS180" s="252"/>
      <c r="NBT180" s="252"/>
      <c r="NBU180" s="252"/>
      <c r="NBV180" s="252"/>
      <c r="NBW180" s="252"/>
      <c r="NBX180" s="252"/>
      <c r="NBY180" s="252"/>
      <c r="NBZ180" s="252"/>
      <c r="NCA180" s="252"/>
      <c r="NCB180" s="252"/>
      <c r="NCC180" s="252"/>
      <c r="NCD180" s="252"/>
      <c r="NCE180" s="252"/>
      <c r="NCF180" s="252"/>
      <c r="NCG180" s="252"/>
      <c r="NCH180" s="252"/>
      <c r="NCI180" s="252"/>
      <c r="NCJ180" s="252"/>
      <c r="NCK180" s="252"/>
      <c r="NCL180" s="252"/>
      <c r="NCM180" s="252"/>
      <c r="NCN180" s="252"/>
      <c r="NCO180" s="252"/>
      <c r="NCP180" s="252"/>
      <c r="NCQ180" s="252"/>
      <c r="NCR180" s="252"/>
      <c r="NCS180" s="252"/>
      <c r="NCT180" s="252"/>
      <c r="NCU180" s="252"/>
      <c r="NCV180" s="252"/>
      <c r="NCW180" s="252"/>
      <c r="NCX180" s="252"/>
      <c r="NCY180" s="252"/>
      <c r="NCZ180" s="252"/>
      <c r="NDA180" s="252"/>
      <c r="NDB180" s="252"/>
      <c r="NDC180" s="252"/>
      <c r="NDD180" s="252"/>
      <c r="NDE180" s="252"/>
      <c r="NDF180" s="252"/>
      <c r="NDG180" s="252"/>
      <c r="NDH180" s="252"/>
      <c r="NDI180" s="252"/>
      <c r="NDJ180" s="252"/>
      <c r="NDK180" s="252"/>
      <c r="NDL180" s="252"/>
      <c r="NDM180" s="252"/>
      <c r="NDN180" s="252"/>
      <c r="NDO180" s="252"/>
      <c r="NDP180" s="252"/>
      <c r="NDQ180" s="252"/>
      <c r="NDR180" s="252"/>
      <c r="NDS180" s="252"/>
      <c r="NDT180" s="252"/>
      <c r="NDU180" s="252"/>
      <c r="NDV180" s="252"/>
      <c r="NDW180" s="252"/>
      <c r="NDX180" s="252"/>
      <c r="NDY180" s="252"/>
      <c r="NDZ180" s="252"/>
      <c r="NEA180" s="252"/>
      <c r="NEB180" s="252"/>
      <c r="NEC180" s="252"/>
      <c r="NED180" s="252"/>
      <c r="NEE180" s="252"/>
      <c r="NEF180" s="252"/>
      <c r="NEG180" s="252"/>
      <c r="NEH180" s="252"/>
      <c r="NEI180" s="252"/>
      <c r="NEJ180" s="252"/>
      <c r="NEK180" s="252"/>
      <c r="NEL180" s="252"/>
      <c r="NEM180" s="252"/>
      <c r="NEN180" s="252"/>
      <c r="NEO180" s="252"/>
      <c r="NEP180" s="252"/>
      <c r="NEQ180" s="252"/>
      <c r="NER180" s="252"/>
      <c r="NES180" s="252"/>
      <c r="NET180" s="252"/>
      <c r="NEU180" s="252"/>
      <c r="NEV180" s="252"/>
      <c r="NEW180" s="252"/>
      <c r="NEX180" s="252"/>
      <c r="NEY180" s="252"/>
      <c r="NEZ180" s="252"/>
      <c r="NFA180" s="252"/>
      <c r="NFB180" s="252"/>
      <c r="NFC180" s="252"/>
      <c r="NFD180" s="252"/>
      <c r="NFE180" s="252"/>
      <c r="NFF180" s="252"/>
      <c r="NFG180" s="252"/>
      <c r="NFH180" s="252"/>
      <c r="NFI180" s="252"/>
      <c r="NFJ180" s="252"/>
      <c r="NFK180" s="252"/>
      <c r="NFL180" s="252"/>
      <c r="NFM180" s="252"/>
      <c r="NFN180" s="252"/>
      <c r="NFO180" s="252"/>
      <c r="NFP180" s="252"/>
      <c r="NFQ180" s="252"/>
      <c r="NFR180" s="252"/>
      <c r="NFS180" s="252"/>
      <c r="NFT180" s="252"/>
      <c r="NFU180" s="252"/>
      <c r="NFV180" s="252"/>
      <c r="NFW180" s="252"/>
      <c r="NFX180" s="252"/>
      <c r="NFY180" s="252"/>
      <c r="NFZ180" s="252"/>
      <c r="NGA180" s="252"/>
      <c r="NGB180" s="252"/>
      <c r="NGC180" s="252"/>
      <c r="NGD180" s="252"/>
      <c r="NGE180" s="252"/>
      <c r="NGF180" s="252"/>
      <c r="NGG180" s="252"/>
      <c r="NGH180" s="252"/>
      <c r="NGI180" s="252"/>
      <c r="NGJ180" s="252"/>
      <c r="NGK180" s="252"/>
      <c r="NGL180" s="252"/>
      <c r="NGM180" s="252"/>
      <c r="NGN180" s="252"/>
      <c r="NGO180" s="252"/>
      <c r="NGP180" s="252"/>
      <c r="NGQ180" s="252"/>
      <c r="NGR180" s="252"/>
      <c r="NGS180" s="252"/>
      <c r="NGT180" s="252"/>
      <c r="NGU180" s="252"/>
      <c r="NGV180" s="252"/>
      <c r="NGW180" s="252"/>
      <c r="NGX180" s="252"/>
      <c r="NGY180" s="252"/>
      <c r="NGZ180" s="252"/>
      <c r="NHA180" s="252"/>
      <c r="NHB180" s="252"/>
      <c r="NHC180" s="252"/>
      <c r="NHD180" s="252"/>
      <c r="NHE180" s="252"/>
      <c r="NHF180" s="252"/>
      <c r="NHG180" s="252"/>
      <c r="NHH180" s="252"/>
      <c r="NHI180" s="252"/>
      <c r="NHJ180" s="252"/>
      <c r="NHK180" s="252"/>
      <c r="NHL180" s="252"/>
      <c r="NHM180" s="252"/>
      <c r="NHN180" s="252"/>
      <c r="NHO180" s="252"/>
      <c r="NHP180" s="252"/>
      <c r="NHQ180" s="252"/>
      <c r="NHR180" s="252"/>
      <c r="NHS180" s="252"/>
      <c r="NHT180" s="252"/>
      <c r="NHU180" s="252"/>
      <c r="NHV180" s="252"/>
      <c r="NHW180" s="252"/>
      <c r="NHX180" s="252"/>
      <c r="NHY180" s="252"/>
      <c r="NHZ180" s="252"/>
      <c r="NIA180" s="252"/>
      <c r="NIB180" s="252"/>
      <c r="NIC180" s="252"/>
      <c r="NID180" s="252"/>
      <c r="NIE180" s="252"/>
      <c r="NIF180" s="252"/>
      <c r="NIG180" s="252"/>
      <c r="NIH180" s="252"/>
      <c r="NII180" s="252"/>
      <c r="NIJ180" s="252"/>
      <c r="NIK180" s="252"/>
      <c r="NIL180" s="252"/>
      <c r="NIM180" s="252"/>
      <c r="NIN180" s="252"/>
      <c r="NIO180" s="252"/>
      <c r="NIP180" s="252"/>
      <c r="NIQ180" s="252"/>
      <c r="NIR180" s="252"/>
      <c r="NIS180" s="252"/>
      <c r="NIT180" s="252"/>
      <c r="NIU180" s="252"/>
      <c r="NIV180" s="252"/>
      <c r="NIW180" s="252"/>
      <c r="NIX180" s="252"/>
      <c r="NIY180" s="252"/>
      <c r="NIZ180" s="252"/>
      <c r="NJA180" s="252"/>
      <c r="NJB180" s="252"/>
      <c r="NJC180" s="252"/>
      <c r="NJD180" s="252"/>
      <c r="NJE180" s="252"/>
      <c r="NJF180" s="252"/>
      <c r="NJG180" s="252"/>
      <c r="NJH180" s="252"/>
      <c r="NJI180" s="252"/>
      <c r="NJJ180" s="252"/>
      <c r="NJK180" s="252"/>
      <c r="NJL180" s="252"/>
      <c r="NJM180" s="252"/>
      <c r="NJN180" s="252"/>
      <c r="NJO180" s="252"/>
      <c r="NJP180" s="252"/>
      <c r="NJQ180" s="252"/>
      <c r="NJR180" s="252"/>
      <c r="NJS180" s="252"/>
      <c r="NJT180" s="252"/>
      <c r="NJU180" s="252"/>
      <c r="NJV180" s="252"/>
      <c r="NJW180" s="252"/>
      <c r="NJX180" s="252"/>
      <c r="NJY180" s="252"/>
      <c r="NJZ180" s="252"/>
      <c r="NKA180" s="252"/>
      <c r="NKB180" s="252"/>
      <c r="NKC180" s="252"/>
      <c r="NKD180" s="252"/>
      <c r="NKE180" s="252"/>
      <c r="NKF180" s="252"/>
      <c r="NKG180" s="252"/>
      <c r="NKH180" s="252"/>
      <c r="NKI180" s="252"/>
      <c r="NKJ180" s="252"/>
      <c r="NKK180" s="252"/>
      <c r="NKL180" s="252"/>
      <c r="NKM180" s="252"/>
      <c r="NKN180" s="252"/>
      <c r="NKO180" s="252"/>
      <c r="NKP180" s="252"/>
      <c r="NKQ180" s="252"/>
      <c r="NKR180" s="252"/>
      <c r="NKS180" s="252"/>
      <c r="NKT180" s="252"/>
      <c r="NKU180" s="252"/>
      <c r="NKV180" s="252"/>
      <c r="NKW180" s="252"/>
      <c r="NKX180" s="252"/>
      <c r="NKY180" s="252"/>
      <c r="NKZ180" s="252"/>
      <c r="NLA180" s="252"/>
      <c r="NLB180" s="252"/>
      <c r="NLC180" s="252"/>
      <c r="NLD180" s="252"/>
      <c r="NLE180" s="252"/>
      <c r="NLF180" s="252"/>
      <c r="NLG180" s="252"/>
      <c r="NLH180" s="252"/>
      <c r="NLI180" s="252"/>
      <c r="NLJ180" s="252"/>
      <c r="NLK180" s="252"/>
      <c r="NLL180" s="252"/>
      <c r="NLM180" s="252"/>
      <c r="NLN180" s="252"/>
      <c r="NLO180" s="252"/>
      <c r="NLP180" s="252"/>
      <c r="NLQ180" s="252"/>
      <c r="NLR180" s="252"/>
      <c r="NLS180" s="252"/>
      <c r="NLT180" s="252"/>
      <c r="NLU180" s="252"/>
      <c r="NLV180" s="252"/>
      <c r="NLW180" s="252"/>
      <c r="NLX180" s="252"/>
      <c r="NLY180" s="252"/>
      <c r="NLZ180" s="252"/>
      <c r="NMA180" s="252"/>
      <c r="NMB180" s="252"/>
      <c r="NMC180" s="252"/>
      <c r="NMD180" s="252"/>
      <c r="NME180" s="252"/>
      <c r="NMF180" s="252"/>
      <c r="NMG180" s="252"/>
      <c r="NMH180" s="252"/>
      <c r="NMI180" s="252"/>
      <c r="NMJ180" s="252"/>
      <c r="NMK180" s="252"/>
      <c r="NML180" s="252"/>
      <c r="NMM180" s="252"/>
      <c r="NMN180" s="252"/>
      <c r="NMO180" s="252"/>
      <c r="NMP180" s="252"/>
      <c r="NMQ180" s="252"/>
      <c r="NMR180" s="252"/>
      <c r="NMS180" s="252"/>
      <c r="NMT180" s="252"/>
      <c r="NMU180" s="252"/>
      <c r="NMV180" s="252"/>
      <c r="NMW180" s="252"/>
      <c r="NMX180" s="252"/>
      <c r="NMY180" s="252"/>
      <c r="NMZ180" s="252"/>
      <c r="NNA180" s="252"/>
      <c r="NNB180" s="252"/>
      <c r="NNC180" s="252"/>
      <c r="NND180" s="252"/>
      <c r="NNE180" s="252"/>
      <c r="NNF180" s="252"/>
      <c r="NNG180" s="252"/>
      <c r="NNH180" s="252"/>
      <c r="NNI180" s="252"/>
      <c r="NNJ180" s="252"/>
      <c r="NNK180" s="252"/>
      <c r="NNL180" s="252"/>
      <c r="NNM180" s="252"/>
      <c r="NNN180" s="252"/>
      <c r="NNO180" s="252"/>
      <c r="NNP180" s="252"/>
      <c r="NNQ180" s="252"/>
      <c r="NNR180" s="252"/>
      <c r="NNS180" s="252"/>
      <c r="NNT180" s="252"/>
      <c r="NNU180" s="252"/>
      <c r="NNV180" s="252"/>
      <c r="NNW180" s="252"/>
      <c r="NNX180" s="252"/>
      <c r="NNY180" s="252"/>
      <c r="NNZ180" s="252"/>
      <c r="NOA180" s="252"/>
      <c r="NOB180" s="252"/>
      <c r="NOC180" s="252"/>
      <c r="NOD180" s="252"/>
      <c r="NOE180" s="252"/>
      <c r="NOF180" s="252"/>
      <c r="NOG180" s="252"/>
      <c r="NOH180" s="252"/>
      <c r="NOI180" s="252"/>
      <c r="NOJ180" s="252"/>
      <c r="NOK180" s="252"/>
      <c r="NOL180" s="252"/>
      <c r="NOM180" s="252"/>
      <c r="NON180" s="252"/>
      <c r="NOO180" s="252"/>
      <c r="NOP180" s="252"/>
      <c r="NOQ180" s="252"/>
      <c r="NOR180" s="252"/>
      <c r="NOS180" s="252"/>
      <c r="NOT180" s="252"/>
      <c r="NOU180" s="252"/>
      <c r="NOV180" s="252"/>
      <c r="NOW180" s="252"/>
      <c r="NOX180" s="252"/>
      <c r="NOY180" s="252"/>
      <c r="NOZ180" s="252"/>
      <c r="NPA180" s="252"/>
      <c r="NPB180" s="252"/>
      <c r="NPC180" s="252"/>
      <c r="NPD180" s="252"/>
      <c r="NPE180" s="252"/>
      <c r="NPF180" s="252"/>
      <c r="NPG180" s="252"/>
      <c r="NPH180" s="252"/>
      <c r="NPI180" s="252"/>
      <c r="NPJ180" s="252"/>
      <c r="NPK180" s="252"/>
      <c r="NPL180" s="252"/>
      <c r="NPM180" s="252"/>
      <c r="NPN180" s="252"/>
      <c r="NPO180" s="252"/>
      <c r="NPP180" s="252"/>
      <c r="NPQ180" s="252"/>
      <c r="NPR180" s="252"/>
      <c r="NPS180" s="252"/>
      <c r="NPT180" s="252"/>
      <c r="NPU180" s="252"/>
      <c r="NPV180" s="252"/>
      <c r="NPW180" s="252"/>
      <c r="NPX180" s="252"/>
      <c r="NPY180" s="252"/>
      <c r="NPZ180" s="252"/>
      <c r="NQA180" s="252"/>
      <c r="NQB180" s="252"/>
      <c r="NQC180" s="252"/>
      <c r="NQD180" s="252"/>
      <c r="NQE180" s="252"/>
      <c r="NQF180" s="252"/>
      <c r="NQG180" s="252"/>
      <c r="NQH180" s="252"/>
      <c r="NQI180" s="252"/>
      <c r="NQJ180" s="252"/>
      <c r="NQK180" s="252"/>
      <c r="NQL180" s="252"/>
      <c r="NQM180" s="252"/>
      <c r="NQN180" s="252"/>
      <c r="NQO180" s="252"/>
      <c r="NQP180" s="252"/>
      <c r="NQQ180" s="252"/>
      <c r="NQR180" s="252"/>
      <c r="NQS180" s="252"/>
      <c r="NQT180" s="252"/>
      <c r="NQU180" s="252"/>
      <c r="NQV180" s="252"/>
      <c r="NQW180" s="252"/>
      <c r="NQX180" s="252"/>
      <c r="NQY180" s="252"/>
      <c r="NQZ180" s="252"/>
      <c r="NRA180" s="252"/>
      <c r="NRB180" s="252"/>
      <c r="NRC180" s="252"/>
      <c r="NRD180" s="252"/>
      <c r="NRE180" s="252"/>
      <c r="NRF180" s="252"/>
      <c r="NRG180" s="252"/>
      <c r="NRH180" s="252"/>
      <c r="NRI180" s="252"/>
      <c r="NRJ180" s="252"/>
      <c r="NRK180" s="252"/>
      <c r="NRL180" s="252"/>
      <c r="NRM180" s="252"/>
      <c r="NRN180" s="252"/>
      <c r="NRO180" s="252"/>
      <c r="NRP180" s="252"/>
      <c r="NRQ180" s="252"/>
      <c r="NRR180" s="252"/>
      <c r="NRS180" s="252"/>
      <c r="NRT180" s="252"/>
      <c r="NRU180" s="252"/>
      <c r="NRV180" s="252"/>
      <c r="NRW180" s="252"/>
      <c r="NRX180" s="252"/>
      <c r="NRY180" s="252"/>
      <c r="NRZ180" s="252"/>
      <c r="NSA180" s="252"/>
      <c r="NSB180" s="252"/>
      <c r="NSC180" s="252"/>
      <c r="NSD180" s="252"/>
      <c r="NSE180" s="252"/>
      <c r="NSF180" s="252"/>
      <c r="NSG180" s="252"/>
      <c r="NSH180" s="252"/>
      <c r="NSI180" s="252"/>
      <c r="NSJ180" s="252"/>
      <c r="NSK180" s="252"/>
      <c r="NSL180" s="252"/>
      <c r="NSM180" s="252"/>
      <c r="NSN180" s="252"/>
      <c r="NSO180" s="252"/>
      <c r="NSP180" s="252"/>
      <c r="NSQ180" s="252"/>
      <c r="NSR180" s="252"/>
      <c r="NSS180" s="252"/>
      <c r="NST180" s="252"/>
      <c r="NSU180" s="252"/>
      <c r="NSV180" s="252"/>
      <c r="NSW180" s="252"/>
      <c r="NSX180" s="252"/>
      <c r="NSY180" s="252"/>
      <c r="NSZ180" s="252"/>
      <c r="NTA180" s="252"/>
      <c r="NTB180" s="252"/>
      <c r="NTC180" s="252"/>
      <c r="NTD180" s="252"/>
      <c r="NTE180" s="252"/>
      <c r="NTF180" s="252"/>
      <c r="NTG180" s="252"/>
      <c r="NTH180" s="252"/>
      <c r="NTI180" s="252"/>
      <c r="NTJ180" s="252"/>
      <c r="NTK180" s="252"/>
      <c r="NTL180" s="252"/>
      <c r="NTM180" s="252"/>
      <c r="NTN180" s="252"/>
      <c r="NTO180" s="252"/>
      <c r="NTP180" s="252"/>
      <c r="NTQ180" s="252"/>
      <c r="NTR180" s="252"/>
      <c r="NTS180" s="252"/>
      <c r="NTT180" s="252"/>
      <c r="NTU180" s="252"/>
      <c r="NTV180" s="252"/>
      <c r="NTW180" s="252"/>
      <c r="NTX180" s="252"/>
      <c r="NTY180" s="252"/>
      <c r="NTZ180" s="252"/>
      <c r="NUA180" s="252"/>
      <c r="NUB180" s="252"/>
      <c r="NUC180" s="252"/>
      <c r="NUD180" s="252"/>
      <c r="NUE180" s="252"/>
      <c r="NUF180" s="252"/>
      <c r="NUG180" s="252"/>
      <c r="NUH180" s="252"/>
      <c r="NUI180" s="252"/>
      <c r="NUJ180" s="252"/>
      <c r="NUK180" s="252"/>
      <c r="NUL180" s="252"/>
      <c r="NUM180" s="252"/>
      <c r="NUN180" s="252"/>
      <c r="NUO180" s="252"/>
      <c r="NUP180" s="252"/>
      <c r="NUQ180" s="252"/>
      <c r="NUR180" s="252"/>
      <c r="NUS180" s="252"/>
      <c r="NUT180" s="252"/>
      <c r="NUU180" s="252"/>
      <c r="NUV180" s="252"/>
      <c r="NUW180" s="252"/>
      <c r="NUX180" s="252"/>
      <c r="NUY180" s="252"/>
      <c r="NUZ180" s="252"/>
      <c r="NVA180" s="252"/>
      <c r="NVB180" s="252"/>
      <c r="NVC180" s="252"/>
      <c r="NVD180" s="252"/>
      <c r="NVE180" s="252"/>
      <c r="NVF180" s="252"/>
      <c r="NVG180" s="252"/>
      <c r="NVH180" s="252"/>
      <c r="NVI180" s="252"/>
      <c r="NVJ180" s="252"/>
      <c r="NVK180" s="252"/>
      <c r="NVL180" s="252"/>
      <c r="NVM180" s="252"/>
      <c r="NVN180" s="252"/>
      <c r="NVO180" s="252"/>
      <c r="NVP180" s="252"/>
      <c r="NVQ180" s="252"/>
      <c r="NVR180" s="252"/>
      <c r="NVS180" s="252"/>
      <c r="NVT180" s="252"/>
      <c r="NVU180" s="252"/>
      <c r="NVV180" s="252"/>
      <c r="NVW180" s="252"/>
      <c r="NVX180" s="252"/>
      <c r="NVY180" s="252"/>
      <c r="NVZ180" s="252"/>
      <c r="NWA180" s="252"/>
      <c r="NWB180" s="252"/>
      <c r="NWC180" s="252"/>
      <c r="NWD180" s="252"/>
      <c r="NWE180" s="252"/>
      <c r="NWF180" s="252"/>
      <c r="NWG180" s="252"/>
      <c r="NWH180" s="252"/>
      <c r="NWI180" s="252"/>
      <c r="NWJ180" s="252"/>
      <c r="NWK180" s="252"/>
      <c r="NWL180" s="252"/>
      <c r="NWM180" s="252"/>
      <c r="NWN180" s="252"/>
      <c r="NWO180" s="252"/>
      <c r="NWP180" s="252"/>
      <c r="NWQ180" s="252"/>
      <c r="NWR180" s="252"/>
      <c r="NWS180" s="252"/>
      <c r="NWT180" s="252"/>
      <c r="NWU180" s="252"/>
      <c r="NWV180" s="252"/>
      <c r="NWW180" s="252"/>
      <c r="NWX180" s="252"/>
      <c r="NWY180" s="252"/>
      <c r="NWZ180" s="252"/>
      <c r="NXA180" s="252"/>
      <c r="NXB180" s="252"/>
      <c r="NXC180" s="252"/>
      <c r="NXD180" s="252"/>
      <c r="NXE180" s="252"/>
      <c r="NXF180" s="252"/>
      <c r="NXG180" s="252"/>
      <c r="NXH180" s="252"/>
      <c r="NXI180" s="252"/>
      <c r="NXJ180" s="252"/>
      <c r="NXK180" s="252"/>
      <c r="NXL180" s="252"/>
      <c r="NXM180" s="252"/>
      <c r="NXN180" s="252"/>
      <c r="NXO180" s="252"/>
      <c r="NXP180" s="252"/>
      <c r="NXQ180" s="252"/>
      <c r="NXR180" s="252"/>
      <c r="NXS180" s="252"/>
      <c r="NXT180" s="252"/>
      <c r="NXU180" s="252"/>
      <c r="NXV180" s="252"/>
      <c r="NXW180" s="252"/>
      <c r="NXX180" s="252"/>
      <c r="NXY180" s="252"/>
      <c r="NXZ180" s="252"/>
      <c r="NYA180" s="252"/>
      <c r="NYB180" s="252"/>
      <c r="NYC180" s="252"/>
      <c r="NYD180" s="252"/>
      <c r="NYE180" s="252"/>
      <c r="NYF180" s="252"/>
      <c r="NYG180" s="252"/>
      <c r="NYH180" s="252"/>
      <c r="NYI180" s="252"/>
      <c r="NYJ180" s="252"/>
      <c r="NYK180" s="252"/>
      <c r="NYL180" s="252"/>
      <c r="NYM180" s="252"/>
      <c r="NYN180" s="252"/>
      <c r="NYO180" s="252"/>
      <c r="NYP180" s="252"/>
      <c r="NYQ180" s="252"/>
      <c r="NYR180" s="252"/>
      <c r="NYS180" s="252"/>
      <c r="NYT180" s="252"/>
      <c r="NYU180" s="252"/>
      <c r="NYV180" s="252"/>
      <c r="NYW180" s="252"/>
      <c r="NYX180" s="252"/>
      <c r="NYY180" s="252"/>
      <c r="NYZ180" s="252"/>
      <c r="NZA180" s="252"/>
      <c r="NZB180" s="252"/>
      <c r="NZC180" s="252"/>
      <c r="NZD180" s="252"/>
      <c r="NZE180" s="252"/>
      <c r="NZF180" s="252"/>
      <c r="NZG180" s="252"/>
      <c r="NZH180" s="252"/>
      <c r="NZI180" s="252"/>
      <c r="NZJ180" s="252"/>
      <c r="NZK180" s="252"/>
      <c r="NZL180" s="252"/>
      <c r="NZM180" s="252"/>
      <c r="NZN180" s="252"/>
      <c r="NZO180" s="252"/>
      <c r="NZP180" s="252"/>
      <c r="NZQ180" s="252"/>
      <c r="NZR180" s="252"/>
      <c r="NZS180" s="252"/>
      <c r="NZT180" s="252"/>
      <c r="NZU180" s="252"/>
      <c r="NZV180" s="252"/>
      <c r="NZW180" s="252"/>
      <c r="NZX180" s="252"/>
      <c r="NZY180" s="252"/>
      <c r="NZZ180" s="252"/>
      <c r="OAA180" s="252"/>
      <c r="OAB180" s="252"/>
      <c r="OAC180" s="252"/>
      <c r="OAD180" s="252"/>
      <c r="OAE180" s="252"/>
      <c r="OAF180" s="252"/>
      <c r="OAG180" s="252"/>
      <c r="OAH180" s="252"/>
      <c r="OAI180" s="252"/>
      <c r="OAJ180" s="252"/>
      <c r="OAK180" s="252"/>
      <c r="OAL180" s="252"/>
      <c r="OAM180" s="252"/>
      <c r="OAN180" s="252"/>
      <c r="OAO180" s="252"/>
      <c r="OAP180" s="252"/>
      <c r="OAQ180" s="252"/>
      <c r="OAR180" s="252"/>
      <c r="OAS180" s="252"/>
      <c r="OAT180" s="252"/>
      <c r="OAU180" s="252"/>
      <c r="OAV180" s="252"/>
      <c r="OAW180" s="252"/>
      <c r="OAX180" s="252"/>
      <c r="OAY180" s="252"/>
      <c r="OAZ180" s="252"/>
      <c r="OBA180" s="252"/>
      <c r="OBB180" s="252"/>
      <c r="OBC180" s="252"/>
      <c r="OBD180" s="252"/>
      <c r="OBE180" s="252"/>
      <c r="OBF180" s="252"/>
      <c r="OBG180" s="252"/>
      <c r="OBH180" s="252"/>
      <c r="OBI180" s="252"/>
      <c r="OBJ180" s="252"/>
      <c r="OBK180" s="252"/>
      <c r="OBL180" s="252"/>
      <c r="OBM180" s="252"/>
      <c r="OBN180" s="252"/>
      <c r="OBO180" s="252"/>
      <c r="OBP180" s="252"/>
      <c r="OBQ180" s="252"/>
      <c r="OBR180" s="252"/>
      <c r="OBS180" s="252"/>
      <c r="OBT180" s="252"/>
      <c r="OBU180" s="252"/>
      <c r="OBV180" s="252"/>
      <c r="OBW180" s="252"/>
      <c r="OBX180" s="252"/>
      <c r="OBY180" s="252"/>
      <c r="OBZ180" s="252"/>
      <c r="OCA180" s="252"/>
      <c r="OCB180" s="252"/>
      <c r="OCC180" s="252"/>
      <c r="OCD180" s="252"/>
      <c r="OCE180" s="252"/>
      <c r="OCF180" s="252"/>
      <c r="OCG180" s="252"/>
      <c r="OCH180" s="252"/>
      <c r="OCI180" s="252"/>
      <c r="OCJ180" s="252"/>
      <c r="OCK180" s="252"/>
      <c r="OCL180" s="252"/>
      <c r="OCM180" s="252"/>
      <c r="OCN180" s="252"/>
      <c r="OCO180" s="252"/>
      <c r="OCP180" s="252"/>
      <c r="OCQ180" s="252"/>
      <c r="OCR180" s="252"/>
      <c r="OCS180" s="252"/>
      <c r="OCT180" s="252"/>
      <c r="OCU180" s="252"/>
      <c r="OCV180" s="252"/>
      <c r="OCW180" s="252"/>
      <c r="OCX180" s="252"/>
      <c r="OCY180" s="252"/>
      <c r="OCZ180" s="252"/>
      <c r="ODA180" s="252"/>
      <c r="ODB180" s="252"/>
      <c r="ODC180" s="252"/>
      <c r="ODD180" s="252"/>
      <c r="ODE180" s="252"/>
      <c r="ODF180" s="252"/>
      <c r="ODG180" s="252"/>
      <c r="ODH180" s="252"/>
      <c r="ODI180" s="252"/>
      <c r="ODJ180" s="252"/>
      <c r="ODK180" s="252"/>
      <c r="ODL180" s="252"/>
      <c r="ODM180" s="252"/>
      <c r="ODN180" s="252"/>
      <c r="ODO180" s="252"/>
      <c r="ODP180" s="252"/>
      <c r="ODQ180" s="252"/>
      <c r="ODR180" s="252"/>
      <c r="ODS180" s="252"/>
      <c r="ODT180" s="252"/>
      <c r="ODU180" s="252"/>
      <c r="ODV180" s="252"/>
      <c r="ODW180" s="252"/>
      <c r="ODX180" s="252"/>
      <c r="ODY180" s="252"/>
      <c r="ODZ180" s="252"/>
      <c r="OEA180" s="252"/>
      <c r="OEB180" s="252"/>
      <c r="OEC180" s="252"/>
      <c r="OED180" s="252"/>
      <c r="OEE180" s="252"/>
      <c r="OEF180" s="252"/>
      <c r="OEG180" s="252"/>
      <c r="OEH180" s="252"/>
      <c r="OEI180" s="252"/>
      <c r="OEJ180" s="252"/>
      <c r="OEK180" s="252"/>
      <c r="OEL180" s="252"/>
      <c r="OEM180" s="252"/>
      <c r="OEN180" s="252"/>
      <c r="OEO180" s="252"/>
      <c r="OEP180" s="252"/>
      <c r="OEQ180" s="252"/>
      <c r="OER180" s="252"/>
      <c r="OES180" s="252"/>
      <c r="OET180" s="252"/>
      <c r="OEU180" s="252"/>
      <c r="OEV180" s="252"/>
      <c r="OEW180" s="252"/>
      <c r="OEX180" s="252"/>
      <c r="OEY180" s="252"/>
      <c r="OEZ180" s="252"/>
      <c r="OFA180" s="252"/>
      <c r="OFB180" s="252"/>
      <c r="OFC180" s="252"/>
      <c r="OFD180" s="252"/>
      <c r="OFE180" s="252"/>
      <c r="OFF180" s="252"/>
      <c r="OFG180" s="252"/>
      <c r="OFH180" s="252"/>
      <c r="OFI180" s="252"/>
      <c r="OFJ180" s="252"/>
      <c r="OFK180" s="252"/>
      <c r="OFL180" s="252"/>
      <c r="OFM180" s="252"/>
      <c r="OFN180" s="252"/>
      <c r="OFO180" s="252"/>
      <c r="OFP180" s="252"/>
      <c r="OFQ180" s="252"/>
      <c r="OFR180" s="252"/>
      <c r="OFS180" s="252"/>
      <c r="OFT180" s="252"/>
      <c r="OFU180" s="252"/>
      <c r="OFV180" s="252"/>
      <c r="OFW180" s="252"/>
      <c r="OFX180" s="252"/>
      <c r="OFY180" s="252"/>
      <c r="OFZ180" s="252"/>
      <c r="OGA180" s="252"/>
      <c r="OGB180" s="252"/>
      <c r="OGC180" s="252"/>
      <c r="OGD180" s="252"/>
      <c r="OGE180" s="252"/>
      <c r="OGF180" s="252"/>
      <c r="OGG180" s="252"/>
      <c r="OGH180" s="252"/>
      <c r="OGI180" s="252"/>
      <c r="OGJ180" s="252"/>
      <c r="OGK180" s="252"/>
      <c r="OGL180" s="252"/>
      <c r="OGM180" s="252"/>
      <c r="OGN180" s="252"/>
      <c r="OGO180" s="252"/>
      <c r="OGP180" s="252"/>
      <c r="OGQ180" s="252"/>
      <c r="OGR180" s="252"/>
      <c r="OGS180" s="252"/>
      <c r="OGT180" s="252"/>
      <c r="OGU180" s="252"/>
      <c r="OGV180" s="252"/>
      <c r="OGW180" s="252"/>
      <c r="OGX180" s="252"/>
      <c r="OGY180" s="252"/>
      <c r="OGZ180" s="252"/>
      <c r="OHA180" s="252"/>
      <c r="OHB180" s="252"/>
      <c r="OHC180" s="252"/>
      <c r="OHD180" s="252"/>
      <c r="OHE180" s="252"/>
      <c r="OHF180" s="252"/>
      <c r="OHG180" s="252"/>
      <c r="OHH180" s="252"/>
      <c r="OHI180" s="252"/>
      <c r="OHJ180" s="252"/>
      <c r="OHK180" s="252"/>
      <c r="OHL180" s="252"/>
      <c r="OHM180" s="252"/>
      <c r="OHN180" s="252"/>
      <c r="OHO180" s="252"/>
      <c r="OHP180" s="252"/>
      <c r="OHQ180" s="252"/>
      <c r="OHR180" s="252"/>
      <c r="OHS180" s="252"/>
      <c r="OHT180" s="252"/>
      <c r="OHU180" s="252"/>
      <c r="OHV180" s="252"/>
      <c r="OHW180" s="252"/>
      <c r="OHX180" s="252"/>
      <c r="OHY180" s="252"/>
      <c r="OHZ180" s="252"/>
      <c r="OIA180" s="252"/>
      <c r="OIB180" s="252"/>
      <c r="OIC180" s="252"/>
      <c r="OID180" s="252"/>
      <c r="OIE180" s="252"/>
      <c r="OIF180" s="252"/>
      <c r="OIG180" s="252"/>
      <c r="OIH180" s="252"/>
      <c r="OII180" s="252"/>
      <c r="OIJ180" s="252"/>
      <c r="OIK180" s="252"/>
      <c r="OIL180" s="252"/>
      <c r="OIM180" s="252"/>
      <c r="OIN180" s="252"/>
      <c r="OIO180" s="252"/>
      <c r="OIP180" s="252"/>
      <c r="OIQ180" s="252"/>
      <c r="OIR180" s="252"/>
      <c r="OIS180" s="252"/>
      <c r="OIT180" s="252"/>
      <c r="OIU180" s="252"/>
      <c r="OIV180" s="252"/>
      <c r="OIW180" s="252"/>
      <c r="OIX180" s="252"/>
      <c r="OIY180" s="252"/>
      <c r="OIZ180" s="252"/>
      <c r="OJA180" s="252"/>
      <c r="OJB180" s="252"/>
      <c r="OJC180" s="252"/>
      <c r="OJD180" s="252"/>
      <c r="OJE180" s="252"/>
      <c r="OJF180" s="252"/>
      <c r="OJG180" s="252"/>
      <c r="OJH180" s="252"/>
      <c r="OJI180" s="252"/>
      <c r="OJJ180" s="252"/>
      <c r="OJK180" s="252"/>
      <c r="OJL180" s="252"/>
      <c r="OJM180" s="252"/>
      <c r="OJN180" s="252"/>
      <c r="OJO180" s="252"/>
      <c r="OJP180" s="252"/>
      <c r="OJQ180" s="252"/>
      <c r="OJR180" s="252"/>
      <c r="OJS180" s="252"/>
      <c r="OJT180" s="252"/>
      <c r="OJU180" s="252"/>
      <c r="OJV180" s="252"/>
      <c r="OJW180" s="252"/>
      <c r="OJX180" s="252"/>
      <c r="OJY180" s="252"/>
      <c r="OJZ180" s="252"/>
      <c r="OKA180" s="252"/>
      <c r="OKB180" s="252"/>
      <c r="OKC180" s="252"/>
      <c r="OKD180" s="252"/>
      <c r="OKE180" s="252"/>
      <c r="OKF180" s="252"/>
      <c r="OKG180" s="252"/>
      <c r="OKH180" s="252"/>
      <c r="OKI180" s="252"/>
      <c r="OKJ180" s="252"/>
      <c r="OKK180" s="252"/>
      <c r="OKL180" s="252"/>
      <c r="OKM180" s="252"/>
      <c r="OKN180" s="252"/>
      <c r="OKO180" s="252"/>
      <c r="OKP180" s="252"/>
      <c r="OKQ180" s="252"/>
      <c r="OKR180" s="252"/>
      <c r="OKS180" s="252"/>
      <c r="OKT180" s="252"/>
      <c r="OKU180" s="252"/>
      <c r="OKV180" s="252"/>
      <c r="OKW180" s="252"/>
      <c r="OKX180" s="252"/>
      <c r="OKY180" s="252"/>
      <c r="OKZ180" s="252"/>
      <c r="OLA180" s="252"/>
      <c r="OLB180" s="252"/>
      <c r="OLC180" s="252"/>
      <c r="OLD180" s="252"/>
      <c r="OLE180" s="252"/>
      <c r="OLF180" s="252"/>
      <c r="OLG180" s="252"/>
      <c r="OLH180" s="252"/>
      <c r="OLI180" s="252"/>
      <c r="OLJ180" s="252"/>
      <c r="OLK180" s="252"/>
      <c r="OLL180" s="252"/>
      <c r="OLM180" s="252"/>
      <c r="OLN180" s="252"/>
      <c r="OLO180" s="252"/>
      <c r="OLP180" s="252"/>
      <c r="OLQ180" s="252"/>
      <c r="OLR180" s="252"/>
      <c r="OLS180" s="252"/>
      <c r="OLT180" s="252"/>
      <c r="OLU180" s="252"/>
      <c r="OLV180" s="252"/>
      <c r="OLW180" s="252"/>
      <c r="OLX180" s="252"/>
      <c r="OLY180" s="252"/>
      <c r="OLZ180" s="252"/>
      <c r="OMA180" s="252"/>
      <c r="OMB180" s="252"/>
      <c r="OMC180" s="252"/>
      <c r="OMD180" s="252"/>
      <c r="OME180" s="252"/>
      <c r="OMF180" s="252"/>
      <c r="OMG180" s="252"/>
      <c r="OMH180" s="252"/>
      <c r="OMI180" s="252"/>
      <c r="OMJ180" s="252"/>
      <c r="OMK180" s="252"/>
      <c r="OML180" s="252"/>
      <c r="OMM180" s="252"/>
      <c r="OMN180" s="252"/>
      <c r="OMO180" s="252"/>
      <c r="OMP180" s="252"/>
      <c r="OMQ180" s="252"/>
      <c r="OMR180" s="252"/>
      <c r="OMS180" s="252"/>
      <c r="OMT180" s="252"/>
      <c r="OMU180" s="252"/>
      <c r="OMV180" s="252"/>
      <c r="OMW180" s="252"/>
      <c r="OMX180" s="252"/>
      <c r="OMY180" s="252"/>
      <c r="OMZ180" s="252"/>
      <c r="ONA180" s="252"/>
      <c r="ONB180" s="252"/>
      <c r="ONC180" s="252"/>
      <c r="OND180" s="252"/>
      <c r="ONE180" s="252"/>
      <c r="ONF180" s="252"/>
      <c r="ONG180" s="252"/>
      <c r="ONH180" s="252"/>
      <c r="ONI180" s="252"/>
      <c r="ONJ180" s="252"/>
      <c r="ONK180" s="252"/>
      <c r="ONL180" s="252"/>
      <c r="ONM180" s="252"/>
      <c r="ONN180" s="252"/>
      <c r="ONO180" s="252"/>
      <c r="ONP180" s="252"/>
      <c r="ONQ180" s="252"/>
      <c r="ONR180" s="252"/>
      <c r="ONS180" s="252"/>
      <c r="ONT180" s="252"/>
      <c r="ONU180" s="252"/>
      <c r="ONV180" s="252"/>
      <c r="ONW180" s="252"/>
      <c r="ONX180" s="252"/>
      <c r="ONY180" s="252"/>
      <c r="ONZ180" s="252"/>
      <c r="OOA180" s="252"/>
      <c r="OOB180" s="252"/>
      <c r="OOC180" s="252"/>
      <c r="OOD180" s="252"/>
      <c r="OOE180" s="252"/>
      <c r="OOF180" s="252"/>
      <c r="OOG180" s="252"/>
      <c r="OOH180" s="252"/>
      <c r="OOI180" s="252"/>
      <c r="OOJ180" s="252"/>
      <c r="OOK180" s="252"/>
      <c r="OOL180" s="252"/>
      <c r="OOM180" s="252"/>
      <c r="OON180" s="252"/>
      <c r="OOO180" s="252"/>
      <c r="OOP180" s="252"/>
      <c r="OOQ180" s="252"/>
      <c r="OOR180" s="252"/>
      <c r="OOS180" s="252"/>
      <c r="OOT180" s="252"/>
      <c r="OOU180" s="252"/>
      <c r="OOV180" s="252"/>
      <c r="OOW180" s="252"/>
      <c r="OOX180" s="252"/>
      <c r="OOY180" s="252"/>
      <c r="OOZ180" s="252"/>
      <c r="OPA180" s="252"/>
      <c r="OPB180" s="252"/>
      <c r="OPC180" s="252"/>
      <c r="OPD180" s="252"/>
      <c r="OPE180" s="252"/>
      <c r="OPF180" s="252"/>
      <c r="OPG180" s="252"/>
      <c r="OPH180" s="252"/>
      <c r="OPI180" s="252"/>
      <c r="OPJ180" s="252"/>
      <c r="OPK180" s="252"/>
      <c r="OPL180" s="252"/>
      <c r="OPM180" s="252"/>
      <c r="OPN180" s="252"/>
      <c r="OPO180" s="252"/>
      <c r="OPP180" s="252"/>
      <c r="OPQ180" s="252"/>
      <c r="OPR180" s="252"/>
      <c r="OPS180" s="252"/>
      <c r="OPT180" s="252"/>
      <c r="OPU180" s="252"/>
      <c r="OPV180" s="252"/>
      <c r="OPW180" s="252"/>
      <c r="OPX180" s="252"/>
      <c r="OPY180" s="252"/>
      <c r="OPZ180" s="252"/>
      <c r="OQA180" s="252"/>
      <c r="OQB180" s="252"/>
      <c r="OQC180" s="252"/>
      <c r="OQD180" s="252"/>
      <c r="OQE180" s="252"/>
      <c r="OQF180" s="252"/>
      <c r="OQG180" s="252"/>
      <c r="OQH180" s="252"/>
      <c r="OQI180" s="252"/>
      <c r="OQJ180" s="252"/>
      <c r="OQK180" s="252"/>
      <c r="OQL180" s="252"/>
      <c r="OQM180" s="252"/>
      <c r="OQN180" s="252"/>
      <c r="OQO180" s="252"/>
      <c r="OQP180" s="252"/>
      <c r="OQQ180" s="252"/>
      <c r="OQR180" s="252"/>
      <c r="OQS180" s="252"/>
      <c r="OQT180" s="252"/>
      <c r="OQU180" s="252"/>
      <c r="OQV180" s="252"/>
      <c r="OQW180" s="252"/>
      <c r="OQX180" s="252"/>
      <c r="OQY180" s="252"/>
      <c r="OQZ180" s="252"/>
      <c r="ORA180" s="252"/>
      <c r="ORB180" s="252"/>
      <c r="ORC180" s="252"/>
      <c r="ORD180" s="252"/>
      <c r="ORE180" s="252"/>
      <c r="ORF180" s="252"/>
      <c r="ORG180" s="252"/>
      <c r="ORH180" s="252"/>
      <c r="ORI180" s="252"/>
      <c r="ORJ180" s="252"/>
      <c r="ORK180" s="252"/>
      <c r="ORL180" s="252"/>
      <c r="ORM180" s="252"/>
      <c r="ORN180" s="252"/>
      <c r="ORO180" s="252"/>
      <c r="ORP180" s="252"/>
      <c r="ORQ180" s="252"/>
      <c r="ORR180" s="252"/>
      <c r="ORS180" s="252"/>
      <c r="ORT180" s="252"/>
      <c r="ORU180" s="252"/>
      <c r="ORV180" s="252"/>
      <c r="ORW180" s="252"/>
      <c r="ORX180" s="252"/>
      <c r="ORY180" s="252"/>
      <c r="ORZ180" s="252"/>
      <c r="OSA180" s="252"/>
      <c r="OSB180" s="252"/>
      <c r="OSC180" s="252"/>
      <c r="OSD180" s="252"/>
      <c r="OSE180" s="252"/>
      <c r="OSF180" s="252"/>
      <c r="OSG180" s="252"/>
      <c r="OSH180" s="252"/>
      <c r="OSI180" s="252"/>
      <c r="OSJ180" s="252"/>
      <c r="OSK180" s="252"/>
      <c r="OSL180" s="252"/>
      <c r="OSM180" s="252"/>
      <c r="OSN180" s="252"/>
      <c r="OSO180" s="252"/>
      <c r="OSP180" s="252"/>
      <c r="OSQ180" s="252"/>
      <c r="OSR180" s="252"/>
      <c r="OSS180" s="252"/>
      <c r="OST180" s="252"/>
      <c r="OSU180" s="252"/>
      <c r="OSV180" s="252"/>
      <c r="OSW180" s="252"/>
      <c r="OSX180" s="252"/>
      <c r="OSY180" s="252"/>
      <c r="OSZ180" s="252"/>
      <c r="OTA180" s="252"/>
      <c r="OTB180" s="252"/>
      <c r="OTC180" s="252"/>
      <c r="OTD180" s="252"/>
      <c r="OTE180" s="252"/>
      <c r="OTF180" s="252"/>
      <c r="OTG180" s="252"/>
      <c r="OTH180" s="252"/>
      <c r="OTI180" s="252"/>
      <c r="OTJ180" s="252"/>
      <c r="OTK180" s="252"/>
      <c r="OTL180" s="252"/>
      <c r="OTM180" s="252"/>
      <c r="OTN180" s="252"/>
      <c r="OTO180" s="252"/>
      <c r="OTP180" s="252"/>
      <c r="OTQ180" s="252"/>
      <c r="OTR180" s="252"/>
      <c r="OTS180" s="252"/>
      <c r="OTT180" s="252"/>
      <c r="OTU180" s="252"/>
      <c r="OTV180" s="252"/>
      <c r="OTW180" s="252"/>
      <c r="OTX180" s="252"/>
      <c r="OTY180" s="252"/>
      <c r="OTZ180" s="252"/>
      <c r="OUA180" s="252"/>
      <c r="OUB180" s="252"/>
      <c r="OUC180" s="252"/>
      <c r="OUD180" s="252"/>
      <c r="OUE180" s="252"/>
      <c r="OUF180" s="252"/>
      <c r="OUG180" s="252"/>
      <c r="OUH180" s="252"/>
      <c r="OUI180" s="252"/>
      <c r="OUJ180" s="252"/>
      <c r="OUK180" s="252"/>
      <c r="OUL180" s="252"/>
      <c r="OUM180" s="252"/>
      <c r="OUN180" s="252"/>
      <c r="OUO180" s="252"/>
      <c r="OUP180" s="252"/>
      <c r="OUQ180" s="252"/>
      <c r="OUR180" s="252"/>
      <c r="OUS180" s="252"/>
      <c r="OUT180" s="252"/>
      <c r="OUU180" s="252"/>
      <c r="OUV180" s="252"/>
      <c r="OUW180" s="252"/>
      <c r="OUX180" s="252"/>
      <c r="OUY180" s="252"/>
      <c r="OUZ180" s="252"/>
      <c r="OVA180" s="252"/>
      <c r="OVB180" s="252"/>
      <c r="OVC180" s="252"/>
      <c r="OVD180" s="252"/>
      <c r="OVE180" s="252"/>
      <c r="OVF180" s="252"/>
      <c r="OVG180" s="252"/>
      <c r="OVH180" s="252"/>
      <c r="OVI180" s="252"/>
      <c r="OVJ180" s="252"/>
      <c r="OVK180" s="252"/>
      <c r="OVL180" s="252"/>
      <c r="OVM180" s="252"/>
      <c r="OVN180" s="252"/>
      <c r="OVO180" s="252"/>
      <c r="OVP180" s="252"/>
      <c r="OVQ180" s="252"/>
      <c r="OVR180" s="252"/>
      <c r="OVS180" s="252"/>
      <c r="OVT180" s="252"/>
      <c r="OVU180" s="252"/>
      <c r="OVV180" s="252"/>
      <c r="OVW180" s="252"/>
      <c r="OVX180" s="252"/>
      <c r="OVY180" s="252"/>
      <c r="OVZ180" s="252"/>
      <c r="OWA180" s="252"/>
      <c r="OWB180" s="252"/>
      <c r="OWC180" s="252"/>
      <c r="OWD180" s="252"/>
      <c r="OWE180" s="252"/>
      <c r="OWF180" s="252"/>
      <c r="OWG180" s="252"/>
      <c r="OWH180" s="252"/>
      <c r="OWI180" s="252"/>
      <c r="OWJ180" s="252"/>
      <c r="OWK180" s="252"/>
      <c r="OWL180" s="252"/>
      <c r="OWM180" s="252"/>
      <c r="OWN180" s="252"/>
      <c r="OWO180" s="252"/>
      <c r="OWP180" s="252"/>
      <c r="OWQ180" s="252"/>
      <c r="OWR180" s="252"/>
      <c r="OWS180" s="252"/>
      <c r="OWT180" s="252"/>
      <c r="OWU180" s="252"/>
      <c r="OWV180" s="252"/>
      <c r="OWW180" s="252"/>
      <c r="OWX180" s="252"/>
      <c r="OWY180" s="252"/>
      <c r="OWZ180" s="252"/>
      <c r="OXA180" s="252"/>
      <c r="OXB180" s="252"/>
      <c r="OXC180" s="252"/>
      <c r="OXD180" s="252"/>
      <c r="OXE180" s="252"/>
      <c r="OXF180" s="252"/>
      <c r="OXG180" s="252"/>
      <c r="OXH180" s="252"/>
      <c r="OXI180" s="252"/>
      <c r="OXJ180" s="252"/>
      <c r="OXK180" s="252"/>
      <c r="OXL180" s="252"/>
      <c r="OXM180" s="252"/>
      <c r="OXN180" s="252"/>
      <c r="OXO180" s="252"/>
      <c r="OXP180" s="252"/>
      <c r="OXQ180" s="252"/>
      <c r="OXR180" s="252"/>
      <c r="OXS180" s="252"/>
      <c r="OXT180" s="252"/>
      <c r="OXU180" s="252"/>
      <c r="OXV180" s="252"/>
      <c r="OXW180" s="252"/>
      <c r="OXX180" s="252"/>
      <c r="OXY180" s="252"/>
      <c r="OXZ180" s="252"/>
      <c r="OYA180" s="252"/>
      <c r="OYB180" s="252"/>
      <c r="OYC180" s="252"/>
      <c r="OYD180" s="252"/>
      <c r="OYE180" s="252"/>
      <c r="OYF180" s="252"/>
      <c r="OYG180" s="252"/>
      <c r="OYH180" s="252"/>
      <c r="OYI180" s="252"/>
      <c r="OYJ180" s="252"/>
      <c r="OYK180" s="252"/>
      <c r="OYL180" s="252"/>
      <c r="OYM180" s="252"/>
      <c r="OYN180" s="252"/>
      <c r="OYO180" s="252"/>
      <c r="OYP180" s="252"/>
      <c r="OYQ180" s="252"/>
      <c r="OYR180" s="252"/>
      <c r="OYS180" s="252"/>
      <c r="OYT180" s="252"/>
      <c r="OYU180" s="252"/>
      <c r="OYV180" s="252"/>
      <c r="OYW180" s="252"/>
      <c r="OYX180" s="252"/>
      <c r="OYY180" s="252"/>
      <c r="OYZ180" s="252"/>
      <c r="OZA180" s="252"/>
      <c r="OZB180" s="252"/>
      <c r="OZC180" s="252"/>
      <c r="OZD180" s="252"/>
      <c r="OZE180" s="252"/>
      <c r="OZF180" s="252"/>
      <c r="OZG180" s="252"/>
      <c r="OZH180" s="252"/>
      <c r="OZI180" s="252"/>
      <c r="OZJ180" s="252"/>
      <c r="OZK180" s="252"/>
      <c r="OZL180" s="252"/>
      <c r="OZM180" s="252"/>
      <c r="OZN180" s="252"/>
      <c r="OZO180" s="252"/>
      <c r="OZP180" s="252"/>
      <c r="OZQ180" s="252"/>
      <c r="OZR180" s="252"/>
      <c r="OZS180" s="252"/>
      <c r="OZT180" s="252"/>
      <c r="OZU180" s="252"/>
      <c r="OZV180" s="252"/>
      <c r="OZW180" s="252"/>
      <c r="OZX180" s="252"/>
      <c r="OZY180" s="252"/>
      <c r="OZZ180" s="252"/>
      <c r="PAA180" s="252"/>
      <c r="PAB180" s="252"/>
      <c r="PAC180" s="252"/>
      <c r="PAD180" s="252"/>
      <c r="PAE180" s="252"/>
      <c r="PAF180" s="252"/>
      <c r="PAG180" s="252"/>
      <c r="PAH180" s="252"/>
      <c r="PAI180" s="252"/>
      <c r="PAJ180" s="252"/>
      <c r="PAK180" s="252"/>
      <c r="PAL180" s="252"/>
      <c r="PAM180" s="252"/>
      <c r="PAN180" s="252"/>
      <c r="PAO180" s="252"/>
      <c r="PAP180" s="252"/>
      <c r="PAQ180" s="252"/>
      <c r="PAR180" s="252"/>
      <c r="PAS180" s="252"/>
      <c r="PAT180" s="252"/>
      <c r="PAU180" s="252"/>
      <c r="PAV180" s="252"/>
      <c r="PAW180" s="252"/>
      <c r="PAX180" s="252"/>
      <c r="PAY180" s="252"/>
      <c r="PAZ180" s="252"/>
      <c r="PBA180" s="252"/>
      <c r="PBB180" s="252"/>
      <c r="PBC180" s="252"/>
      <c r="PBD180" s="252"/>
      <c r="PBE180" s="252"/>
      <c r="PBF180" s="252"/>
      <c r="PBG180" s="252"/>
      <c r="PBH180" s="252"/>
      <c r="PBI180" s="252"/>
      <c r="PBJ180" s="252"/>
      <c r="PBK180" s="252"/>
      <c r="PBL180" s="252"/>
      <c r="PBM180" s="252"/>
      <c r="PBN180" s="252"/>
      <c r="PBO180" s="252"/>
      <c r="PBP180" s="252"/>
      <c r="PBQ180" s="252"/>
      <c r="PBR180" s="252"/>
      <c r="PBS180" s="252"/>
      <c r="PBT180" s="252"/>
      <c r="PBU180" s="252"/>
      <c r="PBV180" s="252"/>
      <c r="PBW180" s="252"/>
      <c r="PBX180" s="252"/>
      <c r="PBY180" s="252"/>
      <c r="PBZ180" s="252"/>
      <c r="PCA180" s="252"/>
      <c r="PCB180" s="252"/>
      <c r="PCC180" s="252"/>
      <c r="PCD180" s="252"/>
      <c r="PCE180" s="252"/>
      <c r="PCF180" s="252"/>
      <c r="PCG180" s="252"/>
      <c r="PCH180" s="252"/>
      <c r="PCI180" s="252"/>
      <c r="PCJ180" s="252"/>
      <c r="PCK180" s="252"/>
      <c r="PCL180" s="252"/>
      <c r="PCM180" s="252"/>
      <c r="PCN180" s="252"/>
      <c r="PCO180" s="252"/>
      <c r="PCP180" s="252"/>
      <c r="PCQ180" s="252"/>
      <c r="PCR180" s="252"/>
      <c r="PCS180" s="252"/>
      <c r="PCT180" s="252"/>
      <c r="PCU180" s="252"/>
      <c r="PCV180" s="252"/>
      <c r="PCW180" s="252"/>
      <c r="PCX180" s="252"/>
      <c r="PCY180" s="252"/>
      <c r="PCZ180" s="252"/>
      <c r="PDA180" s="252"/>
      <c r="PDB180" s="252"/>
      <c r="PDC180" s="252"/>
      <c r="PDD180" s="252"/>
      <c r="PDE180" s="252"/>
      <c r="PDF180" s="252"/>
      <c r="PDG180" s="252"/>
      <c r="PDH180" s="252"/>
      <c r="PDI180" s="252"/>
      <c r="PDJ180" s="252"/>
      <c r="PDK180" s="252"/>
      <c r="PDL180" s="252"/>
      <c r="PDM180" s="252"/>
      <c r="PDN180" s="252"/>
      <c r="PDO180" s="252"/>
      <c r="PDP180" s="252"/>
      <c r="PDQ180" s="252"/>
      <c r="PDR180" s="252"/>
      <c r="PDS180" s="252"/>
      <c r="PDT180" s="252"/>
      <c r="PDU180" s="252"/>
      <c r="PDV180" s="252"/>
      <c r="PDW180" s="252"/>
      <c r="PDX180" s="252"/>
      <c r="PDY180" s="252"/>
      <c r="PDZ180" s="252"/>
      <c r="PEA180" s="252"/>
      <c r="PEB180" s="252"/>
      <c r="PEC180" s="252"/>
      <c r="PED180" s="252"/>
      <c r="PEE180" s="252"/>
      <c r="PEF180" s="252"/>
      <c r="PEG180" s="252"/>
      <c r="PEH180" s="252"/>
      <c r="PEI180" s="252"/>
      <c r="PEJ180" s="252"/>
      <c r="PEK180" s="252"/>
      <c r="PEL180" s="252"/>
      <c r="PEM180" s="252"/>
      <c r="PEN180" s="252"/>
      <c r="PEO180" s="252"/>
      <c r="PEP180" s="252"/>
      <c r="PEQ180" s="252"/>
      <c r="PER180" s="252"/>
      <c r="PES180" s="252"/>
      <c r="PET180" s="252"/>
      <c r="PEU180" s="252"/>
      <c r="PEV180" s="252"/>
      <c r="PEW180" s="252"/>
      <c r="PEX180" s="252"/>
      <c r="PEY180" s="252"/>
      <c r="PEZ180" s="252"/>
      <c r="PFA180" s="252"/>
      <c r="PFB180" s="252"/>
      <c r="PFC180" s="252"/>
      <c r="PFD180" s="252"/>
      <c r="PFE180" s="252"/>
      <c r="PFF180" s="252"/>
      <c r="PFG180" s="252"/>
      <c r="PFH180" s="252"/>
      <c r="PFI180" s="252"/>
      <c r="PFJ180" s="252"/>
      <c r="PFK180" s="252"/>
      <c r="PFL180" s="252"/>
      <c r="PFM180" s="252"/>
      <c r="PFN180" s="252"/>
      <c r="PFO180" s="252"/>
      <c r="PFP180" s="252"/>
      <c r="PFQ180" s="252"/>
      <c r="PFR180" s="252"/>
      <c r="PFS180" s="252"/>
      <c r="PFT180" s="252"/>
      <c r="PFU180" s="252"/>
      <c r="PFV180" s="252"/>
      <c r="PFW180" s="252"/>
      <c r="PFX180" s="252"/>
      <c r="PFY180" s="252"/>
      <c r="PFZ180" s="252"/>
      <c r="PGA180" s="252"/>
      <c r="PGB180" s="252"/>
      <c r="PGC180" s="252"/>
      <c r="PGD180" s="252"/>
      <c r="PGE180" s="252"/>
      <c r="PGF180" s="252"/>
      <c r="PGG180" s="252"/>
      <c r="PGH180" s="252"/>
      <c r="PGI180" s="252"/>
      <c r="PGJ180" s="252"/>
      <c r="PGK180" s="252"/>
      <c r="PGL180" s="252"/>
      <c r="PGM180" s="252"/>
      <c r="PGN180" s="252"/>
      <c r="PGO180" s="252"/>
      <c r="PGP180" s="252"/>
      <c r="PGQ180" s="252"/>
      <c r="PGR180" s="252"/>
      <c r="PGS180" s="252"/>
      <c r="PGT180" s="252"/>
      <c r="PGU180" s="252"/>
      <c r="PGV180" s="252"/>
      <c r="PGW180" s="252"/>
      <c r="PGX180" s="252"/>
      <c r="PGY180" s="252"/>
      <c r="PGZ180" s="252"/>
      <c r="PHA180" s="252"/>
      <c r="PHB180" s="252"/>
      <c r="PHC180" s="252"/>
      <c r="PHD180" s="252"/>
      <c r="PHE180" s="252"/>
      <c r="PHF180" s="252"/>
      <c r="PHG180" s="252"/>
      <c r="PHH180" s="252"/>
      <c r="PHI180" s="252"/>
      <c r="PHJ180" s="252"/>
      <c r="PHK180" s="252"/>
      <c r="PHL180" s="252"/>
      <c r="PHM180" s="252"/>
      <c r="PHN180" s="252"/>
      <c r="PHO180" s="252"/>
      <c r="PHP180" s="252"/>
      <c r="PHQ180" s="252"/>
      <c r="PHR180" s="252"/>
      <c r="PHS180" s="252"/>
      <c r="PHT180" s="252"/>
      <c r="PHU180" s="252"/>
      <c r="PHV180" s="252"/>
      <c r="PHW180" s="252"/>
      <c r="PHX180" s="252"/>
      <c r="PHY180" s="252"/>
      <c r="PHZ180" s="252"/>
      <c r="PIA180" s="252"/>
      <c r="PIB180" s="252"/>
      <c r="PIC180" s="252"/>
      <c r="PID180" s="252"/>
      <c r="PIE180" s="252"/>
      <c r="PIF180" s="252"/>
      <c r="PIG180" s="252"/>
      <c r="PIH180" s="252"/>
      <c r="PII180" s="252"/>
      <c r="PIJ180" s="252"/>
      <c r="PIK180" s="252"/>
      <c r="PIL180" s="252"/>
      <c r="PIM180" s="252"/>
      <c r="PIN180" s="252"/>
      <c r="PIO180" s="252"/>
      <c r="PIP180" s="252"/>
      <c r="PIQ180" s="252"/>
      <c r="PIR180" s="252"/>
      <c r="PIS180" s="252"/>
      <c r="PIT180" s="252"/>
      <c r="PIU180" s="252"/>
      <c r="PIV180" s="252"/>
      <c r="PIW180" s="252"/>
      <c r="PIX180" s="252"/>
      <c r="PIY180" s="252"/>
      <c r="PIZ180" s="252"/>
      <c r="PJA180" s="252"/>
      <c r="PJB180" s="252"/>
      <c r="PJC180" s="252"/>
      <c r="PJD180" s="252"/>
      <c r="PJE180" s="252"/>
      <c r="PJF180" s="252"/>
      <c r="PJG180" s="252"/>
      <c r="PJH180" s="252"/>
      <c r="PJI180" s="252"/>
      <c r="PJJ180" s="252"/>
      <c r="PJK180" s="252"/>
      <c r="PJL180" s="252"/>
      <c r="PJM180" s="252"/>
      <c r="PJN180" s="252"/>
      <c r="PJO180" s="252"/>
      <c r="PJP180" s="252"/>
      <c r="PJQ180" s="252"/>
      <c r="PJR180" s="252"/>
      <c r="PJS180" s="252"/>
      <c r="PJT180" s="252"/>
      <c r="PJU180" s="252"/>
      <c r="PJV180" s="252"/>
      <c r="PJW180" s="252"/>
      <c r="PJX180" s="252"/>
      <c r="PJY180" s="252"/>
      <c r="PJZ180" s="252"/>
      <c r="PKA180" s="252"/>
      <c r="PKB180" s="252"/>
      <c r="PKC180" s="252"/>
      <c r="PKD180" s="252"/>
      <c r="PKE180" s="252"/>
      <c r="PKF180" s="252"/>
      <c r="PKG180" s="252"/>
      <c r="PKH180" s="252"/>
      <c r="PKI180" s="252"/>
      <c r="PKJ180" s="252"/>
      <c r="PKK180" s="252"/>
      <c r="PKL180" s="252"/>
      <c r="PKM180" s="252"/>
      <c r="PKN180" s="252"/>
      <c r="PKO180" s="252"/>
      <c r="PKP180" s="252"/>
      <c r="PKQ180" s="252"/>
      <c r="PKR180" s="252"/>
      <c r="PKS180" s="252"/>
      <c r="PKT180" s="252"/>
      <c r="PKU180" s="252"/>
      <c r="PKV180" s="252"/>
      <c r="PKW180" s="252"/>
      <c r="PKX180" s="252"/>
      <c r="PKY180" s="252"/>
      <c r="PKZ180" s="252"/>
      <c r="PLA180" s="252"/>
      <c r="PLB180" s="252"/>
      <c r="PLC180" s="252"/>
      <c r="PLD180" s="252"/>
      <c r="PLE180" s="252"/>
      <c r="PLF180" s="252"/>
      <c r="PLG180" s="252"/>
      <c r="PLH180" s="252"/>
      <c r="PLI180" s="252"/>
      <c r="PLJ180" s="252"/>
      <c r="PLK180" s="252"/>
      <c r="PLL180" s="252"/>
      <c r="PLM180" s="252"/>
      <c r="PLN180" s="252"/>
      <c r="PLO180" s="252"/>
      <c r="PLP180" s="252"/>
      <c r="PLQ180" s="252"/>
      <c r="PLR180" s="252"/>
      <c r="PLS180" s="252"/>
      <c r="PLT180" s="252"/>
      <c r="PLU180" s="252"/>
      <c r="PLV180" s="252"/>
      <c r="PLW180" s="252"/>
      <c r="PLX180" s="252"/>
      <c r="PLY180" s="252"/>
      <c r="PLZ180" s="252"/>
      <c r="PMA180" s="252"/>
      <c r="PMB180" s="252"/>
      <c r="PMC180" s="252"/>
      <c r="PMD180" s="252"/>
      <c r="PME180" s="252"/>
      <c r="PMF180" s="252"/>
      <c r="PMG180" s="252"/>
      <c r="PMH180" s="252"/>
      <c r="PMI180" s="252"/>
      <c r="PMJ180" s="252"/>
      <c r="PMK180" s="252"/>
      <c r="PML180" s="252"/>
      <c r="PMM180" s="252"/>
      <c r="PMN180" s="252"/>
      <c r="PMO180" s="252"/>
      <c r="PMP180" s="252"/>
      <c r="PMQ180" s="252"/>
      <c r="PMR180" s="252"/>
      <c r="PMS180" s="252"/>
      <c r="PMT180" s="252"/>
      <c r="PMU180" s="252"/>
      <c r="PMV180" s="252"/>
      <c r="PMW180" s="252"/>
      <c r="PMX180" s="252"/>
      <c r="PMY180" s="252"/>
      <c r="PMZ180" s="252"/>
      <c r="PNA180" s="252"/>
      <c r="PNB180" s="252"/>
      <c r="PNC180" s="252"/>
      <c r="PND180" s="252"/>
      <c r="PNE180" s="252"/>
      <c r="PNF180" s="252"/>
      <c r="PNG180" s="252"/>
      <c r="PNH180" s="252"/>
      <c r="PNI180" s="252"/>
      <c r="PNJ180" s="252"/>
      <c r="PNK180" s="252"/>
      <c r="PNL180" s="252"/>
      <c r="PNM180" s="252"/>
      <c r="PNN180" s="252"/>
      <c r="PNO180" s="252"/>
      <c r="PNP180" s="252"/>
      <c r="PNQ180" s="252"/>
      <c r="PNR180" s="252"/>
      <c r="PNS180" s="252"/>
      <c r="PNT180" s="252"/>
      <c r="PNU180" s="252"/>
      <c r="PNV180" s="252"/>
      <c r="PNW180" s="252"/>
      <c r="PNX180" s="252"/>
      <c r="PNY180" s="252"/>
      <c r="PNZ180" s="252"/>
      <c r="POA180" s="252"/>
      <c r="POB180" s="252"/>
      <c r="POC180" s="252"/>
      <c r="POD180" s="252"/>
      <c r="POE180" s="252"/>
      <c r="POF180" s="252"/>
      <c r="POG180" s="252"/>
      <c r="POH180" s="252"/>
      <c r="POI180" s="252"/>
      <c r="POJ180" s="252"/>
      <c r="POK180" s="252"/>
      <c r="POL180" s="252"/>
      <c r="POM180" s="252"/>
      <c r="PON180" s="252"/>
      <c r="POO180" s="252"/>
      <c r="POP180" s="252"/>
      <c r="POQ180" s="252"/>
      <c r="POR180" s="252"/>
      <c r="POS180" s="252"/>
      <c r="POT180" s="252"/>
      <c r="POU180" s="252"/>
      <c r="POV180" s="252"/>
      <c r="POW180" s="252"/>
      <c r="POX180" s="252"/>
      <c r="POY180" s="252"/>
      <c r="POZ180" s="252"/>
      <c r="PPA180" s="252"/>
      <c r="PPB180" s="252"/>
      <c r="PPC180" s="252"/>
      <c r="PPD180" s="252"/>
      <c r="PPE180" s="252"/>
      <c r="PPF180" s="252"/>
      <c r="PPG180" s="252"/>
      <c r="PPH180" s="252"/>
      <c r="PPI180" s="252"/>
      <c r="PPJ180" s="252"/>
      <c r="PPK180" s="252"/>
      <c r="PPL180" s="252"/>
      <c r="PPM180" s="252"/>
      <c r="PPN180" s="252"/>
      <c r="PPO180" s="252"/>
      <c r="PPP180" s="252"/>
      <c r="PPQ180" s="252"/>
      <c r="PPR180" s="252"/>
      <c r="PPS180" s="252"/>
      <c r="PPT180" s="252"/>
      <c r="PPU180" s="252"/>
      <c r="PPV180" s="252"/>
      <c r="PPW180" s="252"/>
      <c r="PPX180" s="252"/>
      <c r="PPY180" s="252"/>
      <c r="PPZ180" s="252"/>
      <c r="PQA180" s="252"/>
      <c r="PQB180" s="252"/>
      <c r="PQC180" s="252"/>
      <c r="PQD180" s="252"/>
      <c r="PQE180" s="252"/>
      <c r="PQF180" s="252"/>
      <c r="PQG180" s="252"/>
      <c r="PQH180" s="252"/>
      <c r="PQI180" s="252"/>
      <c r="PQJ180" s="252"/>
      <c r="PQK180" s="252"/>
      <c r="PQL180" s="252"/>
      <c r="PQM180" s="252"/>
      <c r="PQN180" s="252"/>
      <c r="PQO180" s="252"/>
      <c r="PQP180" s="252"/>
      <c r="PQQ180" s="252"/>
      <c r="PQR180" s="252"/>
      <c r="PQS180" s="252"/>
      <c r="PQT180" s="252"/>
      <c r="PQU180" s="252"/>
      <c r="PQV180" s="252"/>
      <c r="PQW180" s="252"/>
      <c r="PQX180" s="252"/>
      <c r="PQY180" s="252"/>
      <c r="PQZ180" s="252"/>
      <c r="PRA180" s="252"/>
      <c r="PRB180" s="252"/>
      <c r="PRC180" s="252"/>
      <c r="PRD180" s="252"/>
      <c r="PRE180" s="252"/>
      <c r="PRF180" s="252"/>
      <c r="PRG180" s="252"/>
      <c r="PRH180" s="252"/>
      <c r="PRI180" s="252"/>
      <c r="PRJ180" s="252"/>
      <c r="PRK180" s="252"/>
      <c r="PRL180" s="252"/>
      <c r="PRM180" s="252"/>
      <c r="PRN180" s="252"/>
      <c r="PRO180" s="252"/>
      <c r="PRP180" s="252"/>
      <c r="PRQ180" s="252"/>
      <c r="PRR180" s="252"/>
      <c r="PRS180" s="252"/>
      <c r="PRT180" s="252"/>
      <c r="PRU180" s="252"/>
      <c r="PRV180" s="252"/>
      <c r="PRW180" s="252"/>
      <c r="PRX180" s="252"/>
      <c r="PRY180" s="252"/>
      <c r="PRZ180" s="252"/>
      <c r="PSA180" s="252"/>
      <c r="PSB180" s="252"/>
      <c r="PSC180" s="252"/>
      <c r="PSD180" s="252"/>
      <c r="PSE180" s="252"/>
      <c r="PSF180" s="252"/>
      <c r="PSG180" s="252"/>
      <c r="PSH180" s="252"/>
      <c r="PSI180" s="252"/>
      <c r="PSJ180" s="252"/>
      <c r="PSK180" s="252"/>
      <c r="PSL180" s="252"/>
      <c r="PSM180" s="252"/>
      <c r="PSN180" s="252"/>
      <c r="PSO180" s="252"/>
      <c r="PSP180" s="252"/>
      <c r="PSQ180" s="252"/>
      <c r="PSR180" s="252"/>
      <c r="PSS180" s="252"/>
      <c r="PST180" s="252"/>
      <c r="PSU180" s="252"/>
      <c r="PSV180" s="252"/>
      <c r="PSW180" s="252"/>
      <c r="PSX180" s="252"/>
      <c r="PSY180" s="252"/>
      <c r="PSZ180" s="252"/>
      <c r="PTA180" s="252"/>
      <c r="PTB180" s="252"/>
      <c r="PTC180" s="252"/>
      <c r="PTD180" s="252"/>
      <c r="PTE180" s="252"/>
      <c r="PTF180" s="252"/>
      <c r="PTG180" s="252"/>
      <c r="PTH180" s="252"/>
      <c r="PTI180" s="252"/>
      <c r="PTJ180" s="252"/>
      <c r="PTK180" s="252"/>
      <c r="PTL180" s="252"/>
      <c r="PTM180" s="252"/>
      <c r="PTN180" s="252"/>
      <c r="PTO180" s="252"/>
      <c r="PTP180" s="252"/>
      <c r="PTQ180" s="252"/>
      <c r="PTR180" s="252"/>
      <c r="PTS180" s="252"/>
      <c r="PTT180" s="252"/>
      <c r="PTU180" s="252"/>
      <c r="PTV180" s="252"/>
      <c r="PTW180" s="252"/>
      <c r="PTX180" s="252"/>
      <c r="PTY180" s="252"/>
      <c r="PTZ180" s="252"/>
      <c r="PUA180" s="252"/>
      <c r="PUB180" s="252"/>
      <c r="PUC180" s="252"/>
      <c r="PUD180" s="252"/>
      <c r="PUE180" s="252"/>
      <c r="PUF180" s="252"/>
      <c r="PUG180" s="252"/>
      <c r="PUH180" s="252"/>
      <c r="PUI180" s="252"/>
      <c r="PUJ180" s="252"/>
      <c r="PUK180" s="252"/>
      <c r="PUL180" s="252"/>
      <c r="PUM180" s="252"/>
      <c r="PUN180" s="252"/>
      <c r="PUO180" s="252"/>
      <c r="PUP180" s="252"/>
      <c r="PUQ180" s="252"/>
      <c r="PUR180" s="252"/>
      <c r="PUS180" s="252"/>
      <c r="PUT180" s="252"/>
      <c r="PUU180" s="252"/>
      <c r="PUV180" s="252"/>
      <c r="PUW180" s="252"/>
      <c r="PUX180" s="252"/>
      <c r="PUY180" s="252"/>
      <c r="PUZ180" s="252"/>
      <c r="PVA180" s="252"/>
      <c r="PVB180" s="252"/>
      <c r="PVC180" s="252"/>
      <c r="PVD180" s="252"/>
      <c r="PVE180" s="252"/>
      <c r="PVF180" s="252"/>
      <c r="PVG180" s="252"/>
      <c r="PVH180" s="252"/>
      <c r="PVI180" s="252"/>
      <c r="PVJ180" s="252"/>
      <c r="PVK180" s="252"/>
      <c r="PVL180" s="252"/>
      <c r="PVM180" s="252"/>
      <c r="PVN180" s="252"/>
      <c r="PVO180" s="252"/>
      <c r="PVP180" s="252"/>
      <c r="PVQ180" s="252"/>
      <c r="PVR180" s="252"/>
      <c r="PVS180" s="252"/>
      <c r="PVT180" s="252"/>
      <c r="PVU180" s="252"/>
      <c r="PVV180" s="252"/>
      <c r="PVW180" s="252"/>
      <c r="PVX180" s="252"/>
      <c r="PVY180" s="252"/>
      <c r="PVZ180" s="252"/>
      <c r="PWA180" s="252"/>
      <c r="PWB180" s="252"/>
      <c r="PWC180" s="252"/>
      <c r="PWD180" s="252"/>
      <c r="PWE180" s="252"/>
      <c r="PWF180" s="252"/>
      <c r="PWG180" s="252"/>
      <c r="PWH180" s="252"/>
      <c r="PWI180" s="252"/>
      <c r="PWJ180" s="252"/>
      <c r="PWK180" s="252"/>
      <c r="PWL180" s="252"/>
      <c r="PWM180" s="252"/>
      <c r="PWN180" s="252"/>
      <c r="PWO180" s="252"/>
      <c r="PWP180" s="252"/>
      <c r="PWQ180" s="252"/>
      <c r="PWR180" s="252"/>
      <c r="PWS180" s="252"/>
      <c r="PWT180" s="252"/>
      <c r="PWU180" s="252"/>
      <c r="PWV180" s="252"/>
      <c r="PWW180" s="252"/>
      <c r="PWX180" s="252"/>
      <c r="PWY180" s="252"/>
      <c r="PWZ180" s="252"/>
      <c r="PXA180" s="252"/>
      <c r="PXB180" s="252"/>
      <c r="PXC180" s="252"/>
      <c r="PXD180" s="252"/>
      <c r="PXE180" s="252"/>
      <c r="PXF180" s="252"/>
      <c r="PXG180" s="252"/>
      <c r="PXH180" s="252"/>
      <c r="PXI180" s="252"/>
      <c r="PXJ180" s="252"/>
      <c r="PXK180" s="252"/>
      <c r="PXL180" s="252"/>
      <c r="PXM180" s="252"/>
      <c r="PXN180" s="252"/>
      <c r="PXO180" s="252"/>
      <c r="PXP180" s="252"/>
      <c r="PXQ180" s="252"/>
      <c r="PXR180" s="252"/>
      <c r="PXS180" s="252"/>
      <c r="PXT180" s="252"/>
      <c r="PXU180" s="252"/>
      <c r="PXV180" s="252"/>
      <c r="PXW180" s="252"/>
      <c r="PXX180" s="252"/>
      <c r="PXY180" s="252"/>
      <c r="PXZ180" s="252"/>
      <c r="PYA180" s="252"/>
      <c r="PYB180" s="252"/>
      <c r="PYC180" s="252"/>
      <c r="PYD180" s="252"/>
      <c r="PYE180" s="252"/>
      <c r="PYF180" s="252"/>
      <c r="PYG180" s="252"/>
      <c r="PYH180" s="252"/>
      <c r="PYI180" s="252"/>
      <c r="PYJ180" s="252"/>
      <c r="PYK180" s="252"/>
      <c r="PYL180" s="252"/>
      <c r="PYM180" s="252"/>
      <c r="PYN180" s="252"/>
      <c r="PYO180" s="252"/>
      <c r="PYP180" s="252"/>
      <c r="PYQ180" s="252"/>
      <c r="PYR180" s="252"/>
      <c r="PYS180" s="252"/>
      <c r="PYT180" s="252"/>
      <c r="PYU180" s="252"/>
      <c r="PYV180" s="252"/>
      <c r="PYW180" s="252"/>
      <c r="PYX180" s="252"/>
      <c r="PYY180" s="252"/>
      <c r="PYZ180" s="252"/>
      <c r="PZA180" s="252"/>
      <c r="PZB180" s="252"/>
      <c r="PZC180" s="252"/>
      <c r="PZD180" s="252"/>
      <c r="PZE180" s="252"/>
      <c r="PZF180" s="252"/>
      <c r="PZG180" s="252"/>
      <c r="PZH180" s="252"/>
      <c r="PZI180" s="252"/>
      <c r="PZJ180" s="252"/>
      <c r="PZK180" s="252"/>
      <c r="PZL180" s="252"/>
      <c r="PZM180" s="252"/>
      <c r="PZN180" s="252"/>
      <c r="PZO180" s="252"/>
      <c r="PZP180" s="252"/>
      <c r="PZQ180" s="252"/>
      <c r="PZR180" s="252"/>
      <c r="PZS180" s="252"/>
      <c r="PZT180" s="252"/>
      <c r="PZU180" s="252"/>
      <c r="PZV180" s="252"/>
      <c r="PZW180" s="252"/>
      <c r="PZX180" s="252"/>
      <c r="PZY180" s="252"/>
      <c r="PZZ180" s="252"/>
      <c r="QAA180" s="252"/>
      <c r="QAB180" s="252"/>
      <c r="QAC180" s="252"/>
      <c r="QAD180" s="252"/>
      <c r="QAE180" s="252"/>
      <c r="QAF180" s="252"/>
      <c r="QAG180" s="252"/>
      <c r="QAH180" s="252"/>
      <c r="QAI180" s="252"/>
      <c r="QAJ180" s="252"/>
      <c r="QAK180" s="252"/>
      <c r="QAL180" s="252"/>
      <c r="QAM180" s="252"/>
      <c r="QAN180" s="252"/>
      <c r="QAO180" s="252"/>
      <c r="QAP180" s="252"/>
      <c r="QAQ180" s="252"/>
      <c r="QAR180" s="252"/>
      <c r="QAS180" s="252"/>
      <c r="QAT180" s="252"/>
      <c r="QAU180" s="252"/>
      <c r="QAV180" s="252"/>
      <c r="QAW180" s="252"/>
      <c r="QAX180" s="252"/>
      <c r="QAY180" s="252"/>
      <c r="QAZ180" s="252"/>
      <c r="QBA180" s="252"/>
      <c r="QBB180" s="252"/>
      <c r="QBC180" s="252"/>
      <c r="QBD180" s="252"/>
      <c r="QBE180" s="252"/>
      <c r="QBF180" s="252"/>
      <c r="QBG180" s="252"/>
      <c r="QBH180" s="252"/>
      <c r="QBI180" s="252"/>
      <c r="QBJ180" s="252"/>
      <c r="QBK180" s="252"/>
      <c r="QBL180" s="252"/>
      <c r="QBM180" s="252"/>
      <c r="QBN180" s="252"/>
      <c r="QBO180" s="252"/>
      <c r="QBP180" s="252"/>
      <c r="QBQ180" s="252"/>
      <c r="QBR180" s="252"/>
      <c r="QBS180" s="252"/>
      <c r="QBT180" s="252"/>
      <c r="QBU180" s="252"/>
      <c r="QBV180" s="252"/>
      <c r="QBW180" s="252"/>
      <c r="QBX180" s="252"/>
      <c r="QBY180" s="252"/>
      <c r="QBZ180" s="252"/>
      <c r="QCA180" s="252"/>
      <c r="QCB180" s="252"/>
      <c r="QCC180" s="252"/>
      <c r="QCD180" s="252"/>
      <c r="QCE180" s="252"/>
      <c r="QCF180" s="252"/>
      <c r="QCG180" s="252"/>
      <c r="QCH180" s="252"/>
      <c r="QCI180" s="252"/>
      <c r="QCJ180" s="252"/>
      <c r="QCK180" s="252"/>
      <c r="QCL180" s="252"/>
      <c r="QCM180" s="252"/>
      <c r="QCN180" s="252"/>
      <c r="QCO180" s="252"/>
      <c r="QCP180" s="252"/>
      <c r="QCQ180" s="252"/>
      <c r="QCR180" s="252"/>
      <c r="QCS180" s="252"/>
      <c r="QCT180" s="252"/>
      <c r="QCU180" s="252"/>
      <c r="QCV180" s="252"/>
      <c r="QCW180" s="252"/>
      <c r="QCX180" s="252"/>
      <c r="QCY180" s="252"/>
      <c r="QCZ180" s="252"/>
      <c r="QDA180" s="252"/>
      <c r="QDB180" s="252"/>
      <c r="QDC180" s="252"/>
      <c r="QDD180" s="252"/>
      <c r="QDE180" s="252"/>
      <c r="QDF180" s="252"/>
      <c r="QDG180" s="252"/>
      <c r="QDH180" s="252"/>
      <c r="QDI180" s="252"/>
      <c r="QDJ180" s="252"/>
      <c r="QDK180" s="252"/>
      <c r="QDL180" s="252"/>
      <c r="QDM180" s="252"/>
      <c r="QDN180" s="252"/>
      <c r="QDO180" s="252"/>
      <c r="QDP180" s="252"/>
      <c r="QDQ180" s="252"/>
      <c r="QDR180" s="252"/>
      <c r="QDS180" s="252"/>
      <c r="QDT180" s="252"/>
      <c r="QDU180" s="252"/>
      <c r="QDV180" s="252"/>
      <c r="QDW180" s="252"/>
      <c r="QDX180" s="252"/>
      <c r="QDY180" s="252"/>
      <c r="QDZ180" s="252"/>
      <c r="QEA180" s="252"/>
      <c r="QEB180" s="252"/>
      <c r="QEC180" s="252"/>
      <c r="QED180" s="252"/>
      <c r="QEE180" s="252"/>
      <c r="QEF180" s="252"/>
      <c r="QEG180" s="252"/>
      <c r="QEH180" s="252"/>
      <c r="QEI180" s="252"/>
      <c r="QEJ180" s="252"/>
      <c r="QEK180" s="252"/>
      <c r="QEL180" s="252"/>
      <c r="QEM180" s="252"/>
      <c r="QEN180" s="252"/>
      <c r="QEO180" s="252"/>
      <c r="QEP180" s="252"/>
      <c r="QEQ180" s="252"/>
      <c r="QER180" s="252"/>
      <c r="QES180" s="252"/>
      <c r="QET180" s="252"/>
      <c r="QEU180" s="252"/>
      <c r="QEV180" s="252"/>
      <c r="QEW180" s="252"/>
      <c r="QEX180" s="252"/>
      <c r="QEY180" s="252"/>
      <c r="QEZ180" s="252"/>
      <c r="QFA180" s="252"/>
      <c r="QFB180" s="252"/>
      <c r="QFC180" s="252"/>
      <c r="QFD180" s="252"/>
      <c r="QFE180" s="252"/>
      <c r="QFF180" s="252"/>
      <c r="QFG180" s="252"/>
      <c r="QFH180" s="252"/>
      <c r="QFI180" s="252"/>
      <c r="QFJ180" s="252"/>
      <c r="QFK180" s="252"/>
      <c r="QFL180" s="252"/>
      <c r="QFM180" s="252"/>
      <c r="QFN180" s="252"/>
      <c r="QFO180" s="252"/>
      <c r="QFP180" s="252"/>
      <c r="QFQ180" s="252"/>
      <c r="QFR180" s="252"/>
      <c r="QFS180" s="252"/>
      <c r="QFT180" s="252"/>
      <c r="QFU180" s="252"/>
      <c r="QFV180" s="252"/>
      <c r="QFW180" s="252"/>
      <c r="QFX180" s="252"/>
      <c r="QFY180" s="252"/>
      <c r="QFZ180" s="252"/>
      <c r="QGA180" s="252"/>
      <c r="QGB180" s="252"/>
      <c r="QGC180" s="252"/>
      <c r="QGD180" s="252"/>
      <c r="QGE180" s="252"/>
      <c r="QGF180" s="252"/>
      <c r="QGG180" s="252"/>
      <c r="QGH180" s="252"/>
      <c r="QGI180" s="252"/>
      <c r="QGJ180" s="252"/>
      <c r="QGK180" s="252"/>
      <c r="QGL180" s="252"/>
      <c r="QGM180" s="252"/>
      <c r="QGN180" s="252"/>
      <c r="QGO180" s="252"/>
      <c r="QGP180" s="252"/>
      <c r="QGQ180" s="252"/>
      <c r="QGR180" s="252"/>
      <c r="QGS180" s="252"/>
      <c r="QGT180" s="252"/>
      <c r="QGU180" s="252"/>
      <c r="QGV180" s="252"/>
      <c r="QGW180" s="252"/>
      <c r="QGX180" s="252"/>
      <c r="QGY180" s="252"/>
      <c r="QGZ180" s="252"/>
      <c r="QHA180" s="252"/>
      <c r="QHB180" s="252"/>
      <c r="QHC180" s="252"/>
      <c r="QHD180" s="252"/>
      <c r="QHE180" s="252"/>
      <c r="QHF180" s="252"/>
      <c r="QHG180" s="252"/>
      <c r="QHH180" s="252"/>
      <c r="QHI180" s="252"/>
      <c r="QHJ180" s="252"/>
      <c r="QHK180" s="252"/>
      <c r="QHL180" s="252"/>
      <c r="QHM180" s="252"/>
      <c r="QHN180" s="252"/>
      <c r="QHO180" s="252"/>
      <c r="QHP180" s="252"/>
      <c r="QHQ180" s="252"/>
      <c r="QHR180" s="252"/>
      <c r="QHS180" s="252"/>
      <c r="QHT180" s="252"/>
      <c r="QHU180" s="252"/>
      <c r="QHV180" s="252"/>
      <c r="QHW180" s="252"/>
      <c r="QHX180" s="252"/>
      <c r="QHY180" s="252"/>
      <c r="QHZ180" s="252"/>
      <c r="QIA180" s="252"/>
      <c r="QIB180" s="252"/>
      <c r="QIC180" s="252"/>
      <c r="QID180" s="252"/>
      <c r="QIE180" s="252"/>
      <c r="QIF180" s="252"/>
      <c r="QIG180" s="252"/>
      <c r="QIH180" s="252"/>
      <c r="QII180" s="252"/>
      <c r="QIJ180" s="252"/>
      <c r="QIK180" s="252"/>
      <c r="QIL180" s="252"/>
      <c r="QIM180" s="252"/>
      <c r="QIN180" s="252"/>
      <c r="QIO180" s="252"/>
      <c r="QIP180" s="252"/>
      <c r="QIQ180" s="252"/>
      <c r="QIR180" s="252"/>
      <c r="QIS180" s="252"/>
      <c r="QIT180" s="252"/>
      <c r="QIU180" s="252"/>
      <c r="QIV180" s="252"/>
      <c r="QIW180" s="252"/>
      <c r="QIX180" s="252"/>
      <c r="QIY180" s="252"/>
      <c r="QIZ180" s="252"/>
      <c r="QJA180" s="252"/>
      <c r="QJB180" s="252"/>
      <c r="QJC180" s="252"/>
      <c r="QJD180" s="252"/>
      <c r="QJE180" s="252"/>
      <c r="QJF180" s="252"/>
      <c r="QJG180" s="252"/>
      <c r="QJH180" s="252"/>
      <c r="QJI180" s="252"/>
      <c r="QJJ180" s="252"/>
      <c r="QJK180" s="252"/>
      <c r="QJL180" s="252"/>
      <c r="QJM180" s="252"/>
      <c r="QJN180" s="252"/>
      <c r="QJO180" s="252"/>
      <c r="QJP180" s="252"/>
      <c r="QJQ180" s="252"/>
      <c r="QJR180" s="252"/>
      <c r="QJS180" s="252"/>
      <c r="QJT180" s="252"/>
      <c r="QJU180" s="252"/>
      <c r="QJV180" s="252"/>
      <c r="QJW180" s="252"/>
      <c r="QJX180" s="252"/>
      <c r="QJY180" s="252"/>
      <c r="QJZ180" s="252"/>
      <c r="QKA180" s="252"/>
      <c r="QKB180" s="252"/>
      <c r="QKC180" s="252"/>
      <c r="QKD180" s="252"/>
      <c r="QKE180" s="252"/>
      <c r="QKF180" s="252"/>
      <c r="QKG180" s="252"/>
      <c r="QKH180" s="252"/>
      <c r="QKI180" s="252"/>
      <c r="QKJ180" s="252"/>
      <c r="QKK180" s="252"/>
      <c r="QKL180" s="252"/>
      <c r="QKM180" s="252"/>
      <c r="QKN180" s="252"/>
      <c r="QKO180" s="252"/>
      <c r="QKP180" s="252"/>
      <c r="QKQ180" s="252"/>
      <c r="QKR180" s="252"/>
      <c r="QKS180" s="252"/>
      <c r="QKT180" s="252"/>
      <c r="QKU180" s="252"/>
      <c r="QKV180" s="252"/>
      <c r="QKW180" s="252"/>
      <c r="QKX180" s="252"/>
      <c r="QKY180" s="252"/>
      <c r="QKZ180" s="252"/>
      <c r="QLA180" s="252"/>
      <c r="QLB180" s="252"/>
      <c r="QLC180" s="252"/>
      <c r="QLD180" s="252"/>
      <c r="QLE180" s="252"/>
      <c r="QLF180" s="252"/>
      <c r="QLG180" s="252"/>
      <c r="QLH180" s="252"/>
      <c r="QLI180" s="252"/>
      <c r="QLJ180" s="252"/>
      <c r="QLK180" s="252"/>
      <c r="QLL180" s="252"/>
      <c r="QLM180" s="252"/>
      <c r="QLN180" s="252"/>
      <c r="QLO180" s="252"/>
      <c r="QLP180" s="252"/>
      <c r="QLQ180" s="252"/>
      <c r="QLR180" s="252"/>
      <c r="QLS180" s="252"/>
      <c r="QLT180" s="252"/>
      <c r="QLU180" s="252"/>
      <c r="QLV180" s="252"/>
      <c r="QLW180" s="252"/>
      <c r="QLX180" s="252"/>
      <c r="QLY180" s="252"/>
      <c r="QLZ180" s="252"/>
      <c r="QMA180" s="252"/>
      <c r="QMB180" s="252"/>
      <c r="QMC180" s="252"/>
      <c r="QMD180" s="252"/>
      <c r="QME180" s="252"/>
      <c r="QMF180" s="252"/>
      <c r="QMG180" s="252"/>
      <c r="QMH180" s="252"/>
      <c r="QMI180" s="252"/>
      <c r="QMJ180" s="252"/>
      <c r="QMK180" s="252"/>
      <c r="QML180" s="252"/>
      <c r="QMM180" s="252"/>
      <c r="QMN180" s="252"/>
      <c r="QMO180" s="252"/>
      <c r="QMP180" s="252"/>
      <c r="QMQ180" s="252"/>
      <c r="QMR180" s="252"/>
      <c r="QMS180" s="252"/>
      <c r="QMT180" s="252"/>
      <c r="QMU180" s="252"/>
      <c r="QMV180" s="252"/>
      <c r="QMW180" s="252"/>
      <c r="QMX180" s="252"/>
      <c r="QMY180" s="252"/>
      <c r="QMZ180" s="252"/>
      <c r="QNA180" s="252"/>
      <c r="QNB180" s="252"/>
      <c r="QNC180" s="252"/>
      <c r="QND180" s="252"/>
      <c r="QNE180" s="252"/>
      <c r="QNF180" s="252"/>
      <c r="QNG180" s="252"/>
      <c r="QNH180" s="252"/>
      <c r="QNI180" s="252"/>
      <c r="QNJ180" s="252"/>
      <c r="QNK180" s="252"/>
      <c r="QNL180" s="252"/>
      <c r="QNM180" s="252"/>
      <c r="QNN180" s="252"/>
      <c r="QNO180" s="252"/>
      <c r="QNP180" s="252"/>
      <c r="QNQ180" s="252"/>
      <c r="QNR180" s="252"/>
      <c r="QNS180" s="252"/>
      <c r="QNT180" s="252"/>
      <c r="QNU180" s="252"/>
      <c r="QNV180" s="252"/>
      <c r="QNW180" s="252"/>
      <c r="QNX180" s="252"/>
      <c r="QNY180" s="252"/>
      <c r="QNZ180" s="252"/>
      <c r="QOA180" s="252"/>
      <c r="QOB180" s="252"/>
      <c r="QOC180" s="252"/>
      <c r="QOD180" s="252"/>
      <c r="QOE180" s="252"/>
      <c r="QOF180" s="252"/>
      <c r="QOG180" s="252"/>
      <c r="QOH180" s="252"/>
      <c r="QOI180" s="252"/>
      <c r="QOJ180" s="252"/>
      <c r="QOK180" s="252"/>
      <c r="QOL180" s="252"/>
      <c r="QOM180" s="252"/>
      <c r="QON180" s="252"/>
      <c r="QOO180" s="252"/>
      <c r="QOP180" s="252"/>
      <c r="QOQ180" s="252"/>
      <c r="QOR180" s="252"/>
      <c r="QOS180" s="252"/>
      <c r="QOT180" s="252"/>
      <c r="QOU180" s="252"/>
      <c r="QOV180" s="252"/>
      <c r="QOW180" s="252"/>
      <c r="QOX180" s="252"/>
      <c r="QOY180" s="252"/>
      <c r="QOZ180" s="252"/>
      <c r="QPA180" s="252"/>
      <c r="QPB180" s="252"/>
      <c r="QPC180" s="252"/>
      <c r="QPD180" s="252"/>
      <c r="QPE180" s="252"/>
      <c r="QPF180" s="252"/>
      <c r="QPG180" s="252"/>
      <c r="QPH180" s="252"/>
      <c r="QPI180" s="252"/>
      <c r="QPJ180" s="252"/>
      <c r="QPK180" s="252"/>
      <c r="QPL180" s="252"/>
      <c r="QPM180" s="252"/>
      <c r="QPN180" s="252"/>
      <c r="QPO180" s="252"/>
      <c r="QPP180" s="252"/>
      <c r="QPQ180" s="252"/>
      <c r="QPR180" s="252"/>
      <c r="QPS180" s="252"/>
      <c r="QPT180" s="252"/>
      <c r="QPU180" s="252"/>
      <c r="QPV180" s="252"/>
      <c r="QPW180" s="252"/>
      <c r="QPX180" s="252"/>
      <c r="QPY180" s="252"/>
      <c r="QPZ180" s="252"/>
      <c r="QQA180" s="252"/>
      <c r="QQB180" s="252"/>
      <c r="QQC180" s="252"/>
      <c r="QQD180" s="252"/>
      <c r="QQE180" s="252"/>
      <c r="QQF180" s="252"/>
      <c r="QQG180" s="252"/>
      <c r="QQH180" s="252"/>
      <c r="QQI180" s="252"/>
      <c r="QQJ180" s="252"/>
      <c r="QQK180" s="252"/>
      <c r="QQL180" s="252"/>
      <c r="QQM180" s="252"/>
      <c r="QQN180" s="252"/>
      <c r="QQO180" s="252"/>
      <c r="QQP180" s="252"/>
      <c r="QQQ180" s="252"/>
      <c r="QQR180" s="252"/>
      <c r="QQS180" s="252"/>
      <c r="QQT180" s="252"/>
      <c r="QQU180" s="252"/>
      <c r="QQV180" s="252"/>
      <c r="QQW180" s="252"/>
      <c r="QQX180" s="252"/>
      <c r="QQY180" s="252"/>
      <c r="QQZ180" s="252"/>
      <c r="QRA180" s="252"/>
      <c r="QRB180" s="252"/>
      <c r="QRC180" s="252"/>
      <c r="QRD180" s="252"/>
      <c r="QRE180" s="252"/>
      <c r="QRF180" s="252"/>
      <c r="QRG180" s="252"/>
      <c r="QRH180" s="252"/>
      <c r="QRI180" s="252"/>
      <c r="QRJ180" s="252"/>
      <c r="QRK180" s="252"/>
      <c r="QRL180" s="252"/>
      <c r="QRM180" s="252"/>
      <c r="QRN180" s="252"/>
      <c r="QRO180" s="252"/>
      <c r="QRP180" s="252"/>
      <c r="QRQ180" s="252"/>
      <c r="QRR180" s="252"/>
      <c r="QRS180" s="252"/>
      <c r="QRT180" s="252"/>
      <c r="QRU180" s="252"/>
      <c r="QRV180" s="252"/>
      <c r="QRW180" s="252"/>
      <c r="QRX180" s="252"/>
      <c r="QRY180" s="252"/>
      <c r="QRZ180" s="252"/>
      <c r="QSA180" s="252"/>
      <c r="QSB180" s="252"/>
      <c r="QSC180" s="252"/>
      <c r="QSD180" s="252"/>
      <c r="QSE180" s="252"/>
      <c r="QSF180" s="252"/>
      <c r="QSG180" s="252"/>
      <c r="QSH180" s="252"/>
      <c r="QSI180" s="252"/>
      <c r="QSJ180" s="252"/>
      <c r="QSK180" s="252"/>
      <c r="QSL180" s="252"/>
      <c r="QSM180" s="252"/>
      <c r="QSN180" s="252"/>
      <c r="QSO180" s="252"/>
      <c r="QSP180" s="252"/>
      <c r="QSQ180" s="252"/>
      <c r="QSR180" s="252"/>
      <c r="QSS180" s="252"/>
      <c r="QST180" s="252"/>
      <c r="QSU180" s="252"/>
      <c r="QSV180" s="252"/>
      <c r="QSW180" s="252"/>
      <c r="QSX180" s="252"/>
      <c r="QSY180" s="252"/>
      <c r="QSZ180" s="252"/>
      <c r="QTA180" s="252"/>
      <c r="QTB180" s="252"/>
      <c r="QTC180" s="252"/>
      <c r="QTD180" s="252"/>
      <c r="QTE180" s="252"/>
      <c r="QTF180" s="252"/>
      <c r="QTG180" s="252"/>
      <c r="QTH180" s="252"/>
      <c r="QTI180" s="252"/>
      <c r="QTJ180" s="252"/>
      <c r="QTK180" s="252"/>
      <c r="QTL180" s="252"/>
      <c r="QTM180" s="252"/>
      <c r="QTN180" s="252"/>
      <c r="QTO180" s="252"/>
      <c r="QTP180" s="252"/>
      <c r="QTQ180" s="252"/>
      <c r="QTR180" s="252"/>
      <c r="QTS180" s="252"/>
      <c r="QTT180" s="252"/>
      <c r="QTU180" s="252"/>
      <c r="QTV180" s="252"/>
      <c r="QTW180" s="252"/>
      <c r="QTX180" s="252"/>
      <c r="QTY180" s="252"/>
      <c r="QTZ180" s="252"/>
      <c r="QUA180" s="252"/>
      <c r="QUB180" s="252"/>
      <c r="QUC180" s="252"/>
      <c r="QUD180" s="252"/>
      <c r="QUE180" s="252"/>
      <c r="QUF180" s="252"/>
      <c r="QUG180" s="252"/>
      <c r="QUH180" s="252"/>
      <c r="QUI180" s="252"/>
      <c r="QUJ180" s="252"/>
      <c r="QUK180" s="252"/>
      <c r="QUL180" s="252"/>
      <c r="QUM180" s="252"/>
      <c r="QUN180" s="252"/>
      <c r="QUO180" s="252"/>
      <c r="QUP180" s="252"/>
      <c r="QUQ180" s="252"/>
      <c r="QUR180" s="252"/>
      <c r="QUS180" s="252"/>
      <c r="QUT180" s="252"/>
      <c r="QUU180" s="252"/>
      <c r="QUV180" s="252"/>
      <c r="QUW180" s="252"/>
      <c r="QUX180" s="252"/>
      <c r="QUY180" s="252"/>
      <c r="QUZ180" s="252"/>
      <c r="QVA180" s="252"/>
      <c r="QVB180" s="252"/>
      <c r="QVC180" s="252"/>
      <c r="QVD180" s="252"/>
      <c r="QVE180" s="252"/>
      <c r="QVF180" s="252"/>
      <c r="QVG180" s="252"/>
      <c r="QVH180" s="252"/>
      <c r="QVI180" s="252"/>
      <c r="QVJ180" s="252"/>
      <c r="QVK180" s="252"/>
      <c r="QVL180" s="252"/>
      <c r="QVM180" s="252"/>
      <c r="QVN180" s="252"/>
      <c r="QVO180" s="252"/>
      <c r="QVP180" s="252"/>
      <c r="QVQ180" s="252"/>
      <c r="QVR180" s="252"/>
      <c r="QVS180" s="252"/>
      <c r="QVT180" s="252"/>
      <c r="QVU180" s="252"/>
      <c r="QVV180" s="252"/>
      <c r="QVW180" s="252"/>
      <c r="QVX180" s="252"/>
      <c r="QVY180" s="252"/>
      <c r="QVZ180" s="252"/>
      <c r="QWA180" s="252"/>
      <c r="QWB180" s="252"/>
      <c r="QWC180" s="252"/>
      <c r="QWD180" s="252"/>
      <c r="QWE180" s="252"/>
      <c r="QWF180" s="252"/>
      <c r="QWG180" s="252"/>
      <c r="QWH180" s="252"/>
      <c r="QWI180" s="252"/>
      <c r="QWJ180" s="252"/>
      <c r="QWK180" s="252"/>
      <c r="QWL180" s="252"/>
      <c r="QWM180" s="252"/>
      <c r="QWN180" s="252"/>
      <c r="QWO180" s="252"/>
      <c r="QWP180" s="252"/>
      <c r="QWQ180" s="252"/>
      <c r="QWR180" s="252"/>
      <c r="QWS180" s="252"/>
      <c r="QWT180" s="252"/>
      <c r="QWU180" s="252"/>
      <c r="QWV180" s="252"/>
      <c r="QWW180" s="252"/>
      <c r="QWX180" s="252"/>
      <c r="QWY180" s="252"/>
      <c r="QWZ180" s="252"/>
      <c r="QXA180" s="252"/>
      <c r="QXB180" s="252"/>
      <c r="QXC180" s="252"/>
      <c r="QXD180" s="252"/>
      <c r="QXE180" s="252"/>
      <c r="QXF180" s="252"/>
      <c r="QXG180" s="252"/>
      <c r="QXH180" s="252"/>
      <c r="QXI180" s="252"/>
      <c r="QXJ180" s="252"/>
      <c r="QXK180" s="252"/>
      <c r="QXL180" s="252"/>
      <c r="QXM180" s="252"/>
      <c r="QXN180" s="252"/>
      <c r="QXO180" s="252"/>
      <c r="QXP180" s="252"/>
      <c r="QXQ180" s="252"/>
      <c r="QXR180" s="252"/>
      <c r="QXS180" s="252"/>
      <c r="QXT180" s="252"/>
      <c r="QXU180" s="252"/>
      <c r="QXV180" s="252"/>
      <c r="QXW180" s="252"/>
      <c r="QXX180" s="252"/>
      <c r="QXY180" s="252"/>
      <c r="QXZ180" s="252"/>
      <c r="QYA180" s="252"/>
      <c r="QYB180" s="252"/>
      <c r="QYC180" s="252"/>
      <c r="QYD180" s="252"/>
      <c r="QYE180" s="252"/>
      <c r="QYF180" s="252"/>
      <c r="QYG180" s="252"/>
      <c r="QYH180" s="252"/>
      <c r="QYI180" s="252"/>
      <c r="QYJ180" s="252"/>
      <c r="QYK180" s="252"/>
      <c r="QYL180" s="252"/>
      <c r="QYM180" s="252"/>
      <c r="QYN180" s="252"/>
      <c r="QYO180" s="252"/>
      <c r="QYP180" s="252"/>
      <c r="QYQ180" s="252"/>
      <c r="QYR180" s="252"/>
      <c r="QYS180" s="252"/>
      <c r="QYT180" s="252"/>
      <c r="QYU180" s="252"/>
      <c r="QYV180" s="252"/>
      <c r="QYW180" s="252"/>
      <c r="QYX180" s="252"/>
      <c r="QYY180" s="252"/>
      <c r="QYZ180" s="252"/>
      <c r="QZA180" s="252"/>
      <c r="QZB180" s="252"/>
      <c r="QZC180" s="252"/>
      <c r="QZD180" s="252"/>
      <c r="QZE180" s="252"/>
      <c r="QZF180" s="252"/>
      <c r="QZG180" s="252"/>
      <c r="QZH180" s="252"/>
      <c r="QZI180" s="252"/>
      <c r="QZJ180" s="252"/>
      <c r="QZK180" s="252"/>
      <c r="QZL180" s="252"/>
      <c r="QZM180" s="252"/>
      <c r="QZN180" s="252"/>
      <c r="QZO180" s="252"/>
      <c r="QZP180" s="252"/>
      <c r="QZQ180" s="252"/>
      <c r="QZR180" s="252"/>
      <c r="QZS180" s="252"/>
      <c r="QZT180" s="252"/>
      <c r="QZU180" s="252"/>
      <c r="QZV180" s="252"/>
      <c r="QZW180" s="252"/>
      <c r="QZX180" s="252"/>
      <c r="QZY180" s="252"/>
      <c r="QZZ180" s="252"/>
      <c r="RAA180" s="252"/>
      <c r="RAB180" s="252"/>
      <c r="RAC180" s="252"/>
      <c r="RAD180" s="252"/>
      <c r="RAE180" s="252"/>
      <c r="RAF180" s="252"/>
      <c r="RAG180" s="252"/>
      <c r="RAH180" s="252"/>
      <c r="RAI180" s="252"/>
      <c r="RAJ180" s="252"/>
      <c r="RAK180" s="252"/>
      <c r="RAL180" s="252"/>
      <c r="RAM180" s="252"/>
      <c r="RAN180" s="252"/>
      <c r="RAO180" s="252"/>
      <c r="RAP180" s="252"/>
      <c r="RAQ180" s="252"/>
      <c r="RAR180" s="252"/>
      <c r="RAS180" s="252"/>
      <c r="RAT180" s="252"/>
      <c r="RAU180" s="252"/>
      <c r="RAV180" s="252"/>
      <c r="RAW180" s="252"/>
      <c r="RAX180" s="252"/>
      <c r="RAY180" s="252"/>
      <c r="RAZ180" s="252"/>
      <c r="RBA180" s="252"/>
      <c r="RBB180" s="252"/>
      <c r="RBC180" s="252"/>
      <c r="RBD180" s="252"/>
      <c r="RBE180" s="252"/>
      <c r="RBF180" s="252"/>
      <c r="RBG180" s="252"/>
      <c r="RBH180" s="252"/>
      <c r="RBI180" s="252"/>
      <c r="RBJ180" s="252"/>
      <c r="RBK180" s="252"/>
      <c r="RBL180" s="252"/>
      <c r="RBM180" s="252"/>
      <c r="RBN180" s="252"/>
      <c r="RBO180" s="252"/>
      <c r="RBP180" s="252"/>
      <c r="RBQ180" s="252"/>
      <c r="RBR180" s="252"/>
      <c r="RBS180" s="252"/>
      <c r="RBT180" s="252"/>
      <c r="RBU180" s="252"/>
      <c r="RBV180" s="252"/>
      <c r="RBW180" s="252"/>
      <c r="RBX180" s="252"/>
      <c r="RBY180" s="252"/>
      <c r="RBZ180" s="252"/>
      <c r="RCA180" s="252"/>
      <c r="RCB180" s="252"/>
      <c r="RCC180" s="252"/>
      <c r="RCD180" s="252"/>
      <c r="RCE180" s="252"/>
      <c r="RCF180" s="252"/>
      <c r="RCG180" s="252"/>
      <c r="RCH180" s="252"/>
      <c r="RCI180" s="252"/>
      <c r="RCJ180" s="252"/>
      <c r="RCK180" s="252"/>
      <c r="RCL180" s="252"/>
      <c r="RCM180" s="252"/>
      <c r="RCN180" s="252"/>
      <c r="RCO180" s="252"/>
      <c r="RCP180" s="252"/>
      <c r="RCQ180" s="252"/>
      <c r="RCR180" s="252"/>
      <c r="RCS180" s="252"/>
      <c r="RCT180" s="252"/>
      <c r="RCU180" s="252"/>
      <c r="RCV180" s="252"/>
      <c r="RCW180" s="252"/>
      <c r="RCX180" s="252"/>
      <c r="RCY180" s="252"/>
      <c r="RCZ180" s="252"/>
      <c r="RDA180" s="252"/>
      <c r="RDB180" s="252"/>
      <c r="RDC180" s="252"/>
      <c r="RDD180" s="252"/>
      <c r="RDE180" s="252"/>
      <c r="RDF180" s="252"/>
      <c r="RDG180" s="252"/>
      <c r="RDH180" s="252"/>
      <c r="RDI180" s="252"/>
      <c r="RDJ180" s="252"/>
      <c r="RDK180" s="252"/>
      <c r="RDL180" s="252"/>
      <c r="RDM180" s="252"/>
      <c r="RDN180" s="252"/>
      <c r="RDO180" s="252"/>
      <c r="RDP180" s="252"/>
      <c r="RDQ180" s="252"/>
      <c r="RDR180" s="252"/>
      <c r="RDS180" s="252"/>
      <c r="RDT180" s="252"/>
      <c r="RDU180" s="252"/>
      <c r="RDV180" s="252"/>
      <c r="RDW180" s="252"/>
      <c r="RDX180" s="252"/>
      <c r="RDY180" s="252"/>
      <c r="RDZ180" s="252"/>
      <c r="REA180" s="252"/>
      <c r="REB180" s="252"/>
      <c r="REC180" s="252"/>
      <c r="RED180" s="252"/>
      <c r="REE180" s="252"/>
      <c r="REF180" s="252"/>
      <c r="REG180" s="252"/>
      <c r="REH180" s="252"/>
      <c r="REI180" s="252"/>
      <c r="REJ180" s="252"/>
      <c r="REK180" s="252"/>
      <c r="REL180" s="252"/>
      <c r="REM180" s="252"/>
      <c r="REN180" s="252"/>
      <c r="REO180" s="252"/>
      <c r="REP180" s="252"/>
      <c r="REQ180" s="252"/>
      <c r="RER180" s="252"/>
      <c r="RES180" s="252"/>
      <c r="RET180" s="252"/>
      <c r="REU180" s="252"/>
      <c r="REV180" s="252"/>
      <c r="REW180" s="252"/>
      <c r="REX180" s="252"/>
      <c r="REY180" s="252"/>
      <c r="REZ180" s="252"/>
      <c r="RFA180" s="252"/>
      <c r="RFB180" s="252"/>
      <c r="RFC180" s="252"/>
      <c r="RFD180" s="252"/>
      <c r="RFE180" s="252"/>
      <c r="RFF180" s="252"/>
      <c r="RFG180" s="252"/>
      <c r="RFH180" s="252"/>
      <c r="RFI180" s="252"/>
      <c r="RFJ180" s="252"/>
      <c r="RFK180" s="252"/>
      <c r="RFL180" s="252"/>
      <c r="RFM180" s="252"/>
      <c r="RFN180" s="252"/>
      <c r="RFO180" s="252"/>
      <c r="RFP180" s="252"/>
      <c r="RFQ180" s="252"/>
      <c r="RFR180" s="252"/>
      <c r="RFS180" s="252"/>
      <c r="RFT180" s="252"/>
      <c r="RFU180" s="252"/>
      <c r="RFV180" s="252"/>
      <c r="RFW180" s="252"/>
      <c r="RFX180" s="252"/>
      <c r="RFY180" s="252"/>
      <c r="RFZ180" s="252"/>
      <c r="RGA180" s="252"/>
      <c r="RGB180" s="252"/>
      <c r="RGC180" s="252"/>
      <c r="RGD180" s="252"/>
      <c r="RGE180" s="252"/>
      <c r="RGF180" s="252"/>
      <c r="RGG180" s="252"/>
      <c r="RGH180" s="252"/>
      <c r="RGI180" s="252"/>
      <c r="RGJ180" s="252"/>
      <c r="RGK180" s="252"/>
      <c r="RGL180" s="252"/>
      <c r="RGM180" s="252"/>
      <c r="RGN180" s="252"/>
      <c r="RGO180" s="252"/>
      <c r="RGP180" s="252"/>
      <c r="RGQ180" s="252"/>
      <c r="RGR180" s="252"/>
      <c r="RGS180" s="252"/>
      <c r="RGT180" s="252"/>
      <c r="RGU180" s="252"/>
      <c r="RGV180" s="252"/>
      <c r="RGW180" s="252"/>
      <c r="RGX180" s="252"/>
      <c r="RGY180" s="252"/>
      <c r="RGZ180" s="252"/>
      <c r="RHA180" s="252"/>
      <c r="RHB180" s="252"/>
      <c r="RHC180" s="252"/>
      <c r="RHD180" s="252"/>
      <c r="RHE180" s="252"/>
      <c r="RHF180" s="252"/>
      <c r="RHG180" s="252"/>
      <c r="RHH180" s="252"/>
      <c r="RHI180" s="252"/>
      <c r="RHJ180" s="252"/>
      <c r="RHK180" s="252"/>
      <c r="RHL180" s="252"/>
      <c r="RHM180" s="252"/>
      <c r="RHN180" s="252"/>
      <c r="RHO180" s="252"/>
      <c r="RHP180" s="252"/>
      <c r="RHQ180" s="252"/>
      <c r="RHR180" s="252"/>
      <c r="RHS180" s="252"/>
      <c r="RHT180" s="252"/>
      <c r="RHU180" s="252"/>
      <c r="RHV180" s="252"/>
      <c r="RHW180" s="252"/>
      <c r="RHX180" s="252"/>
      <c r="RHY180" s="252"/>
      <c r="RHZ180" s="252"/>
      <c r="RIA180" s="252"/>
      <c r="RIB180" s="252"/>
      <c r="RIC180" s="252"/>
      <c r="RID180" s="252"/>
      <c r="RIE180" s="252"/>
      <c r="RIF180" s="252"/>
      <c r="RIG180" s="252"/>
      <c r="RIH180" s="252"/>
      <c r="RII180" s="252"/>
      <c r="RIJ180" s="252"/>
      <c r="RIK180" s="252"/>
      <c r="RIL180" s="252"/>
      <c r="RIM180" s="252"/>
      <c r="RIN180" s="252"/>
      <c r="RIO180" s="252"/>
      <c r="RIP180" s="252"/>
      <c r="RIQ180" s="252"/>
      <c r="RIR180" s="252"/>
      <c r="RIS180" s="252"/>
      <c r="RIT180" s="252"/>
      <c r="RIU180" s="252"/>
      <c r="RIV180" s="252"/>
      <c r="RIW180" s="252"/>
      <c r="RIX180" s="252"/>
      <c r="RIY180" s="252"/>
      <c r="RIZ180" s="252"/>
      <c r="RJA180" s="252"/>
      <c r="RJB180" s="252"/>
      <c r="RJC180" s="252"/>
      <c r="RJD180" s="252"/>
      <c r="RJE180" s="252"/>
      <c r="RJF180" s="252"/>
      <c r="RJG180" s="252"/>
      <c r="RJH180" s="252"/>
      <c r="RJI180" s="252"/>
      <c r="RJJ180" s="252"/>
      <c r="RJK180" s="252"/>
      <c r="RJL180" s="252"/>
      <c r="RJM180" s="252"/>
      <c r="RJN180" s="252"/>
      <c r="RJO180" s="252"/>
      <c r="RJP180" s="252"/>
      <c r="RJQ180" s="252"/>
      <c r="RJR180" s="252"/>
      <c r="RJS180" s="252"/>
      <c r="RJT180" s="252"/>
      <c r="RJU180" s="252"/>
      <c r="RJV180" s="252"/>
      <c r="RJW180" s="252"/>
      <c r="RJX180" s="252"/>
      <c r="RJY180" s="252"/>
      <c r="RJZ180" s="252"/>
      <c r="RKA180" s="252"/>
      <c r="RKB180" s="252"/>
      <c r="RKC180" s="252"/>
      <c r="RKD180" s="252"/>
      <c r="RKE180" s="252"/>
      <c r="RKF180" s="252"/>
      <c r="RKG180" s="252"/>
      <c r="RKH180" s="252"/>
      <c r="RKI180" s="252"/>
      <c r="RKJ180" s="252"/>
      <c r="RKK180" s="252"/>
      <c r="RKL180" s="252"/>
      <c r="RKM180" s="252"/>
      <c r="RKN180" s="252"/>
      <c r="RKO180" s="252"/>
      <c r="RKP180" s="252"/>
      <c r="RKQ180" s="252"/>
      <c r="RKR180" s="252"/>
      <c r="RKS180" s="252"/>
      <c r="RKT180" s="252"/>
      <c r="RKU180" s="252"/>
      <c r="RKV180" s="252"/>
      <c r="RKW180" s="252"/>
      <c r="RKX180" s="252"/>
      <c r="RKY180" s="252"/>
      <c r="RKZ180" s="252"/>
      <c r="RLA180" s="252"/>
      <c r="RLB180" s="252"/>
      <c r="RLC180" s="252"/>
      <c r="RLD180" s="252"/>
      <c r="RLE180" s="252"/>
      <c r="RLF180" s="252"/>
      <c r="RLG180" s="252"/>
      <c r="RLH180" s="252"/>
      <c r="RLI180" s="252"/>
      <c r="RLJ180" s="252"/>
      <c r="RLK180" s="252"/>
      <c r="RLL180" s="252"/>
      <c r="RLM180" s="252"/>
      <c r="RLN180" s="252"/>
      <c r="RLO180" s="252"/>
      <c r="RLP180" s="252"/>
      <c r="RLQ180" s="252"/>
      <c r="RLR180" s="252"/>
      <c r="RLS180" s="252"/>
      <c r="RLT180" s="252"/>
      <c r="RLU180" s="252"/>
      <c r="RLV180" s="252"/>
      <c r="RLW180" s="252"/>
      <c r="RLX180" s="252"/>
      <c r="RLY180" s="252"/>
      <c r="RLZ180" s="252"/>
      <c r="RMA180" s="252"/>
      <c r="RMB180" s="252"/>
      <c r="RMC180" s="252"/>
      <c r="RMD180" s="252"/>
      <c r="RME180" s="252"/>
      <c r="RMF180" s="252"/>
      <c r="RMG180" s="252"/>
      <c r="RMH180" s="252"/>
      <c r="RMI180" s="252"/>
      <c r="RMJ180" s="252"/>
      <c r="RMK180" s="252"/>
      <c r="RML180" s="252"/>
      <c r="RMM180" s="252"/>
      <c r="RMN180" s="252"/>
      <c r="RMO180" s="252"/>
      <c r="RMP180" s="252"/>
      <c r="RMQ180" s="252"/>
      <c r="RMR180" s="252"/>
      <c r="RMS180" s="252"/>
      <c r="RMT180" s="252"/>
      <c r="RMU180" s="252"/>
      <c r="RMV180" s="252"/>
      <c r="RMW180" s="252"/>
      <c r="RMX180" s="252"/>
      <c r="RMY180" s="252"/>
      <c r="RMZ180" s="252"/>
      <c r="RNA180" s="252"/>
      <c r="RNB180" s="252"/>
      <c r="RNC180" s="252"/>
      <c r="RND180" s="252"/>
      <c r="RNE180" s="252"/>
      <c r="RNF180" s="252"/>
      <c r="RNG180" s="252"/>
      <c r="RNH180" s="252"/>
      <c r="RNI180" s="252"/>
      <c r="RNJ180" s="252"/>
      <c r="RNK180" s="252"/>
      <c r="RNL180" s="252"/>
      <c r="RNM180" s="252"/>
      <c r="RNN180" s="252"/>
      <c r="RNO180" s="252"/>
      <c r="RNP180" s="252"/>
      <c r="RNQ180" s="252"/>
      <c r="RNR180" s="252"/>
      <c r="RNS180" s="252"/>
      <c r="RNT180" s="252"/>
      <c r="RNU180" s="252"/>
      <c r="RNV180" s="252"/>
      <c r="RNW180" s="252"/>
      <c r="RNX180" s="252"/>
      <c r="RNY180" s="252"/>
      <c r="RNZ180" s="252"/>
      <c r="ROA180" s="252"/>
      <c r="ROB180" s="252"/>
      <c r="ROC180" s="252"/>
      <c r="ROD180" s="252"/>
      <c r="ROE180" s="252"/>
      <c r="ROF180" s="252"/>
      <c r="ROG180" s="252"/>
      <c r="ROH180" s="252"/>
      <c r="ROI180" s="252"/>
      <c r="ROJ180" s="252"/>
      <c r="ROK180" s="252"/>
      <c r="ROL180" s="252"/>
      <c r="ROM180" s="252"/>
      <c r="RON180" s="252"/>
      <c r="ROO180" s="252"/>
      <c r="ROP180" s="252"/>
      <c r="ROQ180" s="252"/>
      <c r="ROR180" s="252"/>
      <c r="ROS180" s="252"/>
      <c r="ROT180" s="252"/>
      <c r="ROU180" s="252"/>
      <c r="ROV180" s="252"/>
      <c r="ROW180" s="252"/>
      <c r="ROX180" s="252"/>
      <c r="ROY180" s="252"/>
      <c r="ROZ180" s="252"/>
      <c r="RPA180" s="252"/>
      <c r="RPB180" s="252"/>
      <c r="RPC180" s="252"/>
      <c r="RPD180" s="252"/>
      <c r="RPE180" s="252"/>
      <c r="RPF180" s="252"/>
      <c r="RPG180" s="252"/>
      <c r="RPH180" s="252"/>
      <c r="RPI180" s="252"/>
      <c r="RPJ180" s="252"/>
      <c r="RPK180" s="252"/>
      <c r="RPL180" s="252"/>
      <c r="RPM180" s="252"/>
      <c r="RPN180" s="252"/>
      <c r="RPO180" s="252"/>
      <c r="RPP180" s="252"/>
      <c r="RPQ180" s="252"/>
      <c r="RPR180" s="252"/>
      <c r="RPS180" s="252"/>
      <c r="RPT180" s="252"/>
      <c r="RPU180" s="252"/>
      <c r="RPV180" s="252"/>
      <c r="RPW180" s="252"/>
      <c r="RPX180" s="252"/>
      <c r="RPY180" s="252"/>
      <c r="RPZ180" s="252"/>
      <c r="RQA180" s="252"/>
      <c r="RQB180" s="252"/>
      <c r="RQC180" s="252"/>
      <c r="RQD180" s="252"/>
      <c r="RQE180" s="252"/>
      <c r="RQF180" s="252"/>
      <c r="RQG180" s="252"/>
      <c r="RQH180" s="252"/>
      <c r="RQI180" s="252"/>
      <c r="RQJ180" s="252"/>
      <c r="RQK180" s="252"/>
      <c r="RQL180" s="252"/>
      <c r="RQM180" s="252"/>
      <c r="RQN180" s="252"/>
      <c r="RQO180" s="252"/>
      <c r="RQP180" s="252"/>
      <c r="RQQ180" s="252"/>
      <c r="RQR180" s="252"/>
      <c r="RQS180" s="252"/>
      <c r="RQT180" s="252"/>
      <c r="RQU180" s="252"/>
      <c r="RQV180" s="252"/>
      <c r="RQW180" s="252"/>
      <c r="RQX180" s="252"/>
      <c r="RQY180" s="252"/>
      <c r="RQZ180" s="252"/>
      <c r="RRA180" s="252"/>
      <c r="RRB180" s="252"/>
      <c r="RRC180" s="252"/>
      <c r="RRD180" s="252"/>
      <c r="RRE180" s="252"/>
      <c r="RRF180" s="252"/>
      <c r="RRG180" s="252"/>
      <c r="RRH180" s="252"/>
      <c r="RRI180" s="252"/>
      <c r="RRJ180" s="252"/>
      <c r="RRK180" s="252"/>
      <c r="RRL180" s="252"/>
      <c r="RRM180" s="252"/>
      <c r="RRN180" s="252"/>
      <c r="RRO180" s="252"/>
      <c r="RRP180" s="252"/>
      <c r="RRQ180" s="252"/>
      <c r="RRR180" s="252"/>
      <c r="RRS180" s="252"/>
      <c r="RRT180" s="252"/>
      <c r="RRU180" s="252"/>
      <c r="RRV180" s="252"/>
      <c r="RRW180" s="252"/>
      <c r="RRX180" s="252"/>
      <c r="RRY180" s="252"/>
      <c r="RRZ180" s="252"/>
      <c r="RSA180" s="252"/>
      <c r="RSB180" s="252"/>
      <c r="RSC180" s="252"/>
      <c r="RSD180" s="252"/>
      <c r="RSE180" s="252"/>
      <c r="RSF180" s="252"/>
      <c r="RSG180" s="252"/>
      <c r="RSH180" s="252"/>
      <c r="RSI180" s="252"/>
      <c r="RSJ180" s="252"/>
      <c r="RSK180" s="252"/>
      <c r="RSL180" s="252"/>
      <c r="RSM180" s="252"/>
      <c r="RSN180" s="252"/>
      <c r="RSO180" s="252"/>
      <c r="RSP180" s="252"/>
      <c r="RSQ180" s="252"/>
      <c r="RSR180" s="252"/>
      <c r="RSS180" s="252"/>
      <c r="RST180" s="252"/>
      <c r="RSU180" s="252"/>
      <c r="RSV180" s="252"/>
      <c r="RSW180" s="252"/>
      <c r="RSX180" s="252"/>
      <c r="RSY180" s="252"/>
      <c r="RSZ180" s="252"/>
      <c r="RTA180" s="252"/>
      <c r="RTB180" s="252"/>
      <c r="RTC180" s="252"/>
      <c r="RTD180" s="252"/>
      <c r="RTE180" s="252"/>
      <c r="RTF180" s="252"/>
      <c r="RTG180" s="252"/>
      <c r="RTH180" s="252"/>
      <c r="RTI180" s="252"/>
      <c r="RTJ180" s="252"/>
      <c r="RTK180" s="252"/>
      <c r="RTL180" s="252"/>
      <c r="RTM180" s="252"/>
      <c r="RTN180" s="252"/>
      <c r="RTO180" s="252"/>
      <c r="RTP180" s="252"/>
      <c r="RTQ180" s="252"/>
      <c r="RTR180" s="252"/>
      <c r="RTS180" s="252"/>
      <c r="RTT180" s="252"/>
      <c r="RTU180" s="252"/>
      <c r="RTV180" s="252"/>
      <c r="RTW180" s="252"/>
      <c r="RTX180" s="252"/>
      <c r="RTY180" s="252"/>
      <c r="RTZ180" s="252"/>
      <c r="RUA180" s="252"/>
      <c r="RUB180" s="252"/>
      <c r="RUC180" s="252"/>
      <c r="RUD180" s="252"/>
      <c r="RUE180" s="252"/>
      <c r="RUF180" s="252"/>
      <c r="RUG180" s="252"/>
      <c r="RUH180" s="252"/>
      <c r="RUI180" s="252"/>
      <c r="RUJ180" s="252"/>
      <c r="RUK180" s="252"/>
      <c r="RUL180" s="252"/>
      <c r="RUM180" s="252"/>
      <c r="RUN180" s="252"/>
      <c r="RUO180" s="252"/>
      <c r="RUP180" s="252"/>
      <c r="RUQ180" s="252"/>
      <c r="RUR180" s="252"/>
      <c r="RUS180" s="252"/>
      <c r="RUT180" s="252"/>
      <c r="RUU180" s="252"/>
      <c r="RUV180" s="252"/>
      <c r="RUW180" s="252"/>
      <c r="RUX180" s="252"/>
      <c r="RUY180" s="252"/>
      <c r="RUZ180" s="252"/>
      <c r="RVA180" s="252"/>
      <c r="RVB180" s="252"/>
      <c r="RVC180" s="252"/>
      <c r="RVD180" s="252"/>
      <c r="RVE180" s="252"/>
      <c r="RVF180" s="252"/>
      <c r="RVG180" s="252"/>
      <c r="RVH180" s="252"/>
      <c r="RVI180" s="252"/>
      <c r="RVJ180" s="252"/>
      <c r="RVK180" s="252"/>
      <c r="RVL180" s="252"/>
      <c r="RVM180" s="252"/>
      <c r="RVN180" s="252"/>
      <c r="RVO180" s="252"/>
      <c r="RVP180" s="252"/>
      <c r="RVQ180" s="252"/>
      <c r="RVR180" s="252"/>
      <c r="RVS180" s="252"/>
      <c r="RVT180" s="252"/>
      <c r="RVU180" s="252"/>
      <c r="RVV180" s="252"/>
      <c r="RVW180" s="252"/>
      <c r="RVX180" s="252"/>
      <c r="RVY180" s="252"/>
      <c r="RVZ180" s="252"/>
      <c r="RWA180" s="252"/>
      <c r="RWB180" s="252"/>
      <c r="RWC180" s="252"/>
      <c r="RWD180" s="252"/>
      <c r="RWE180" s="252"/>
      <c r="RWF180" s="252"/>
      <c r="RWG180" s="252"/>
      <c r="RWH180" s="252"/>
      <c r="RWI180" s="252"/>
      <c r="RWJ180" s="252"/>
      <c r="RWK180" s="252"/>
      <c r="RWL180" s="252"/>
      <c r="RWM180" s="252"/>
      <c r="RWN180" s="252"/>
      <c r="RWO180" s="252"/>
      <c r="RWP180" s="252"/>
      <c r="RWQ180" s="252"/>
      <c r="RWR180" s="252"/>
      <c r="RWS180" s="252"/>
      <c r="RWT180" s="252"/>
      <c r="RWU180" s="252"/>
      <c r="RWV180" s="252"/>
      <c r="RWW180" s="252"/>
      <c r="RWX180" s="252"/>
      <c r="RWY180" s="252"/>
      <c r="RWZ180" s="252"/>
      <c r="RXA180" s="252"/>
      <c r="RXB180" s="252"/>
      <c r="RXC180" s="252"/>
      <c r="RXD180" s="252"/>
      <c r="RXE180" s="252"/>
      <c r="RXF180" s="252"/>
      <c r="RXG180" s="252"/>
      <c r="RXH180" s="252"/>
      <c r="RXI180" s="252"/>
      <c r="RXJ180" s="252"/>
      <c r="RXK180" s="252"/>
      <c r="RXL180" s="252"/>
      <c r="RXM180" s="252"/>
      <c r="RXN180" s="252"/>
      <c r="RXO180" s="252"/>
      <c r="RXP180" s="252"/>
      <c r="RXQ180" s="252"/>
      <c r="RXR180" s="252"/>
      <c r="RXS180" s="252"/>
      <c r="RXT180" s="252"/>
      <c r="RXU180" s="252"/>
      <c r="RXV180" s="252"/>
      <c r="RXW180" s="252"/>
      <c r="RXX180" s="252"/>
      <c r="RXY180" s="252"/>
      <c r="RXZ180" s="252"/>
      <c r="RYA180" s="252"/>
      <c r="RYB180" s="252"/>
      <c r="RYC180" s="252"/>
      <c r="RYD180" s="252"/>
      <c r="RYE180" s="252"/>
      <c r="RYF180" s="252"/>
      <c r="RYG180" s="252"/>
      <c r="RYH180" s="252"/>
      <c r="RYI180" s="252"/>
      <c r="RYJ180" s="252"/>
      <c r="RYK180" s="252"/>
      <c r="RYL180" s="252"/>
      <c r="RYM180" s="252"/>
      <c r="RYN180" s="252"/>
      <c r="RYO180" s="252"/>
      <c r="RYP180" s="252"/>
      <c r="RYQ180" s="252"/>
      <c r="RYR180" s="252"/>
      <c r="RYS180" s="252"/>
      <c r="RYT180" s="252"/>
      <c r="RYU180" s="252"/>
      <c r="RYV180" s="252"/>
      <c r="RYW180" s="252"/>
      <c r="RYX180" s="252"/>
      <c r="RYY180" s="252"/>
      <c r="RYZ180" s="252"/>
      <c r="RZA180" s="252"/>
      <c r="RZB180" s="252"/>
      <c r="RZC180" s="252"/>
      <c r="RZD180" s="252"/>
      <c r="RZE180" s="252"/>
      <c r="RZF180" s="252"/>
      <c r="RZG180" s="252"/>
      <c r="RZH180" s="252"/>
      <c r="RZI180" s="252"/>
      <c r="RZJ180" s="252"/>
      <c r="RZK180" s="252"/>
      <c r="RZL180" s="252"/>
      <c r="RZM180" s="252"/>
      <c r="RZN180" s="252"/>
      <c r="RZO180" s="252"/>
      <c r="RZP180" s="252"/>
      <c r="RZQ180" s="252"/>
      <c r="RZR180" s="252"/>
      <c r="RZS180" s="252"/>
      <c r="RZT180" s="252"/>
      <c r="RZU180" s="252"/>
      <c r="RZV180" s="252"/>
      <c r="RZW180" s="252"/>
      <c r="RZX180" s="252"/>
      <c r="RZY180" s="252"/>
      <c r="RZZ180" s="252"/>
      <c r="SAA180" s="252"/>
      <c r="SAB180" s="252"/>
      <c r="SAC180" s="252"/>
      <c r="SAD180" s="252"/>
      <c r="SAE180" s="252"/>
      <c r="SAF180" s="252"/>
      <c r="SAG180" s="252"/>
      <c r="SAH180" s="252"/>
      <c r="SAI180" s="252"/>
      <c r="SAJ180" s="252"/>
      <c r="SAK180" s="252"/>
      <c r="SAL180" s="252"/>
      <c r="SAM180" s="252"/>
      <c r="SAN180" s="252"/>
      <c r="SAO180" s="252"/>
      <c r="SAP180" s="252"/>
      <c r="SAQ180" s="252"/>
      <c r="SAR180" s="252"/>
      <c r="SAS180" s="252"/>
      <c r="SAT180" s="252"/>
      <c r="SAU180" s="252"/>
      <c r="SAV180" s="252"/>
      <c r="SAW180" s="252"/>
      <c r="SAX180" s="252"/>
      <c r="SAY180" s="252"/>
      <c r="SAZ180" s="252"/>
      <c r="SBA180" s="252"/>
      <c r="SBB180" s="252"/>
      <c r="SBC180" s="252"/>
      <c r="SBD180" s="252"/>
      <c r="SBE180" s="252"/>
      <c r="SBF180" s="252"/>
      <c r="SBG180" s="252"/>
      <c r="SBH180" s="252"/>
      <c r="SBI180" s="252"/>
      <c r="SBJ180" s="252"/>
      <c r="SBK180" s="252"/>
      <c r="SBL180" s="252"/>
      <c r="SBM180" s="252"/>
      <c r="SBN180" s="252"/>
      <c r="SBO180" s="252"/>
      <c r="SBP180" s="252"/>
      <c r="SBQ180" s="252"/>
      <c r="SBR180" s="252"/>
      <c r="SBS180" s="252"/>
      <c r="SBT180" s="252"/>
      <c r="SBU180" s="252"/>
      <c r="SBV180" s="252"/>
      <c r="SBW180" s="252"/>
      <c r="SBX180" s="252"/>
      <c r="SBY180" s="252"/>
      <c r="SBZ180" s="252"/>
      <c r="SCA180" s="252"/>
      <c r="SCB180" s="252"/>
      <c r="SCC180" s="252"/>
      <c r="SCD180" s="252"/>
      <c r="SCE180" s="252"/>
      <c r="SCF180" s="252"/>
      <c r="SCG180" s="252"/>
      <c r="SCH180" s="252"/>
      <c r="SCI180" s="252"/>
      <c r="SCJ180" s="252"/>
      <c r="SCK180" s="252"/>
      <c r="SCL180" s="252"/>
      <c r="SCM180" s="252"/>
      <c r="SCN180" s="252"/>
      <c r="SCO180" s="252"/>
      <c r="SCP180" s="252"/>
      <c r="SCQ180" s="252"/>
      <c r="SCR180" s="252"/>
      <c r="SCS180" s="252"/>
      <c r="SCT180" s="252"/>
      <c r="SCU180" s="252"/>
      <c r="SCV180" s="252"/>
      <c r="SCW180" s="252"/>
      <c r="SCX180" s="252"/>
      <c r="SCY180" s="252"/>
      <c r="SCZ180" s="252"/>
      <c r="SDA180" s="252"/>
      <c r="SDB180" s="252"/>
      <c r="SDC180" s="252"/>
      <c r="SDD180" s="252"/>
      <c r="SDE180" s="252"/>
      <c r="SDF180" s="252"/>
      <c r="SDG180" s="252"/>
      <c r="SDH180" s="252"/>
      <c r="SDI180" s="252"/>
      <c r="SDJ180" s="252"/>
      <c r="SDK180" s="252"/>
      <c r="SDL180" s="252"/>
      <c r="SDM180" s="252"/>
      <c r="SDN180" s="252"/>
      <c r="SDO180" s="252"/>
      <c r="SDP180" s="252"/>
      <c r="SDQ180" s="252"/>
      <c r="SDR180" s="252"/>
      <c r="SDS180" s="252"/>
      <c r="SDT180" s="252"/>
      <c r="SDU180" s="252"/>
      <c r="SDV180" s="252"/>
      <c r="SDW180" s="252"/>
      <c r="SDX180" s="252"/>
      <c r="SDY180" s="252"/>
      <c r="SDZ180" s="252"/>
      <c r="SEA180" s="252"/>
      <c r="SEB180" s="252"/>
      <c r="SEC180" s="252"/>
      <c r="SED180" s="252"/>
      <c r="SEE180" s="252"/>
      <c r="SEF180" s="252"/>
      <c r="SEG180" s="252"/>
      <c r="SEH180" s="252"/>
      <c r="SEI180" s="252"/>
      <c r="SEJ180" s="252"/>
      <c r="SEK180" s="252"/>
      <c r="SEL180" s="252"/>
      <c r="SEM180" s="252"/>
      <c r="SEN180" s="252"/>
      <c r="SEO180" s="252"/>
      <c r="SEP180" s="252"/>
      <c r="SEQ180" s="252"/>
      <c r="SER180" s="252"/>
      <c r="SES180" s="252"/>
      <c r="SET180" s="252"/>
      <c r="SEU180" s="252"/>
      <c r="SEV180" s="252"/>
      <c r="SEW180" s="252"/>
      <c r="SEX180" s="252"/>
      <c r="SEY180" s="252"/>
      <c r="SEZ180" s="252"/>
      <c r="SFA180" s="252"/>
      <c r="SFB180" s="252"/>
      <c r="SFC180" s="252"/>
      <c r="SFD180" s="252"/>
      <c r="SFE180" s="252"/>
      <c r="SFF180" s="252"/>
      <c r="SFG180" s="252"/>
      <c r="SFH180" s="252"/>
      <c r="SFI180" s="252"/>
      <c r="SFJ180" s="252"/>
      <c r="SFK180" s="252"/>
      <c r="SFL180" s="252"/>
      <c r="SFM180" s="252"/>
      <c r="SFN180" s="252"/>
      <c r="SFO180" s="252"/>
      <c r="SFP180" s="252"/>
      <c r="SFQ180" s="252"/>
      <c r="SFR180" s="252"/>
      <c r="SFS180" s="252"/>
      <c r="SFT180" s="252"/>
      <c r="SFU180" s="252"/>
      <c r="SFV180" s="252"/>
      <c r="SFW180" s="252"/>
      <c r="SFX180" s="252"/>
      <c r="SFY180" s="252"/>
      <c r="SFZ180" s="252"/>
      <c r="SGA180" s="252"/>
      <c r="SGB180" s="252"/>
      <c r="SGC180" s="252"/>
      <c r="SGD180" s="252"/>
      <c r="SGE180" s="252"/>
      <c r="SGF180" s="252"/>
      <c r="SGG180" s="252"/>
      <c r="SGH180" s="252"/>
      <c r="SGI180" s="252"/>
      <c r="SGJ180" s="252"/>
      <c r="SGK180" s="252"/>
      <c r="SGL180" s="252"/>
      <c r="SGM180" s="252"/>
      <c r="SGN180" s="252"/>
      <c r="SGO180" s="252"/>
      <c r="SGP180" s="252"/>
      <c r="SGQ180" s="252"/>
      <c r="SGR180" s="252"/>
      <c r="SGS180" s="252"/>
      <c r="SGT180" s="252"/>
      <c r="SGU180" s="252"/>
      <c r="SGV180" s="252"/>
      <c r="SGW180" s="252"/>
      <c r="SGX180" s="252"/>
      <c r="SGY180" s="252"/>
      <c r="SGZ180" s="252"/>
      <c r="SHA180" s="252"/>
      <c r="SHB180" s="252"/>
      <c r="SHC180" s="252"/>
      <c r="SHD180" s="252"/>
      <c r="SHE180" s="252"/>
      <c r="SHF180" s="252"/>
      <c r="SHG180" s="252"/>
      <c r="SHH180" s="252"/>
      <c r="SHI180" s="252"/>
      <c r="SHJ180" s="252"/>
      <c r="SHK180" s="252"/>
      <c r="SHL180" s="252"/>
      <c r="SHM180" s="252"/>
      <c r="SHN180" s="252"/>
      <c r="SHO180" s="252"/>
      <c r="SHP180" s="252"/>
      <c r="SHQ180" s="252"/>
      <c r="SHR180" s="252"/>
      <c r="SHS180" s="252"/>
      <c r="SHT180" s="252"/>
      <c r="SHU180" s="252"/>
      <c r="SHV180" s="252"/>
      <c r="SHW180" s="252"/>
      <c r="SHX180" s="252"/>
      <c r="SHY180" s="252"/>
      <c r="SHZ180" s="252"/>
      <c r="SIA180" s="252"/>
      <c r="SIB180" s="252"/>
      <c r="SIC180" s="252"/>
      <c r="SID180" s="252"/>
      <c r="SIE180" s="252"/>
      <c r="SIF180" s="252"/>
      <c r="SIG180" s="252"/>
      <c r="SIH180" s="252"/>
      <c r="SII180" s="252"/>
      <c r="SIJ180" s="252"/>
      <c r="SIK180" s="252"/>
      <c r="SIL180" s="252"/>
      <c r="SIM180" s="252"/>
      <c r="SIN180" s="252"/>
      <c r="SIO180" s="252"/>
      <c r="SIP180" s="252"/>
      <c r="SIQ180" s="252"/>
      <c r="SIR180" s="252"/>
      <c r="SIS180" s="252"/>
      <c r="SIT180" s="252"/>
      <c r="SIU180" s="252"/>
      <c r="SIV180" s="252"/>
      <c r="SIW180" s="252"/>
      <c r="SIX180" s="252"/>
      <c r="SIY180" s="252"/>
      <c r="SIZ180" s="252"/>
      <c r="SJA180" s="252"/>
      <c r="SJB180" s="252"/>
      <c r="SJC180" s="252"/>
      <c r="SJD180" s="252"/>
      <c r="SJE180" s="252"/>
      <c r="SJF180" s="252"/>
      <c r="SJG180" s="252"/>
      <c r="SJH180" s="252"/>
      <c r="SJI180" s="252"/>
      <c r="SJJ180" s="252"/>
      <c r="SJK180" s="252"/>
      <c r="SJL180" s="252"/>
      <c r="SJM180" s="252"/>
      <c r="SJN180" s="252"/>
      <c r="SJO180" s="252"/>
      <c r="SJP180" s="252"/>
      <c r="SJQ180" s="252"/>
      <c r="SJR180" s="252"/>
      <c r="SJS180" s="252"/>
      <c r="SJT180" s="252"/>
      <c r="SJU180" s="252"/>
      <c r="SJV180" s="252"/>
      <c r="SJW180" s="252"/>
      <c r="SJX180" s="252"/>
      <c r="SJY180" s="252"/>
      <c r="SJZ180" s="252"/>
      <c r="SKA180" s="252"/>
      <c r="SKB180" s="252"/>
      <c r="SKC180" s="252"/>
      <c r="SKD180" s="252"/>
      <c r="SKE180" s="252"/>
      <c r="SKF180" s="252"/>
      <c r="SKG180" s="252"/>
      <c r="SKH180" s="252"/>
      <c r="SKI180" s="252"/>
      <c r="SKJ180" s="252"/>
      <c r="SKK180" s="252"/>
      <c r="SKL180" s="252"/>
      <c r="SKM180" s="252"/>
      <c r="SKN180" s="252"/>
      <c r="SKO180" s="252"/>
      <c r="SKP180" s="252"/>
      <c r="SKQ180" s="252"/>
      <c r="SKR180" s="252"/>
      <c r="SKS180" s="252"/>
      <c r="SKT180" s="252"/>
      <c r="SKU180" s="252"/>
      <c r="SKV180" s="252"/>
      <c r="SKW180" s="252"/>
      <c r="SKX180" s="252"/>
      <c r="SKY180" s="252"/>
      <c r="SKZ180" s="252"/>
      <c r="SLA180" s="252"/>
      <c r="SLB180" s="252"/>
      <c r="SLC180" s="252"/>
      <c r="SLD180" s="252"/>
      <c r="SLE180" s="252"/>
      <c r="SLF180" s="252"/>
      <c r="SLG180" s="252"/>
      <c r="SLH180" s="252"/>
      <c r="SLI180" s="252"/>
      <c r="SLJ180" s="252"/>
      <c r="SLK180" s="252"/>
      <c r="SLL180" s="252"/>
      <c r="SLM180" s="252"/>
      <c r="SLN180" s="252"/>
      <c r="SLO180" s="252"/>
      <c r="SLP180" s="252"/>
      <c r="SLQ180" s="252"/>
      <c r="SLR180" s="252"/>
      <c r="SLS180" s="252"/>
      <c r="SLT180" s="252"/>
      <c r="SLU180" s="252"/>
      <c r="SLV180" s="252"/>
      <c r="SLW180" s="252"/>
      <c r="SLX180" s="252"/>
      <c r="SLY180" s="252"/>
      <c r="SLZ180" s="252"/>
      <c r="SMA180" s="252"/>
      <c r="SMB180" s="252"/>
      <c r="SMC180" s="252"/>
      <c r="SMD180" s="252"/>
      <c r="SME180" s="252"/>
      <c r="SMF180" s="252"/>
      <c r="SMG180" s="252"/>
      <c r="SMH180" s="252"/>
      <c r="SMI180" s="252"/>
      <c r="SMJ180" s="252"/>
      <c r="SMK180" s="252"/>
      <c r="SML180" s="252"/>
      <c r="SMM180" s="252"/>
      <c r="SMN180" s="252"/>
      <c r="SMO180" s="252"/>
      <c r="SMP180" s="252"/>
      <c r="SMQ180" s="252"/>
      <c r="SMR180" s="252"/>
      <c r="SMS180" s="252"/>
      <c r="SMT180" s="252"/>
      <c r="SMU180" s="252"/>
      <c r="SMV180" s="252"/>
      <c r="SMW180" s="252"/>
      <c r="SMX180" s="252"/>
      <c r="SMY180" s="252"/>
      <c r="SMZ180" s="252"/>
      <c r="SNA180" s="252"/>
      <c r="SNB180" s="252"/>
      <c r="SNC180" s="252"/>
      <c r="SND180" s="252"/>
      <c r="SNE180" s="252"/>
      <c r="SNF180" s="252"/>
      <c r="SNG180" s="252"/>
      <c r="SNH180" s="252"/>
      <c r="SNI180" s="252"/>
      <c r="SNJ180" s="252"/>
      <c r="SNK180" s="252"/>
      <c r="SNL180" s="252"/>
      <c r="SNM180" s="252"/>
      <c r="SNN180" s="252"/>
      <c r="SNO180" s="252"/>
      <c r="SNP180" s="252"/>
      <c r="SNQ180" s="252"/>
      <c r="SNR180" s="252"/>
      <c r="SNS180" s="252"/>
      <c r="SNT180" s="252"/>
      <c r="SNU180" s="252"/>
      <c r="SNV180" s="252"/>
      <c r="SNW180" s="252"/>
      <c r="SNX180" s="252"/>
      <c r="SNY180" s="252"/>
      <c r="SNZ180" s="252"/>
      <c r="SOA180" s="252"/>
      <c r="SOB180" s="252"/>
      <c r="SOC180" s="252"/>
      <c r="SOD180" s="252"/>
      <c r="SOE180" s="252"/>
      <c r="SOF180" s="252"/>
      <c r="SOG180" s="252"/>
      <c r="SOH180" s="252"/>
      <c r="SOI180" s="252"/>
      <c r="SOJ180" s="252"/>
      <c r="SOK180" s="252"/>
      <c r="SOL180" s="252"/>
      <c r="SOM180" s="252"/>
      <c r="SON180" s="252"/>
      <c r="SOO180" s="252"/>
      <c r="SOP180" s="252"/>
      <c r="SOQ180" s="252"/>
      <c r="SOR180" s="252"/>
      <c r="SOS180" s="252"/>
      <c r="SOT180" s="252"/>
      <c r="SOU180" s="252"/>
      <c r="SOV180" s="252"/>
      <c r="SOW180" s="252"/>
      <c r="SOX180" s="252"/>
      <c r="SOY180" s="252"/>
      <c r="SOZ180" s="252"/>
      <c r="SPA180" s="252"/>
      <c r="SPB180" s="252"/>
      <c r="SPC180" s="252"/>
      <c r="SPD180" s="252"/>
      <c r="SPE180" s="252"/>
      <c r="SPF180" s="252"/>
      <c r="SPG180" s="252"/>
      <c r="SPH180" s="252"/>
      <c r="SPI180" s="252"/>
      <c r="SPJ180" s="252"/>
      <c r="SPK180" s="252"/>
      <c r="SPL180" s="252"/>
      <c r="SPM180" s="252"/>
      <c r="SPN180" s="252"/>
      <c r="SPO180" s="252"/>
      <c r="SPP180" s="252"/>
      <c r="SPQ180" s="252"/>
      <c r="SPR180" s="252"/>
      <c r="SPS180" s="252"/>
      <c r="SPT180" s="252"/>
      <c r="SPU180" s="252"/>
      <c r="SPV180" s="252"/>
      <c r="SPW180" s="252"/>
      <c r="SPX180" s="252"/>
      <c r="SPY180" s="252"/>
      <c r="SPZ180" s="252"/>
      <c r="SQA180" s="252"/>
      <c r="SQB180" s="252"/>
      <c r="SQC180" s="252"/>
      <c r="SQD180" s="252"/>
      <c r="SQE180" s="252"/>
      <c r="SQF180" s="252"/>
      <c r="SQG180" s="252"/>
      <c r="SQH180" s="252"/>
      <c r="SQI180" s="252"/>
      <c r="SQJ180" s="252"/>
      <c r="SQK180" s="252"/>
      <c r="SQL180" s="252"/>
      <c r="SQM180" s="252"/>
      <c r="SQN180" s="252"/>
      <c r="SQO180" s="252"/>
      <c r="SQP180" s="252"/>
      <c r="SQQ180" s="252"/>
      <c r="SQR180" s="252"/>
      <c r="SQS180" s="252"/>
      <c r="SQT180" s="252"/>
      <c r="SQU180" s="252"/>
      <c r="SQV180" s="252"/>
      <c r="SQW180" s="252"/>
      <c r="SQX180" s="252"/>
      <c r="SQY180" s="252"/>
      <c r="SQZ180" s="252"/>
      <c r="SRA180" s="252"/>
      <c r="SRB180" s="252"/>
      <c r="SRC180" s="252"/>
      <c r="SRD180" s="252"/>
      <c r="SRE180" s="252"/>
      <c r="SRF180" s="252"/>
      <c r="SRG180" s="252"/>
      <c r="SRH180" s="252"/>
      <c r="SRI180" s="252"/>
      <c r="SRJ180" s="252"/>
      <c r="SRK180" s="252"/>
      <c r="SRL180" s="252"/>
      <c r="SRM180" s="252"/>
      <c r="SRN180" s="252"/>
      <c r="SRO180" s="252"/>
      <c r="SRP180" s="252"/>
      <c r="SRQ180" s="252"/>
      <c r="SRR180" s="252"/>
      <c r="SRS180" s="252"/>
      <c r="SRT180" s="252"/>
      <c r="SRU180" s="252"/>
      <c r="SRV180" s="252"/>
      <c r="SRW180" s="252"/>
      <c r="SRX180" s="252"/>
      <c r="SRY180" s="252"/>
      <c r="SRZ180" s="252"/>
      <c r="SSA180" s="252"/>
      <c r="SSB180" s="252"/>
      <c r="SSC180" s="252"/>
      <c r="SSD180" s="252"/>
      <c r="SSE180" s="252"/>
      <c r="SSF180" s="252"/>
      <c r="SSG180" s="252"/>
      <c r="SSH180" s="252"/>
      <c r="SSI180" s="252"/>
      <c r="SSJ180" s="252"/>
      <c r="SSK180" s="252"/>
      <c r="SSL180" s="252"/>
      <c r="SSM180" s="252"/>
      <c r="SSN180" s="252"/>
      <c r="SSO180" s="252"/>
      <c r="SSP180" s="252"/>
      <c r="SSQ180" s="252"/>
      <c r="SSR180" s="252"/>
      <c r="SSS180" s="252"/>
      <c r="SST180" s="252"/>
      <c r="SSU180" s="252"/>
      <c r="SSV180" s="252"/>
      <c r="SSW180" s="252"/>
      <c r="SSX180" s="252"/>
      <c r="SSY180" s="252"/>
      <c r="SSZ180" s="252"/>
      <c r="STA180" s="252"/>
      <c r="STB180" s="252"/>
      <c r="STC180" s="252"/>
      <c r="STD180" s="252"/>
      <c r="STE180" s="252"/>
      <c r="STF180" s="252"/>
      <c r="STG180" s="252"/>
      <c r="STH180" s="252"/>
      <c r="STI180" s="252"/>
      <c r="STJ180" s="252"/>
      <c r="STK180" s="252"/>
      <c r="STL180" s="252"/>
      <c r="STM180" s="252"/>
      <c r="STN180" s="252"/>
      <c r="STO180" s="252"/>
      <c r="STP180" s="252"/>
      <c r="STQ180" s="252"/>
      <c r="STR180" s="252"/>
      <c r="STS180" s="252"/>
      <c r="STT180" s="252"/>
      <c r="STU180" s="252"/>
      <c r="STV180" s="252"/>
      <c r="STW180" s="252"/>
      <c r="STX180" s="252"/>
      <c r="STY180" s="252"/>
      <c r="STZ180" s="252"/>
      <c r="SUA180" s="252"/>
      <c r="SUB180" s="252"/>
      <c r="SUC180" s="252"/>
      <c r="SUD180" s="252"/>
      <c r="SUE180" s="252"/>
      <c r="SUF180" s="252"/>
      <c r="SUG180" s="252"/>
      <c r="SUH180" s="252"/>
      <c r="SUI180" s="252"/>
      <c r="SUJ180" s="252"/>
      <c r="SUK180" s="252"/>
      <c r="SUL180" s="252"/>
      <c r="SUM180" s="252"/>
      <c r="SUN180" s="252"/>
      <c r="SUO180" s="252"/>
      <c r="SUP180" s="252"/>
      <c r="SUQ180" s="252"/>
      <c r="SUR180" s="252"/>
      <c r="SUS180" s="252"/>
      <c r="SUT180" s="252"/>
      <c r="SUU180" s="252"/>
      <c r="SUV180" s="252"/>
      <c r="SUW180" s="252"/>
      <c r="SUX180" s="252"/>
      <c r="SUY180" s="252"/>
      <c r="SUZ180" s="252"/>
      <c r="SVA180" s="252"/>
      <c r="SVB180" s="252"/>
      <c r="SVC180" s="252"/>
      <c r="SVD180" s="252"/>
      <c r="SVE180" s="252"/>
      <c r="SVF180" s="252"/>
      <c r="SVG180" s="252"/>
      <c r="SVH180" s="252"/>
      <c r="SVI180" s="252"/>
      <c r="SVJ180" s="252"/>
      <c r="SVK180" s="252"/>
      <c r="SVL180" s="252"/>
      <c r="SVM180" s="252"/>
      <c r="SVN180" s="252"/>
      <c r="SVO180" s="252"/>
      <c r="SVP180" s="252"/>
      <c r="SVQ180" s="252"/>
      <c r="SVR180" s="252"/>
      <c r="SVS180" s="252"/>
      <c r="SVT180" s="252"/>
      <c r="SVU180" s="252"/>
      <c r="SVV180" s="252"/>
      <c r="SVW180" s="252"/>
      <c r="SVX180" s="252"/>
      <c r="SVY180" s="252"/>
      <c r="SVZ180" s="252"/>
      <c r="SWA180" s="252"/>
      <c r="SWB180" s="252"/>
      <c r="SWC180" s="252"/>
      <c r="SWD180" s="252"/>
      <c r="SWE180" s="252"/>
      <c r="SWF180" s="252"/>
      <c r="SWG180" s="252"/>
      <c r="SWH180" s="252"/>
      <c r="SWI180" s="252"/>
      <c r="SWJ180" s="252"/>
      <c r="SWK180" s="252"/>
      <c r="SWL180" s="252"/>
      <c r="SWM180" s="252"/>
      <c r="SWN180" s="252"/>
      <c r="SWO180" s="252"/>
      <c r="SWP180" s="252"/>
      <c r="SWQ180" s="252"/>
      <c r="SWR180" s="252"/>
      <c r="SWS180" s="252"/>
      <c r="SWT180" s="252"/>
      <c r="SWU180" s="252"/>
      <c r="SWV180" s="252"/>
      <c r="SWW180" s="252"/>
      <c r="SWX180" s="252"/>
      <c r="SWY180" s="252"/>
      <c r="SWZ180" s="252"/>
      <c r="SXA180" s="252"/>
      <c r="SXB180" s="252"/>
      <c r="SXC180" s="252"/>
      <c r="SXD180" s="252"/>
      <c r="SXE180" s="252"/>
      <c r="SXF180" s="252"/>
      <c r="SXG180" s="252"/>
      <c r="SXH180" s="252"/>
      <c r="SXI180" s="252"/>
      <c r="SXJ180" s="252"/>
      <c r="SXK180" s="252"/>
      <c r="SXL180" s="252"/>
      <c r="SXM180" s="252"/>
      <c r="SXN180" s="252"/>
      <c r="SXO180" s="252"/>
      <c r="SXP180" s="252"/>
      <c r="SXQ180" s="252"/>
      <c r="SXR180" s="252"/>
      <c r="SXS180" s="252"/>
      <c r="SXT180" s="252"/>
      <c r="SXU180" s="252"/>
      <c r="SXV180" s="252"/>
      <c r="SXW180" s="252"/>
      <c r="SXX180" s="252"/>
      <c r="SXY180" s="252"/>
      <c r="SXZ180" s="252"/>
      <c r="SYA180" s="252"/>
      <c r="SYB180" s="252"/>
      <c r="SYC180" s="252"/>
      <c r="SYD180" s="252"/>
      <c r="SYE180" s="252"/>
      <c r="SYF180" s="252"/>
      <c r="SYG180" s="252"/>
      <c r="SYH180" s="252"/>
      <c r="SYI180" s="252"/>
      <c r="SYJ180" s="252"/>
      <c r="SYK180" s="252"/>
      <c r="SYL180" s="252"/>
      <c r="SYM180" s="252"/>
      <c r="SYN180" s="252"/>
      <c r="SYO180" s="252"/>
      <c r="SYP180" s="252"/>
      <c r="SYQ180" s="252"/>
      <c r="SYR180" s="252"/>
      <c r="SYS180" s="252"/>
      <c r="SYT180" s="252"/>
      <c r="SYU180" s="252"/>
      <c r="SYV180" s="252"/>
      <c r="SYW180" s="252"/>
      <c r="SYX180" s="252"/>
      <c r="SYY180" s="252"/>
      <c r="SYZ180" s="252"/>
      <c r="SZA180" s="252"/>
      <c r="SZB180" s="252"/>
      <c r="SZC180" s="252"/>
      <c r="SZD180" s="252"/>
      <c r="SZE180" s="252"/>
      <c r="SZF180" s="252"/>
      <c r="SZG180" s="252"/>
      <c r="SZH180" s="252"/>
      <c r="SZI180" s="252"/>
      <c r="SZJ180" s="252"/>
      <c r="SZK180" s="252"/>
      <c r="SZL180" s="252"/>
      <c r="SZM180" s="252"/>
      <c r="SZN180" s="252"/>
      <c r="SZO180" s="252"/>
      <c r="SZP180" s="252"/>
      <c r="SZQ180" s="252"/>
      <c r="SZR180" s="252"/>
      <c r="SZS180" s="252"/>
      <c r="SZT180" s="252"/>
      <c r="SZU180" s="252"/>
      <c r="SZV180" s="252"/>
      <c r="SZW180" s="252"/>
      <c r="SZX180" s="252"/>
      <c r="SZY180" s="252"/>
      <c r="SZZ180" s="252"/>
      <c r="TAA180" s="252"/>
      <c r="TAB180" s="252"/>
      <c r="TAC180" s="252"/>
      <c r="TAD180" s="252"/>
      <c r="TAE180" s="252"/>
      <c r="TAF180" s="252"/>
      <c r="TAG180" s="252"/>
      <c r="TAH180" s="252"/>
      <c r="TAI180" s="252"/>
      <c r="TAJ180" s="252"/>
      <c r="TAK180" s="252"/>
      <c r="TAL180" s="252"/>
      <c r="TAM180" s="252"/>
      <c r="TAN180" s="252"/>
      <c r="TAO180" s="252"/>
      <c r="TAP180" s="252"/>
      <c r="TAQ180" s="252"/>
      <c r="TAR180" s="252"/>
      <c r="TAS180" s="252"/>
      <c r="TAT180" s="252"/>
      <c r="TAU180" s="252"/>
      <c r="TAV180" s="252"/>
      <c r="TAW180" s="252"/>
      <c r="TAX180" s="252"/>
      <c r="TAY180" s="252"/>
      <c r="TAZ180" s="252"/>
      <c r="TBA180" s="252"/>
      <c r="TBB180" s="252"/>
      <c r="TBC180" s="252"/>
      <c r="TBD180" s="252"/>
      <c r="TBE180" s="252"/>
      <c r="TBF180" s="252"/>
      <c r="TBG180" s="252"/>
      <c r="TBH180" s="252"/>
      <c r="TBI180" s="252"/>
      <c r="TBJ180" s="252"/>
      <c r="TBK180" s="252"/>
      <c r="TBL180" s="252"/>
      <c r="TBM180" s="252"/>
      <c r="TBN180" s="252"/>
      <c r="TBO180" s="252"/>
      <c r="TBP180" s="252"/>
      <c r="TBQ180" s="252"/>
      <c r="TBR180" s="252"/>
      <c r="TBS180" s="252"/>
      <c r="TBT180" s="252"/>
      <c r="TBU180" s="252"/>
      <c r="TBV180" s="252"/>
      <c r="TBW180" s="252"/>
      <c r="TBX180" s="252"/>
      <c r="TBY180" s="252"/>
      <c r="TBZ180" s="252"/>
      <c r="TCA180" s="252"/>
      <c r="TCB180" s="252"/>
      <c r="TCC180" s="252"/>
      <c r="TCD180" s="252"/>
      <c r="TCE180" s="252"/>
      <c r="TCF180" s="252"/>
      <c r="TCG180" s="252"/>
      <c r="TCH180" s="252"/>
      <c r="TCI180" s="252"/>
      <c r="TCJ180" s="252"/>
      <c r="TCK180" s="252"/>
      <c r="TCL180" s="252"/>
      <c r="TCM180" s="252"/>
      <c r="TCN180" s="252"/>
      <c r="TCO180" s="252"/>
      <c r="TCP180" s="252"/>
      <c r="TCQ180" s="252"/>
      <c r="TCR180" s="252"/>
      <c r="TCS180" s="252"/>
      <c r="TCT180" s="252"/>
      <c r="TCU180" s="252"/>
      <c r="TCV180" s="252"/>
      <c r="TCW180" s="252"/>
      <c r="TCX180" s="252"/>
      <c r="TCY180" s="252"/>
      <c r="TCZ180" s="252"/>
      <c r="TDA180" s="252"/>
      <c r="TDB180" s="252"/>
      <c r="TDC180" s="252"/>
      <c r="TDD180" s="252"/>
      <c r="TDE180" s="252"/>
      <c r="TDF180" s="252"/>
      <c r="TDG180" s="252"/>
      <c r="TDH180" s="252"/>
      <c r="TDI180" s="252"/>
      <c r="TDJ180" s="252"/>
      <c r="TDK180" s="252"/>
      <c r="TDL180" s="252"/>
      <c r="TDM180" s="252"/>
      <c r="TDN180" s="252"/>
      <c r="TDO180" s="252"/>
      <c r="TDP180" s="252"/>
      <c r="TDQ180" s="252"/>
      <c r="TDR180" s="252"/>
      <c r="TDS180" s="252"/>
      <c r="TDT180" s="252"/>
      <c r="TDU180" s="252"/>
      <c r="TDV180" s="252"/>
      <c r="TDW180" s="252"/>
      <c r="TDX180" s="252"/>
      <c r="TDY180" s="252"/>
      <c r="TDZ180" s="252"/>
      <c r="TEA180" s="252"/>
      <c r="TEB180" s="252"/>
      <c r="TEC180" s="252"/>
      <c r="TED180" s="252"/>
      <c r="TEE180" s="252"/>
      <c r="TEF180" s="252"/>
      <c r="TEG180" s="252"/>
      <c r="TEH180" s="252"/>
      <c r="TEI180" s="252"/>
      <c r="TEJ180" s="252"/>
      <c r="TEK180" s="252"/>
      <c r="TEL180" s="252"/>
      <c r="TEM180" s="252"/>
      <c r="TEN180" s="252"/>
      <c r="TEO180" s="252"/>
      <c r="TEP180" s="252"/>
      <c r="TEQ180" s="252"/>
      <c r="TER180" s="252"/>
      <c r="TES180" s="252"/>
      <c r="TET180" s="252"/>
      <c r="TEU180" s="252"/>
      <c r="TEV180" s="252"/>
      <c r="TEW180" s="252"/>
      <c r="TEX180" s="252"/>
      <c r="TEY180" s="252"/>
      <c r="TEZ180" s="252"/>
      <c r="TFA180" s="252"/>
      <c r="TFB180" s="252"/>
      <c r="TFC180" s="252"/>
      <c r="TFD180" s="252"/>
      <c r="TFE180" s="252"/>
      <c r="TFF180" s="252"/>
      <c r="TFG180" s="252"/>
      <c r="TFH180" s="252"/>
      <c r="TFI180" s="252"/>
      <c r="TFJ180" s="252"/>
      <c r="TFK180" s="252"/>
      <c r="TFL180" s="252"/>
      <c r="TFM180" s="252"/>
      <c r="TFN180" s="252"/>
      <c r="TFO180" s="252"/>
      <c r="TFP180" s="252"/>
      <c r="TFQ180" s="252"/>
      <c r="TFR180" s="252"/>
      <c r="TFS180" s="252"/>
      <c r="TFT180" s="252"/>
      <c r="TFU180" s="252"/>
      <c r="TFV180" s="252"/>
      <c r="TFW180" s="252"/>
      <c r="TFX180" s="252"/>
      <c r="TFY180" s="252"/>
      <c r="TFZ180" s="252"/>
      <c r="TGA180" s="252"/>
      <c r="TGB180" s="252"/>
      <c r="TGC180" s="252"/>
      <c r="TGD180" s="252"/>
      <c r="TGE180" s="252"/>
      <c r="TGF180" s="252"/>
      <c r="TGG180" s="252"/>
      <c r="TGH180" s="252"/>
      <c r="TGI180" s="252"/>
      <c r="TGJ180" s="252"/>
      <c r="TGK180" s="252"/>
      <c r="TGL180" s="252"/>
      <c r="TGM180" s="252"/>
      <c r="TGN180" s="252"/>
      <c r="TGO180" s="252"/>
      <c r="TGP180" s="252"/>
      <c r="TGQ180" s="252"/>
      <c r="TGR180" s="252"/>
      <c r="TGS180" s="252"/>
      <c r="TGT180" s="252"/>
      <c r="TGU180" s="252"/>
      <c r="TGV180" s="252"/>
      <c r="TGW180" s="252"/>
      <c r="TGX180" s="252"/>
      <c r="TGY180" s="252"/>
      <c r="TGZ180" s="252"/>
      <c r="THA180" s="252"/>
      <c r="THB180" s="252"/>
      <c r="THC180" s="252"/>
      <c r="THD180" s="252"/>
      <c r="THE180" s="252"/>
      <c r="THF180" s="252"/>
      <c r="THG180" s="252"/>
      <c r="THH180" s="252"/>
      <c r="THI180" s="252"/>
      <c r="THJ180" s="252"/>
      <c r="THK180" s="252"/>
      <c r="THL180" s="252"/>
      <c r="THM180" s="252"/>
      <c r="THN180" s="252"/>
      <c r="THO180" s="252"/>
      <c r="THP180" s="252"/>
      <c r="THQ180" s="252"/>
      <c r="THR180" s="252"/>
      <c r="THS180" s="252"/>
      <c r="THT180" s="252"/>
      <c r="THU180" s="252"/>
      <c r="THV180" s="252"/>
      <c r="THW180" s="252"/>
      <c r="THX180" s="252"/>
      <c r="THY180" s="252"/>
      <c r="THZ180" s="252"/>
      <c r="TIA180" s="252"/>
      <c r="TIB180" s="252"/>
      <c r="TIC180" s="252"/>
      <c r="TID180" s="252"/>
      <c r="TIE180" s="252"/>
      <c r="TIF180" s="252"/>
      <c r="TIG180" s="252"/>
      <c r="TIH180" s="252"/>
      <c r="TII180" s="252"/>
      <c r="TIJ180" s="252"/>
      <c r="TIK180" s="252"/>
      <c r="TIL180" s="252"/>
      <c r="TIM180" s="252"/>
      <c r="TIN180" s="252"/>
      <c r="TIO180" s="252"/>
      <c r="TIP180" s="252"/>
      <c r="TIQ180" s="252"/>
      <c r="TIR180" s="252"/>
      <c r="TIS180" s="252"/>
      <c r="TIT180" s="252"/>
      <c r="TIU180" s="252"/>
      <c r="TIV180" s="252"/>
      <c r="TIW180" s="252"/>
      <c r="TIX180" s="252"/>
      <c r="TIY180" s="252"/>
      <c r="TIZ180" s="252"/>
      <c r="TJA180" s="252"/>
      <c r="TJB180" s="252"/>
      <c r="TJC180" s="252"/>
      <c r="TJD180" s="252"/>
      <c r="TJE180" s="252"/>
      <c r="TJF180" s="252"/>
      <c r="TJG180" s="252"/>
      <c r="TJH180" s="252"/>
      <c r="TJI180" s="252"/>
      <c r="TJJ180" s="252"/>
      <c r="TJK180" s="252"/>
      <c r="TJL180" s="252"/>
      <c r="TJM180" s="252"/>
      <c r="TJN180" s="252"/>
      <c r="TJO180" s="252"/>
      <c r="TJP180" s="252"/>
      <c r="TJQ180" s="252"/>
      <c r="TJR180" s="252"/>
      <c r="TJS180" s="252"/>
      <c r="TJT180" s="252"/>
      <c r="TJU180" s="252"/>
      <c r="TJV180" s="252"/>
      <c r="TJW180" s="252"/>
      <c r="TJX180" s="252"/>
      <c r="TJY180" s="252"/>
      <c r="TJZ180" s="252"/>
      <c r="TKA180" s="252"/>
      <c r="TKB180" s="252"/>
      <c r="TKC180" s="252"/>
      <c r="TKD180" s="252"/>
      <c r="TKE180" s="252"/>
      <c r="TKF180" s="252"/>
      <c r="TKG180" s="252"/>
      <c r="TKH180" s="252"/>
      <c r="TKI180" s="252"/>
      <c r="TKJ180" s="252"/>
      <c r="TKK180" s="252"/>
      <c r="TKL180" s="252"/>
      <c r="TKM180" s="252"/>
      <c r="TKN180" s="252"/>
      <c r="TKO180" s="252"/>
      <c r="TKP180" s="252"/>
      <c r="TKQ180" s="252"/>
      <c r="TKR180" s="252"/>
      <c r="TKS180" s="252"/>
      <c r="TKT180" s="252"/>
      <c r="TKU180" s="252"/>
      <c r="TKV180" s="252"/>
      <c r="TKW180" s="252"/>
      <c r="TKX180" s="252"/>
      <c r="TKY180" s="252"/>
      <c r="TKZ180" s="252"/>
      <c r="TLA180" s="252"/>
      <c r="TLB180" s="252"/>
      <c r="TLC180" s="252"/>
      <c r="TLD180" s="252"/>
      <c r="TLE180" s="252"/>
      <c r="TLF180" s="252"/>
      <c r="TLG180" s="252"/>
      <c r="TLH180" s="252"/>
      <c r="TLI180" s="252"/>
      <c r="TLJ180" s="252"/>
      <c r="TLK180" s="252"/>
      <c r="TLL180" s="252"/>
      <c r="TLM180" s="252"/>
      <c r="TLN180" s="252"/>
      <c r="TLO180" s="252"/>
      <c r="TLP180" s="252"/>
      <c r="TLQ180" s="252"/>
      <c r="TLR180" s="252"/>
      <c r="TLS180" s="252"/>
      <c r="TLT180" s="252"/>
      <c r="TLU180" s="252"/>
      <c r="TLV180" s="252"/>
      <c r="TLW180" s="252"/>
      <c r="TLX180" s="252"/>
      <c r="TLY180" s="252"/>
      <c r="TLZ180" s="252"/>
      <c r="TMA180" s="252"/>
      <c r="TMB180" s="252"/>
      <c r="TMC180" s="252"/>
      <c r="TMD180" s="252"/>
      <c r="TME180" s="252"/>
      <c r="TMF180" s="252"/>
      <c r="TMG180" s="252"/>
      <c r="TMH180" s="252"/>
      <c r="TMI180" s="252"/>
      <c r="TMJ180" s="252"/>
      <c r="TMK180" s="252"/>
      <c r="TML180" s="252"/>
      <c r="TMM180" s="252"/>
      <c r="TMN180" s="252"/>
      <c r="TMO180" s="252"/>
      <c r="TMP180" s="252"/>
      <c r="TMQ180" s="252"/>
      <c r="TMR180" s="252"/>
      <c r="TMS180" s="252"/>
      <c r="TMT180" s="252"/>
      <c r="TMU180" s="252"/>
      <c r="TMV180" s="252"/>
      <c r="TMW180" s="252"/>
      <c r="TMX180" s="252"/>
      <c r="TMY180" s="252"/>
      <c r="TMZ180" s="252"/>
      <c r="TNA180" s="252"/>
      <c r="TNB180" s="252"/>
      <c r="TNC180" s="252"/>
      <c r="TND180" s="252"/>
      <c r="TNE180" s="252"/>
      <c r="TNF180" s="252"/>
      <c r="TNG180" s="252"/>
      <c r="TNH180" s="252"/>
      <c r="TNI180" s="252"/>
      <c r="TNJ180" s="252"/>
      <c r="TNK180" s="252"/>
      <c r="TNL180" s="252"/>
      <c r="TNM180" s="252"/>
      <c r="TNN180" s="252"/>
      <c r="TNO180" s="252"/>
      <c r="TNP180" s="252"/>
      <c r="TNQ180" s="252"/>
      <c r="TNR180" s="252"/>
      <c r="TNS180" s="252"/>
      <c r="TNT180" s="252"/>
      <c r="TNU180" s="252"/>
      <c r="TNV180" s="252"/>
      <c r="TNW180" s="252"/>
      <c r="TNX180" s="252"/>
      <c r="TNY180" s="252"/>
      <c r="TNZ180" s="252"/>
      <c r="TOA180" s="252"/>
      <c r="TOB180" s="252"/>
      <c r="TOC180" s="252"/>
      <c r="TOD180" s="252"/>
      <c r="TOE180" s="252"/>
      <c r="TOF180" s="252"/>
      <c r="TOG180" s="252"/>
      <c r="TOH180" s="252"/>
      <c r="TOI180" s="252"/>
      <c r="TOJ180" s="252"/>
      <c r="TOK180" s="252"/>
      <c r="TOL180" s="252"/>
      <c r="TOM180" s="252"/>
      <c r="TON180" s="252"/>
      <c r="TOO180" s="252"/>
      <c r="TOP180" s="252"/>
      <c r="TOQ180" s="252"/>
      <c r="TOR180" s="252"/>
      <c r="TOS180" s="252"/>
      <c r="TOT180" s="252"/>
      <c r="TOU180" s="252"/>
      <c r="TOV180" s="252"/>
      <c r="TOW180" s="252"/>
      <c r="TOX180" s="252"/>
      <c r="TOY180" s="252"/>
      <c r="TOZ180" s="252"/>
      <c r="TPA180" s="252"/>
      <c r="TPB180" s="252"/>
      <c r="TPC180" s="252"/>
      <c r="TPD180" s="252"/>
      <c r="TPE180" s="252"/>
      <c r="TPF180" s="252"/>
      <c r="TPG180" s="252"/>
      <c r="TPH180" s="252"/>
      <c r="TPI180" s="252"/>
      <c r="TPJ180" s="252"/>
      <c r="TPK180" s="252"/>
      <c r="TPL180" s="252"/>
      <c r="TPM180" s="252"/>
      <c r="TPN180" s="252"/>
      <c r="TPO180" s="252"/>
      <c r="TPP180" s="252"/>
      <c r="TPQ180" s="252"/>
      <c r="TPR180" s="252"/>
      <c r="TPS180" s="252"/>
      <c r="TPT180" s="252"/>
      <c r="TPU180" s="252"/>
      <c r="TPV180" s="252"/>
      <c r="TPW180" s="252"/>
      <c r="TPX180" s="252"/>
      <c r="TPY180" s="252"/>
      <c r="TPZ180" s="252"/>
      <c r="TQA180" s="252"/>
      <c r="TQB180" s="252"/>
      <c r="TQC180" s="252"/>
      <c r="TQD180" s="252"/>
      <c r="TQE180" s="252"/>
      <c r="TQF180" s="252"/>
      <c r="TQG180" s="252"/>
      <c r="TQH180" s="252"/>
      <c r="TQI180" s="252"/>
      <c r="TQJ180" s="252"/>
      <c r="TQK180" s="252"/>
      <c r="TQL180" s="252"/>
      <c r="TQM180" s="252"/>
      <c r="TQN180" s="252"/>
      <c r="TQO180" s="252"/>
      <c r="TQP180" s="252"/>
      <c r="TQQ180" s="252"/>
      <c r="TQR180" s="252"/>
      <c r="TQS180" s="252"/>
      <c r="TQT180" s="252"/>
      <c r="TQU180" s="252"/>
      <c r="TQV180" s="252"/>
      <c r="TQW180" s="252"/>
      <c r="TQX180" s="252"/>
      <c r="TQY180" s="252"/>
      <c r="TQZ180" s="252"/>
      <c r="TRA180" s="252"/>
      <c r="TRB180" s="252"/>
      <c r="TRC180" s="252"/>
      <c r="TRD180" s="252"/>
      <c r="TRE180" s="252"/>
      <c r="TRF180" s="252"/>
      <c r="TRG180" s="252"/>
      <c r="TRH180" s="252"/>
      <c r="TRI180" s="252"/>
      <c r="TRJ180" s="252"/>
      <c r="TRK180" s="252"/>
      <c r="TRL180" s="252"/>
      <c r="TRM180" s="252"/>
      <c r="TRN180" s="252"/>
      <c r="TRO180" s="252"/>
      <c r="TRP180" s="252"/>
      <c r="TRQ180" s="252"/>
      <c r="TRR180" s="252"/>
      <c r="TRS180" s="252"/>
      <c r="TRT180" s="252"/>
      <c r="TRU180" s="252"/>
      <c r="TRV180" s="252"/>
      <c r="TRW180" s="252"/>
      <c r="TRX180" s="252"/>
      <c r="TRY180" s="252"/>
      <c r="TRZ180" s="252"/>
      <c r="TSA180" s="252"/>
      <c r="TSB180" s="252"/>
      <c r="TSC180" s="252"/>
      <c r="TSD180" s="252"/>
      <c r="TSE180" s="252"/>
      <c r="TSF180" s="252"/>
      <c r="TSG180" s="252"/>
      <c r="TSH180" s="252"/>
      <c r="TSI180" s="252"/>
      <c r="TSJ180" s="252"/>
      <c r="TSK180" s="252"/>
      <c r="TSL180" s="252"/>
      <c r="TSM180" s="252"/>
      <c r="TSN180" s="252"/>
      <c r="TSO180" s="252"/>
      <c r="TSP180" s="252"/>
      <c r="TSQ180" s="252"/>
      <c r="TSR180" s="252"/>
      <c r="TSS180" s="252"/>
      <c r="TST180" s="252"/>
      <c r="TSU180" s="252"/>
      <c r="TSV180" s="252"/>
      <c r="TSW180" s="252"/>
      <c r="TSX180" s="252"/>
      <c r="TSY180" s="252"/>
      <c r="TSZ180" s="252"/>
      <c r="TTA180" s="252"/>
      <c r="TTB180" s="252"/>
      <c r="TTC180" s="252"/>
      <c r="TTD180" s="252"/>
      <c r="TTE180" s="252"/>
      <c r="TTF180" s="252"/>
      <c r="TTG180" s="252"/>
      <c r="TTH180" s="252"/>
      <c r="TTI180" s="252"/>
      <c r="TTJ180" s="252"/>
      <c r="TTK180" s="252"/>
      <c r="TTL180" s="252"/>
      <c r="TTM180" s="252"/>
      <c r="TTN180" s="252"/>
      <c r="TTO180" s="252"/>
      <c r="TTP180" s="252"/>
      <c r="TTQ180" s="252"/>
      <c r="TTR180" s="252"/>
      <c r="TTS180" s="252"/>
      <c r="TTT180" s="252"/>
      <c r="TTU180" s="252"/>
      <c r="TTV180" s="252"/>
      <c r="TTW180" s="252"/>
      <c r="TTX180" s="252"/>
      <c r="TTY180" s="252"/>
      <c r="TTZ180" s="252"/>
      <c r="TUA180" s="252"/>
      <c r="TUB180" s="252"/>
      <c r="TUC180" s="252"/>
      <c r="TUD180" s="252"/>
      <c r="TUE180" s="252"/>
      <c r="TUF180" s="252"/>
      <c r="TUG180" s="252"/>
      <c r="TUH180" s="252"/>
      <c r="TUI180" s="252"/>
      <c r="TUJ180" s="252"/>
      <c r="TUK180" s="252"/>
      <c r="TUL180" s="252"/>
      <c r="TUM180" s="252"/>
      <c r="TUN180" s="252"/>
      <c r="TUO180" s="252"/>
      <c r="TUP180" s="252"/>
      <c r="TUQ180" s="252"/>
      <c r="TUR180" s="252"/>
      <c r="TUS180" s="252"/>
      <c r="TUT180" s="252"/>
      <c r="TUU180" s="252"/>
      <c r="TUV180" s="252"/>
      <c r="TUW180" s="252"/>
      <c r="TUX180" s="252"/>
      <c r="TUY180" s="252"/>
      <c r="TUZ180" s="252"/>
      <c r="TVA180" s="252"/>
      <c r="TVB180" s="252"/>
      <c r="TVC180" s="252"/>
      <c r="TVD180" s="252"/>
      <c r="TVE180" s="252"/>
      <c r="TVF180" s="252"/>
      <c r="TVG180" s="252"/>
      <c r="TVH180" s="252"/>
      <c r="TVI180" s="252"/>
      <c r="TVJ180" s="252"/>
      <c r="TVK180" s="252"/>
      <c r="TVL180" s="252"/>
      <c r="TVM180" s="252"/>
      <c r="TVN180" s="252"/>
      <c r="TVO180" s="252"/>
      <c r="TVP180" s="252"/>
      <c r="TVQ180" s="252"/>
      <c r="TVR180" s="252"/>
      <c r="TVS180" s="252"/>
      <c r="TVT180" s="252"/>
      <c r="TVU180" s="252"/>
      <c r="TVV180" s="252"/>
      <c r="TVW180" s="252"/>
      <c r="TVX180" s="252"/>
      <c r="TVY180" s="252"/>
      <c r="TVZ180" s="252"/>
      <c r="TWA180" s="252"/>
      <c r="TWB180" s="252"/>
      <c r="TWC180" s="252"/>
      <c r="TWD180" s="252"/>
      <c r="TWE180" s="252"/>
      <c r="TWF180" s="252"/>
      <c r="TWG180" s="252"/>
      <c r="TWH180" s="252"/>
      <c r="TWI180" s="252"/>
      <c r="TWJ180" s="252"/>
      <c r="TWK180" s="252"/>
      <c r="TWL180" s="252"/>
      <c r="TWM180" s="252"/>
      <c r="TWN180" s="252"/>
      <c r="TWO180" s="252"/>
      <c r="TWP180" s="252"/>
      <c r="TWQ180" s="252"/>
      <c r="TWR180" s="252"/>
      <c r="TWS180" s="252"/>
      <c r="TWT180" s="252"/>
      <c r="TWU180" s="252"/>
      <c r="TWV180" s="252"/>
      <c r="TWW180" s="252"/>
      <c r="TWX180" s="252"/>
      <c r="TWY180" s="252"/>
      <c r="TWZ180" s="252"/>
      <c r="TXA180" s="252"/>
      <c r="TXB180" s="252"/>
      <c r="TXC180" s="252"/>
      <c r="TXD180" s="252"/>
      <c r="TXE180" s="252"/>
      <c r="TXF180" s="252"/>
      <c r="TXG180" s="252"/>
      <c r="TXH180" s="252"/>
      <c r="TXI180" s="252"/>
      <c r="TXJ180" s="252"/>
      <c r="TXK180" s="252"/>
      <c r="TXL180" s="252"/>
      <c r="TXM180" s="252"/>
      <c r="TXN180" s="252"/>
      <c r="TXO180" s="252"/>
      <c r="TXP180" s="252"/>
      <c r="TXQ180" s="252"/>
      <c r="TXR180" s="252"/>
      <c r="TXS180" s="252"/>
      <c r="TXT180" s="252"/>
      <c r="TXU180" s="252"/>
      <c r="TXV180" s="252"/>
      <c r="TXW180" s="252"/>
      <c r="TXX180" s="252"/>
      <c r="TXY180" s="252"/>
      <c r="TXZ180" s="252"/>
      <c r="TYA180" s="252"/>
      <c r="TYB180" s="252"/>
      <c r="TYC180" s="252"/>
      <c r="TYD180" s="252"/>
      <c r="TYE180" s="252"/>
      <c r="TYF180" s="252"/>
      <c r="TYG180" s="252"/>
      <c r="TYH180" s="252"/>
      <c r="TYI180" s="252"/>
      <c r="TYJ180" s="252"/>
      <c r="TYK180" s="252"/>
      <c r="TYL180" s="252"/>
      <c r="TYM180" s="252"/>
      <c r="TYN180" s="252"/>
      <c r="TYO180" s="252"/>
      <c r="TYP180" s="252"/>
      <c r="TYQ180" s="252"/>
      <c r="TYR180" s="252"/>
      <c r="TYS180" s="252"/>
      <c r="TYT180" s="252"/>
      <c r="TYU180" s="252"/>
      <c r="TYV180" s="252"/>
      <c r="TYW180" s="252"/>
      <c r="TYX180" s="252"/>
      <c r="TYY180" s="252"/>
      <c r="TYZ180" s="252"/>
      <c r="TZA180" s="252"/>
      <c r="TZB180" s="252"/>
      <c r="TZC180" s="252"/>
      <c r="TZD180" s="252"/>
      <c r="TZE180" s="252"/>
      <c r="TZF180" s="252"/>
      <c r="TZG180" s="252"/>
      <c r="TZH180" s="252"/>
      <c r="TZI180" s="252"/>
      <c r="TZJ180" s="252"/>
      <c r="TZK180" s="252"/>
      <c r="TZL180" s="252"/>
      <c r="TZM180" s="252"/>
      <c r="TZN180" s="252"/>
      <c r="TZO180" s="252"/>
      <c r="TZP180" s="252"/>
      <c r="TZQ180" s="252"/>
      <c r="TZR180" s="252"/>
      <c r="TZS180" s="252"/>
      <c r="TZT180" s="252"/>
      <c r="TZU180" s="252"/>
      <c r="TZV180" s="252"/>
      <c r="TZW180" s="252"/>
      <c r="TZX180" s="252"/>
      <c r="TZY180" s="252"/>
      <c r="TZZ180" s="252"/>
      <c r="UAA180" s="252"/>
      <c r="UAB180" s="252"/>
      <c r="UAC180" s="252"/>
      <c r="UAD180" s="252"/>
      <c r="UAE180" s="252"/>
      <c r="UAF180" s="252"/>
      <c r="UAG180" s="252"/>
      <c r="UAH180" s="252"/>
      <c r="UAI180" s="252"/>
      <c r="UAJ180" s="252"/>
      <c r="UAK180" s="252"/>
      <c r="UAL180" s="252"/>
      <c r="UAM180" s="252"/>
      <c r="UAN180" s="252"/>
      <c r="UAO180" s="252"/>
      <c r="UAP180" s="252"/>
      <c r="UAQ180" s="252"/>
      <c r="UAR180" s="252"/>
      <c r="UAS180" s="252"/>
      <c r="UAT180" s="252"/>
      <c r="UAU180" s="252"/>
      <c r="UAV180" s="252"/>
      <c r="UAW180" s="252"/>
      <c r="UAX180" s="252"/>
      <c r="UAY180" s="252"/>
      <c r="UAZ180" s="252"/>
      <c r="UBA180" s="252"/>
      <c r="UBB180" s="252"/>
      <c r="UBC180" s="252"/>
      <c r="UBD180" s="252"/>
      <c r="UBE180" s="252"/>
      <c r="UBF180" s="252"/>
      <c r="UBG180" s="252"/>
      <c r="UBH180" s="252"/>
      <c r="UBI180" s="252"/>
      <c r="UBJ180" s="252"/>
      <c r="UBK180" s="252"/>
      <c r="UBL180" s="252"/>
      <c r="UBM180" s="252"/>
      <c r="UBN180" s="252"/>
      <c r="UBO180" s="252"/>
      <c r="UBP180" s="252"/>
      <c r="UBQ180" s="252"/>
      <c r="UBR180" s="252"/>
      <c r="UBS180" s="252"/>
      <c r="UBT180" s="252"/>
      <c r="UBU180" s="252"/>
      <c r="UBV180" s="252"/>
      <c r="UBW180" s="252"/>
      <c r="UBX180" s="252"/>
      <c r="UBY180" s="252"/>
      <c r="UBZ180" s="252"/>
      <c r="UCA180" s="252"/>
      <c r="UCB180" s="252"/>
      <c r="UCC180" s="252"/>
      <c r="UCD180" s="252"/>
      <c r="UCE180" s="252"/>
      <c r="UCF180" s="252"/>
      <c r="UCG180" s="252"/>
      <c r="UCH180" s="252"/>
      <c r="UCI180" s="252"/>
      <c r="UCJ180" s="252"/>
      <c r="UCK180" s="252"/>
      <c r="UCL180" s="252"/>
      <c r="UCM180" s="252"/>
      <c r="UCN180" s="252"/>
      <c r="UCO180" s="252"/>
      <c r="UCP180" s="252"/>
      <c r="UCQ180" s="252"/>
      <c r="UCR180" s="252"/>
      <c r="UCS180" s="252"/>
      <c r="UCT180" s="252"/>
      <c r="UCU180" s="252"/>
      <c r="UCV180" s="252"/>
      <c r="UCW180" s="252"/>
      <c r="UCX180" s="252"/>
      <c r="UCY180" s="252"/>
      <c r="UCZ180" s="252"/>
      <c r="UDA180" s="252"/>
      <c r="UDB180" s="252"/>
      <c r="UDC180" s="252"/>
      <c r="UDD180" s="252"/>
      <c r="UDE180" s="252"/>
      <c r="UDF180" s="252"/>
      <c r="UDG180" s="252"/>
      <c r="UDH180" s="252"/>
      <c r="UDI180" s="252"/>
      <c r="UDJ180" s="252"/>
      <c r="UDK180" s="252"/>
      <c r="UDL180" s="252"/>
      <c r="UDM180" s="252"/>
      <c r="UDN180" s="252"/>
      <c r="UDO180" s="252"/>
      <c r="UDP180" s="252"/>
      <c r="UDQ180" s="252"/>
      <c r="UDR180" s="252"/>
      <c r="UDS180" s="252"/>
      <c r="UDT180" s="252"/>
      <c r="UDU180" s="252"/>
      <c r="UDV180" s="252"/>
      <c r="UDW180" s="252"/>
      <c r="UDX180" s="252"/>
      <c r="UDY180" s="252"/>
      <c r="UDZ180" s="252"/>
      <c r="UEA180" s="252"/>
      <c r="UEB180" s="252"/>
      <c r="UEC180" s="252"/>
      <c r="UED180" s="252"/>
      <c r="UEE180" s="252"/>
      <c r="UEF180" s="252"/>
      <c r="UEG180" s="252"/>
      <c r="UEH180" s="252"/>
      <c r="UEI180" s="252"/>
      <c r="UEJ180" s="252"/>
      <c r="UEK180" s="252"/>
      <c r="UEL180" s="252"/>
      <c r="UEM180" s="252"/>
      <c r="UEN180" s="252"/>
      <c r="UEO180" s="252"/>
      <c r="UEP180" s="252"/>
      <c r="UEQ180" s="252"/>
      <c r="UER180" s="252"/>
      <c r="UES180" s="252"/>
      <c r="UET180" s="252"/>
      <c r="UEU180" s="252"/>
      <c r="UEV180" s="252"/>
      <c r="UEW180" s="252"/>
      <c r="UEX180" s="252"/>
      <c r="UEY180" s="252"/>
      <c r="UEZ180" s="252"/>
      <c r="UFA180" s="252"/>
      <c r="UFB180" s="252"/>
      <c r="UFC180" s="252"/>
      <c r="UFD180" s="252"/>
      <c r="UFE180" s="252"/>
      <c r="UFF180" s="252"/>
      <c r="UFG180" s="252"/>
      <c r="UFH180" s="252"/>
      <c r="UFI180" s="252"/>
      <c r="UFJ180" s="252"/>
      <c r="UFK180" s="252"/>
      <c r="UFL180" s="252"/>
      <c r="UFM180" s="252"/>
      <c r="UFN180" s="252"/>
      <c r="UFO180" s="252"/>
      <c r="UFP180" s="252"/>
      <c r="UFQ180" s="252"/>
      <c r="UFR180" s="252"/>
      <c r="UFS180" s="252"/>
      <c r="UFT180" s="252"/>
      <c r="UFU180" s="252"/>
      <c r="UFV180" s="252"/>
      <c r="UFW180" s="252"/>
      <c r="UFX180" s="252"/>
      <c r="UFY180" s="252"/>
      <c r="UFZ180" s="252"/>
      <c r="UGA180" s="252"/>
      <c r="UGB180" s="252"/>
      <c r="UGC180" s="252"/>
      <c r="UGD180" s="252"/>
      <c r="UGE180" s="252"/>
      <c r="UGF180" s="252"/>
      <c r="UGG180" s="252"/>
      <c r="UGH180" s="252"/>
      <c r="UGI180" s="252"/>
      <c r="UGJ180" s="252"/>
      <c r="UGK180" s="252"/>
      <c r="UGL180" s="252"/>
      <c r="UGM180" s="252"/>
      <c r="UGN180" s="252"/>
      <c r="UGO180" s="252"/>
      <c r="UGP180" s="252"/>
      <c r="UGQ180" s="252"/>
      <c r="UGR180" s="252"/>
      <c r="UGS180" s="252"/>
      <c r="UGT180" s="252"/>
      <c r="UGU180" s="252"/>
      <c r="UGV180" s="252"/>
      <c r="UGW180" s="252"/>
      <c r="UGX180" s="252"/>
      <c r="UGY180" s="252"/>
      <c r="UGZ180" s="252"/>
      <c r="UHA180" s="252"/>
      <c r="UHB180" s="252"/>
      <c r="UHC180" s="252"/>
      <c r="UHD180" s="252"/>
      <c r="UHE180" s="252"/>
      <c r="UHF180" s="252"/>
      <c r="UHG180" s="252"/>
      <c r="UHH180" s="252"/>
      <c r="UHI180" s="252"/>
      <c r="UHJ180" s="252"/>
      <c r="UHK180" s="252"/>
      <c r="UHL180" s="252"/>
      <c r="UHM180" s="252"/>
      <c r="UHN180" s="252"/>
      <c r="UHO180" s="252"/>
      <c r="UHP180" s="252"/>
      <c r="UHQ180" s="252"/>
      <c r="UHR180" s="252"/>
      <c r="UHS180" s="252"/>
      <c r="UHT180" s="252"/>
      <c r="UHU180" s="252"/>
      <c r="UHV180" s="252"/>
      <c r="UHW180" s="252"/>
      <c r="UHX180" s="252"/>
      <c r="UHY180" s="252"/>
      <c r="UHZ180" s="252"/>
      <c r="UIA180" s="252"/>
      <c r="UIB180" s="252"/>
      <c r="UIC180" s="252"/>
      <c r="UID180" s="252"/>
      <c r="UIE180" s="252"/>
      <c r="UIF180" s="252"/>
      <c r="UIG180" s="252"/>
      <c r="UIH180" s="252"/>
      <c r="UII180" s="252"/>
      <c r="UIJ180" s="252"/>
      <c r="UIK180" s="252"/>
      <c r="UIL180" s="252"/>
      <c r="UIM180" s="252"/>
      <c r="UIN180" s="252"/>
      <c r="UIO180" s="252"/>
      <c r="UIP180" s="252"/>
      <c r="UIQ180" s="252"/>
      <c r="UIR180" s="252"/>
      <c r="UIS180" s="252"/>
      <c r="UIT180" s="252"/>
      <c r="UIU180" s="252"/>
      <c r="UIV180" s="252"/>
      <c r="UIW180" s="252"/>
      <c r="UIX180" s="252"/>
      <c r="UIY180" s="252"/>
      <c r="UIZ180" s="252"/>
      <c r="UJA180" s="252"/>
      <c r="UJB180" s="252"/>
      <c r="UJC180" s="252"/>
      <c r="UJD180" s="252"/>
      <c r="UJE180" s="252"/>
      <c r="UJF180" s="252"/>
      <c r="UJG180" s="252"/>
      <c r="UJH180" s="252"/>
      <c r="UJI180" s="252"/>
      <c r="UJJ180" s="252"/>
      <c r="UJK180" s="252"/>
      <c r="UJL180" s="252"/>
      <c r="UJM180" s="252"/>
      <c r="UJN180" s="252"/>
      <c r="UJO180" s="252"/>
      <c r="UJP180" s="252"/>
      <c r="UJQ180" s="252"/>
      <c r="UJR180" s="252"/>
      <c r="UJS180" s="252"/>
      <c r="UJT180" s="252"/>
      <c r="UJU180" s="252"/>
      <c r="UJV180" s="252"/>
      <c r="UJW180" s="252"/>
      <c r="UJX180" s="252"/>
      <c r="UJY180" s="252"/>
      <c r="UJZ180" s="252"/>
      <c r="UKA180" s="252"/>
      <c r="UKB180" s="252"/>
      <c r="UKC180" s="252"/>
      <c r="UKD180" s="252"/>
      <c r="UKE180" s="252"/>
      <c r="UKF180" s="252"/>
      <c r="UKG180" s="252"/>
      <c r="UKH180" s="252"/>
      <c r="UKI180" s="252"/>
      <c r="UKJ180" s="252"/>
      <c r="UKK180" s="252"/>
      <c r="UKL180" s="252"/>
      <c r="UKM180" s="252"/>
      <c r="UKN180" s="252"/>
      <c r="UKO180" s="252"/>
      <c r="UKP180" s="252"/>
      <c r="UKQ180" s="252"/>
      <c r="UKR180" s="252"/>
      <c r="UKS180" s="252"/>
      <c r="UKT180" s="252"/>
      <c r="UKU180" s="252"/>
      <c r="UKV180" s="252"/>
      <c r="UKW180" s="252"/>
      <c r="UKX180" s="252"/>
      <c r="UKY180" s="252"/>
      <c r="UKZ180" s="252"/>
      <c r="ULA180" s="252"/>
      <c r="ULB180" s="252"/>
      <c r="ULC180" s="252"/>
      <c r="ULD180" s="252"/>
      <c r="ULE180" s="252"/>
      <c r="ULF180" s="252"/>
      <c r="ULG180" s="252"/>
      <c r="ULH180" s="252"/>
      <c r="ULI180" s="252"/>
      <c r="ULJ180" s="252"/>
      <c r="ULK180" s="252"/>
      <c r="ULL180" s="252"/>
      <c r="ULM180" s="252"/>
      <c r="ULN180" s="252"/>
      <c r="ULO180" s="252"/>
      <c r="ULP180" s="252"/>
      <c r="ULQ180" s="252"/>
      <c r="ULR180" s="252"/>
      <c r="ULS180" s="252"/>
      <c r="ULT180" s="252"/>
      <c r="ULU180" s="252"/>
      <c r="ULV180" s="252"/>
      <c r="ULW180" s="252"/>
      <c r="ULX180" s="252"/>
      <c r="ULY180" s="252"/>
      <c r="ULZ180" s="252"/>
      <c r="UMA180" s="252"/>
      <c r="UMB180" s="252"/>
      <c r="UMC180" s="252"/>
      <c r="UMD180" s="252"/>
      <c r="UME180" s="252"/>
      <c r="UMF180" s="252"/>
      <c r="UMG180" s="252"/>
      <c r="UMH180" s="252"/>
      <c r="UMI180" s="252"/>
      <c r="UMJ180" s="252"/>
      <c r="UMK180" s="252"/>
      <c r="UML180" s="252"/>
      <c r="UMM180" s="252"/>
      <c r="UMN180" s="252"/>
      <c r="UMO180" s="252"/>
      <c r="UMP180" s="252"/>
      <c r="UMQ180" s="252"/>
      <c r="UMR180" s="252"/>
      <c r="UMS180" s="252"/>
      <c r="UMT180" s="252"/>
      <c r="UMU180" s="252"/>
      <c r="UMV180" s="252"/>
      <c r="UMW180" s="252"/>
      <c r="UMX180" s="252"/>
      <c r="UMY180" s="252"/>
      <c r="UMZ180" s="252"/>
      <c r="UNA180" s="252"/>
      <c r="UNB180" s="252"/>
      <c r="UNC180" s="252"/>
      <c r="UND180" s="252"/>
      <c r="UNE180" s="252"/>
      <c r="UNF180" s="252"/>
      <c r="UNG180" s="252"/>
      <c r="UNH180" s="252"/>
      <c r="UNI180" s="252"/>
      <c r="UNJ180" s="252"/>
      <c r="UNK180" s="252"/>
      <c r="UNL180" s="252"/>
      <c r="UNM180" s="252"/>
      <c r="UNN180" s="252"/>
      <c r="UNO180" s="252"/>
      <c r="UNP180" s="252"/>
      <c r="UNQ180" s="252"/>
      <c r="UNR180" s="252"/>
      <c r="UNS180" s="252"/>
      <c r="UNT180" s="252"/>
      <c r="UNU180" s="252"/>
      <c r="UNV180" s="252"/>
      <c r="UNW180" s="252"/>
      <c r="UNX180" s="252"/>
      <c r="UNY180" s="252"/>
      <c r="UNZ180" s="252"/>
      <c r="UOA180" s="252"/>
      <c r="UOB180" s="252"/>
      <c r="UOC180" s="252"/>
      <c r="UOD180" s="252"/>
      <c r="UOE180" s="252"/>
      <c r="UOF180" s="252"/>
      <c r="UOG180" s="252"/>
      <c r="UOH180" s="252"/>
      <c r="UOI180" s="252"/>
      <c r="UOJ180" s="252"/>
      <c r="UOK180" s="252"/>
      <c r="UOL180" s="252"/>
      <c r="UOM180" s="252"/>
      <c r="UON180" s="252"/>
      <c r="UOO180" s="252"/>
      <c r="UOP180" s="252"/>
      <c r="UOQ180" s="252"/>
      <c r="UOR180" s="252"/>
      <c r="UOS180" s="252"/>
      <c r="UOT180" s="252"/>
      <c r="UOU180" s="252"/>
      <c r="UOV180" s="252"/>
      <c r="UOW180" s="252"/>
      <c r="UOX180" s="252"/>
      <c r="UOY180" s="252"/>
      <c r="UOZ180" s="252"/>
      <c r="UPA180" s="252"/>
      <c r="UPB180" s="252"/>
      <c r="UPC180" s="252"/>
      <c r="UPD180" s="252"/>
      <c r="UPE180" s="252"/>
      <c r="UPF180" s="252"/>
      <c r="UPG180" s="252"/>
      <c r="UPH180" s="252"/>
      <c r="UPI180" s="252"/>
      <c r="UPJ180" s="252"/>
      <c r="UPK180" s="252"/>
      <c r="UPL180" s="252"/>
      <c r="UPM180" s="252"/>
      <c r="UPN180" s="252"/>
      <c r="UPO180" s="252"/>
      <c r="UPP180" s="252"/>
      <c r="UPQ180" s="252"/>
      <c r="UPR180" s="252"/>
      <c r="UPS180" s="252"/>
      <c r="UPT180" s="252"/>
      <c r="UPU180" s="252"/>
      <c r="UPV180" s="252"/>
      <c r="UPW180" s="252"/>
      <c r="UPX180" s="252"/>
      <c r="UPY180" s="252"/>
      <c r="UPZ180" s="252"/>
      <c r="UQA180" s="252"/>
      <c r="UQB180" s="252"/>
      <c r="UQC180" s="252"/>
      <c r="UQD180" s="252"/>
      <c r="UQE180" s="252"/>
      <c r="UQF180" s="252"/>
      <c r="UQG180" s="252"/>
      <c r="UQH180" s="252"/>
      <c r="UQI180" s="252"/>
      <c r="UQJ180" s="252"/>
      <c r="UQK180" s="252"/>
      <c r="UQL180" s="252"/>
      <c r="UQM180" s="252"/>
      <c r="UQN180" s="252"/>
      <c r="UQO180" s="252"/>
      <c r="UQP180" s="252"/>
      <c r="UQQ180" s="252"/>
      <c r="UQR180" s="252"/>
      <c r="UQS180" s="252"/>
      <c r="UQT180" s="252"/>
      <c r="UQU180" s="252"/>
      <c r="UQV180" s="252"/>
      <c r="UQW180" s="252"/>
      <c r="UQX180" s="252"/>
      <c r="UQY180" s="252"/>
      <c r="UQZ180" s="252"/>
      <c r="URA180" s="252"/>
      <c r="URB180" s="252"/>
      <c r="URC180" s="252"/>
      <c r="URD180" s="252"/>
      <c r="URE180" s="252"/>
      <c r="URF180" s="252"/>
      <c r="URG180" s="252"/>
      <c r="URH180" s="252"/>
      <c r="URI180" s="252"/>
      <c r="URJ180" s="252"/>
      <c r="URK180" s="252"/>
      <c r="URL180" s="252"/>
      <c r="URM180" s="252"/>
      <c r="URN180" s="252"/>
      <c r="URO180" s="252"/>
      <c r="URP180" s="252"/>
      <c r="URQ180" s="252"/>
      <c r="URR180" s="252"/>
      <c r="URS180" s="252"/>
      <c r="URT180" s="252"/>
      <c r="URU180" s="252"/>
      <c r="URV180" s="252"/>
      <c r="URW180" s="252"/>
      <c r="URX180" s="252"/>
      <c r="URY180" s="252"/>
      <c r="URZ180" s="252"/>
      <c r="USA180" s="252"/>
      <c r="USB180" s="252"/>
      <c r="USC180" s="252"/>
      <c r="USD180" s="252"/>
      <c r="USE180" s="252"/>
      <c r="USF180" s="252"/>
      <c r="USG180" s="252"/>
      <c r="USH180" s="252"/>
      <c r="USI180" s="252"/>
      <c r="USJ180" s="252"/>
      <c r="USK180" s="252"/>
      <c r="USL180" s="252"/>
      <c r="USM180" s="252"/>
      <c r="USN180" s="252"/>
      <c r="USO180" s="252"/>
      <c r="USP180" s="252"/>
      <c r="USQ180" s="252"/>
      <c r="USR180" s="252"/>
      <c r="USS180" s="252"/>
      <c r="UST180" s="252"/>
      <c r="USU180" s="252"/>
      <c r="USV180" s="252"/>
      <c r="USW180" s="252"/>
      <c r="USX180" s="252"/>
      <c r="USY180" s="252"/>
      <c r="USZ180" s="252"/>
      <c r="UTA180" s="252"/>
      <c r="UTB180" s="252"/>
      <c r="UTC180" s="252"/>
      <c r="UTD180" s="252"/>
      <c r="UTE180" s="252"/>
      <c r="UTF180" s="252"/>
      <c r="UTG180" s="252"/>
      <c r="UTH180" s="252"/>
      <c r="UTI180" s="252"/>
      <c r="UTJ180" s="252"/>
      <c r="UTK180" s="252"/>
      <c r="UTL180" s="252"/>
      <c r="UTM180" s="252"/>
      <c r="UTN180" s="252"/>
      <c r="UTO180" s="252"/>
      <c r="UTP180" s="252"/>
      <c r="UTQ180" s="252"/>
      <c r="UTR180" s="252"/>
      <c r="UTS180" s="252"/>
      <c r="UTT180" s="252"/>
      <c r="UTU180" s="252"/>
      <c r="UTV180" s="252"/>
      <c r="UTW180" s="252"/>
      <c r="UTX180" s="252"/>
      <c r="UTY180" s="252"/>
      <c r="UTZ180" s="252"/>
      <c r="UUA180" s="252"/>
      <c r="UUB180" s="252"/>
      <c r="UUC180" s="252"/>
      <c r="UUD180" s="252"/>
      <c r="UUE180" s="252"/>
      <c r="UUF180" s="252"/>
      <c r="UUG180" s="252"/>
      <c r="UUH180" s="252"/>
      <c r="UUI180" s="252"/>
      <c r="UUJ180" s="252"/>
      <c r="UUK180" s="252"/>
      <c r="UUL180" s="252"/>
      <c r="UUM180" s="252"/>
      <c r="UUN180" s="252"/>
      <c r="UUO180" s="252"/>
      <c r="UUP180" s="252"/>
      <c r="UUQ180" s="252"/>
      <c r="UUR180" s="252"/>
      <c r="UUS180" s="252"/>
      <c r="UUT180" s="252"/>
      <c r="UUU180" s="252"/>
      <c r="UUV180" s="252"/>
      <c r="UUW180" s="252"/>
      <c r="UUX180" s="252"/>
      <c r="UUY180" s="252"/>
      <c r="UUZ180" s="252"/>
      <c r="UVA180" s="252"/>
      <c r="UVB180" s="252"/>
      <c r="UVC180" s="252"/>
      <c r="UVD180" s="252"/>
      <c r="UVE180" s="252"/>
      <c r="UVF180" s="252"/>
      <c r="UVG180" s="252"/>
      <c r="UVH180" s="252"/>
      <c r="UVI180" s="252"/>
      <c r="UVJ180" s="252"/>
      <c r="UVK180" s="252"/>
      <c r="UVL180" s="252"/>
      <c r="UVM180" s="252"/>
      <c r="UVN180" s="252"/>
      <c r="UVO180" s="252"/>
      <c r="UVP180" s="252"/>
      <c r="UVQ180" s="252"/>
      <c r="UVR180" s="252"/>
      <c r="UVS180" s="252"/>
      <c r="UVT180" s="252"/>
      <c r="UVU180" s="252"/>
      <c r="UVV180" s="252"/>
      <c r="UVW180" s="252"/>
      <c r="UVX180" s="252"/>
      <c r="UVY180" s="252"/>
      <c r="UVZ180" s="252"/>
      <c r="UWA180" s="252"/>
      <c r="UWB180" s="252"/>
      <c r="UWC180" s="252"/>
      <c r="UWD180" s="252"/>
      <c r="UWE180" s="252"/>
      <c r="UWF180" s="252"/>
      <c r="UWG180" s="252"/>
      <c r="UWH180" s="252"/>
      <c r="UWI180" s="252"/>
      <c r="UWJ180" s="252"/>
      <c r="UWK180" s="252"/>
      <c r="UWL180" s="252"/>
      <c r="UWM180" s="252"/>
      <c r="UWN180" s="252"/>
      <c r="UWO180" s="252"/>
      <c r="UWP180" s="252"/>
      <c r="UWQ180" s="252"/>
      <c r="UWR180" s="252"/>
      <c r="UWS180" s="252"/>
      <c r="UWT180" s="252"/>
      <c r="UWU180" s="252"/>
      <c r="UWV180" s="252"/>
      <c r="UWW180" s="252"/>
      <c r="UWX180" s="252"/>
      <c r="UWY180" s="252"/>
      <c r="UWZ180" s="252"/>
      <c r="UXA180" s="252"/>
      <c r="UXB180" s="252"/>
      <c r="UXC180" s="252"/>
      <c r="UXD180" s="252"/>
      <c r="UXE180" s="252"/>
      <c r="UXF180" s="252"/>
      <c r="UXG180" s="252"/>
      <c r="UXH180" s="252"/>
      <c r="UXI180" s="252"/>
      <c r="UXJ180" s="252"/>
      <c r="UXK180" s="252"/>
      <c r="UXL180" s="252"/>
      <c r="UXM180" s="252"/>
      <c r="UXN180" s="252"/>
      <c r="UXO180" s="252"/>
      <c r="UXP180" s="252"/>
      <c r="UXQ180" s="252"/>
      <c r="UXR180" s="252"/>
      <c r="UXS180" s="252"/>
      <c r="UXT180" s="252"/>
      <c r="UXU180" s="252"/>
      <c r="UXV180" s="252"/>
      <c r="UXW180" s="252"/>
      <c r="UXX180" s="252"/>
      <c r="UXY180" s="252"/>
      <c r="UXZ180" s="252"/>
      <c r="UYA180" s="252"/>
      <c r="UYB180" s="252"/>
      <c r="UYC180" s="252"/>
      <c r="UYD180" s="252"/>
      <c r="UYE180" s="252"/>
      <c r="UYF180" s="252"/>
      <c r="UYG180" s="252"/>
      <c r="UYH180" s="252"/>
      <c r="UYI180" s="252"/>
      <c r="UYJ180" s="252"/>
      <c r="UYK180" s="252"/>
      <c r="UYL180" s="252"/>
      <c r="UYM180" s="252"/>
      <c r="UYN180" s="252"/>
      <c r="UYO180" s="252"/>
      <c r="UYP180" s="252"/>
      <c r="UYQ180" s="252"/>
      <c r="UYR180" s="252"/>
      <c r="UYS180" s="252"/>
      <c r="UYT180" s="252"/>
      <c r="UYU180" s="252"/>
      <c r="UYV180" s="252"/>
      <c r="UYW180" s="252"/>
      <c r="UYX180" s="252"/>
      <c r="UYY180" s="252"/>
      <c r="UYZ180" s="252"/>
      <c r="UZA180" s="252"/>
      <c r="UZB180" s="252"/>
      <c r="UZC180" s="252"/>
      <c r="UZD180" s="252"/>
      <c r="UZE180" s="252"/>
      <c r="UZF180" s="252"/>
      <c r="UZG180" s="252"/>
      <c r="UZH180" s="252"/>
      <c r="UZI180" s="252"/>
      <c r="UZJ180" s="252"/>
      <c r="UZK180" s="252"/>
      <c r="UZL180" s="252"/>
      <c r="UZM180" s="252"/>
      <c r="UZN180" s="252"/>
      <c r="UZO180" s="252"/>
      <c r="UZP180" s="252"/>
      <c r="UZQ180" s="252"/>
      <c r="UZR180" s="252"/>
      <c r="UZS180" s="252"/>
      <c r="UZT180" s="252"/>
      <c r="UZU180" s="252"/>
      <c r="UZV180" s="252"/>
      <c r="UZW180" s="252"/>
      <c r="UZX180" s="252"/>
      <c r="UZY180" s="252"/>
      <c r="UZZ180" s="252"/>
      <c r="VAA180" s="252"/>
      <c r="VAB180" s="252"/>
      <c r="VAC180" s="252"/>
      <c r="VAD180" s="252"/>
      <c r="VAE180" s="252"/>
      <c r="VAF180" s="252"/>
      <c r="VAG180" s="252"/>
      <c r="VAH180" s="252"/>
      <c r="VAI180" s="252"/>
      <c r="VAJ180" s="252"/>
      <c r="VAK180" s="252"/>
      <c r="VAL180" s="252"/>
      <c r="VAM180" s="252"/>
      <c r="VAN180" s="252"/>
      <c r="VAO180" s="252"/>
      <c r="VAP180" s="252"/>
      <c r="VAQ180" s="252"/>
      <c r="VAR180" s="252"/>
      <c r="VAS180" s="252"/>
      <c r="VAT180" s="252"/>
      <c r="VAU180" s="252"/>
      <c r="VAV180" s="252"/>
      <c r="VAW180" s="252"/>
      <c r="VAX180" s="252"/>
      <c r="VAY180" s="252"/>
      <c r="VAZ180" s="252"/>
      <c r="VBA180" s="252"/>
      <c r="VBB180" s="252"/>
      <c r="VBC180" s="252"/>
      <c r="VBD180" s="252"/>
      <c r="VBE180" s="252"/>
      <c r="VBF180" s="252"/>
      <c r="VBG180" s="252"/>
      <c r="VBH180" s="252"/>
      <c r="VBI180" s="252"/>
      <c r="VBJ180" s="252"/>
      <c r="VBK180" s="252"/>
      <c r="VBL180" s="252"/>
      <c r="VBM180" s="252"/>
      <c r="VBN180" s="252"/>
      <c r="VBO180" s="252"/>
      <c r="VBP180" s="252"/>
      <c r="VBQ180" s="252"/>
      <c r="VBR180" s="252"/>
      <c r="VBS180" s="252"/>
      <c r="VBT180" s="252"/>
      <c r="VBU180" s="252"/>
      <c r="VBV180" s="252"/>
      <c r="VBW180" s="252"/>
      <c r="VBX180" s="252"/>
      <c r="VBY180" s="252"/>
      <c r="VBZ180" s="252"/>
      <c r="VCA180" s="252"/>
      <c r="VCB180" s="252"/>
      <c r="VCC180" s="252"/>
      <c r="VCD180" s="252"/>
      <c r="VCE180" s="252"/>
      <c r="VCF180" s="252"/>
      <c r="VCG180" s="252"/>
      <c r="VCH180" s="252"/>
      <c r="VCI180" s="252"/>
      <c r="VCJ180" s="252"/>
      <c r="VCK180" s="252"/>
      <c r="VCL180" s="252"/>
      <c r="VCM180" s="252"/>
      <c r="VCN180" s="252"/>
      <c r="VCO180" s="252"/>
      <c r="VCP180" s="252"/>
      <c r="VCQ180" s="252"/>
      <c r="VCR180" s="252"/>
      <c r="VCS180" s="252"/>
      <c r="VCT180" s="252"/>
      <c r="VCU180" s="252"/>
      <c r="VCV180" s="252"/>
      <c r="VCW180" s="252"/>
      <c r="VCX180" s="252"/>
      <c r="VCY180" s="252"/>
      <c r="VCZ180" s="252"/>
      <c r="VDA180" s="252"/>
      <c r="VDB180" s="252"/>
      <c r="VDC180" s="252"/>
      <c r="VDD180" s="252"/>
      <c r="VDE180" s="252"/>
      <c r="VDF180" s="252"/>
      <c r="VDG180" s="252"/>
      <c r="VDH180" s="252"/>
      <c r="VDI180" s="252"/>
      <c r="VDJ180" s="252"/>
      <c r="VDK180" s="252"/>
      <c r="VDL180" s="252"/>
      <c r="VDM180" s="252"/>
      <c r="VDN180" s="252"/>
      <c r="VDO180" s="252"/>
      <c r="VDP180" s="252"/>
      <c r="VDQ180" s="252"/>
      <c r="VDR180" s="252"/>
      <c r="VDS180" s="252"/>
      <c r="VDT180" s="252"/>
      <c r="VDU180" s="252"/>
      <c r="VDV180" s="252"/>
      <c r="VDW180" s="252"/>
      <c r="VDX180" s="252"/>
      <c r="VDY180" s="252"/>
      <c r="VDZ180" s="252"/>
      <c r="VEA180" s="252"/>
      <c r="VEB180" s="252"/>
      <c r="VEC180" s="252"/>
      <c r="VED180" s="252"/>
      <c r="VEE180" s="252"/>
      <c r="VEF180" s="252"/>
      <c r="VEG180" s="252"/>
      <c r="VEH180" s="252"/>
      <c r="VEI180" s="252"/>
      <c r="VEJ180" s="252"/>
      <c r="VEK180" s="252"/>
      <c r="VEL180" s="252"/>
      <c r="VEM180" s="252"/>
      <c r="VEN180" s="252"/>
      <c r="VEO180" s="252"/>
      <c r="VEP180" s="252"/>
      <c r="VEQ180" s="252"/>
      <c r="VER180" s="252"/>
      <c r="VES180" s="252"/>
      <c r="VET180" s="252"/>
      <c r="VEU180" s="252"/>
      <c r="VEV180" s="252"/>
      <c r="VEW180" s="252"/>
      <c r="VEX180" s="252"/>
      <c r="VEY180" s="252"/>
      <c r="VEZ180" s="252"/>
      <c r="VFA180" s="252"/>
      <c r="VFB180" s="252"/>
      <c r="VFC180" s="252"/>
      <c r="VFD180" s="252"/>
      <c r="VFE180" s="252"/>
      <c r="VFF180" s="252"/>
      <c r="VFG180" s="252"/>
      <c r="VFH180" s="252"/>
      <c r="VFI180" s="252"/>
      <c r="VFJ180" s="252"/>
      <c r="VFK180" s="252"/>
      <c r="VFL180" s="252"/>
      <c r="VFM180" s="252"/>
      <c r="VFN180" s="252"/>
      <c r="VFO180" s="252"/>
      <c r="VFP180" s="252"/>
      <c r="VFQ180" s="252"/>
      <c r="VFR180" s="252"/>
      <c r="VFS180" s="252"/>
      <c r="VFT180" s="252"/>
      <c r="VFU180" s="252"/>
      <c r="VFV180" s="252"/>
      <c r="VFW180" s="252"/>
      <c r="VFX180" s="252"/>
      <c r="VFY180" s="252"/>
      <c r="VFZ180" s="252"/>
      <c r="VGA180" s="252"/>
      <c r="VGB180" s="252"/>
      <c r="VGC180" s="252"/>
      <c r="VGD180" s="252"/>
      <c r="VGE180" s="252"/>
      <c r="VGF180" s="252"/>
      <c r="VGG180" s="252"/>
      <c r="VGH180" s="252"/>
      <c r="VGI180" s="252"/>
      <c r="VGJ180" s="252"/>
      <c r="VGK180" s="252"/>
      <c r="VGL180" s="252"/>
      <c r="VGM180" s="252"/>
      <c r="VGN180" s="252"/>
      <c r="VGO180" s="252"/>
      <c r="VGP180" s="252"/>
      <c r="VGQ180" s="252"/>
      <c r="VGR180" s="252"/>
      <c r="VGS180" s="252"/>
      <c r="VGT180" s="252"/>
      <c r="VGU180" s="252"/>
      <c r="VGV180" s="252"/>
      <c r="VGW180" s="252"/>
      <c r="VGX180" s="252"/>
      <c r="VGY180" s="252"/>
      <c r="VGZ180" s="252"/>
      <c r="VHA180" s="252"/>
      <c r="VHB180" s="252"/>
      <c r="VHC180" s="252"/>
      <c r="VHD180" s="252"/>
      <c r="VHE180" s="252"/>
      <c r="VHF180" s="252"/>
      <c r="VHG180" s="252"/>
      <c r="VHH180" s="252"/>
      <c r="VHI180" s="252"/>
      <c r="VHJ180" s="252"/>
      <c r="VHK180" s="252"/>
      <c r="VHL180" s="252"/>
      <c r="VHM180" s="252"/>
      <c r="VHN180" s="252"/>
      <c r="VHO180" s="252"/>
      <c r="VHP180" s="252"/>
      <c r="VHQ180" s="252"/>
      <c r="VHR180" s="252"/>
      <c r="VHS180" s="252"/>
      <c r="VHT180" s="252"/>
      <c r="VHU180" s="252"/>
      <c r="VHV180" s="252"/>
      <c r="VHW180" s="252"/>
      <c r="VHX180" s="252"/>
      <c r="VHY180" s="252"/>
      <c r="VHZ180" s="252"/>
      <c r="VIA180" s="252"/>
      <c r="VIB180" s="252"/>
      <c r="VIC180" s="252"/>
      <c r="VID180" s="252"/>
      <c r="VIE180" s="252"/>
      <c r="VIF180" s="252"/>
      <c r="VIG180" s="252"/>
      <c r="VIH180" s="252"/>
      <c r="VII180" s="252"/>
      <c r="VIJ180" s="252"/>
      <c r="VIK180" s="252"/>
      <c r="VIL180" s="252"/>
      <c r="VIM180" s="252"/>
      <c r="VIN180" s="252"/>
      <c r="VIO180" s="252"/>
      <c r="VIP180" s="252"/>
      <c r="VIQ180" s="252"/>
      <c r="VIR180" s="252"/>
      <c r="VIS180" s="252"/>
      <c r="VIT180" s="252"/>
      <c r="VIU180" s="252"/>
      <c r="VIV180" s="252"/>
      <c r="VIW180" s="252"/>
      <c r="VIX180" s="252"/>
      <c r="VIY180" s="252"/>
      <c r="VIZ180" s="252"/>
      <c r="VJA180" s="252"/>
      <c r="VJB180" s="252"/>
      <c r="VJC180" s="252"/>
      <c r="VJD180" s="252"/>
      <c r="VJE180" s="252"/>
      <c r="VJF180" s="252"/>
      <c r="VJG180" s="252"/>
      <c r="VJH180" s="252"/>
      <c r="VJI180" s="252"/>
      <c r="VJJ180" s="252"/>
      <c r="VJK180" s="252"/>
      <c r="VJL180" s="252"/>
      <c r="VJM180" s="252"/>
      <c r="VJN180" s="252"/>
      <c r="VJO180" s="252"/>
      <c r="VJP180" s="252"/>
      <c r="VJQ180" s="252"/>
      <c r="VJR180" s="252"/>
      <c r="VJS180" s="252"/>
      <c r="VJT180" s="252"/>
      <c r="VJU180" s="252"/>
      <c r="VJV180" s="252"/>
      <c r="VJW180" s="252"/>
      <c r="VJX180" s="252"/>
      <c r="VJY180" s="252"/>
      <c r="VJZ180" s="252"/>
      <c r="VKA180" s="252"/>
      <c r="VKB180" s="252"/>
      <c r="VKC180" s="252"/>
      <c r="VKD180" s="252"/>
      <c r="VKE180" s="252"/>
      <c r="VKF180" s="252"/>
      <c r="VKG180" s="252"/>
      <c r="VKH180" s="252"/>
      <c r="VKI180" s="252"/>
      <c r="VKJ180" s="252"/>
      <c r="VKK180" s="252"/>
      <c r="VKL180" s="252"/>
      <c r="VKM180" s="252"/>
      <c r="VKN180" s="252"/>
      <c r="VKO180" s="252"/>
      <c r="VKP180" s="252"/>
      <c r="VKQ180" s="252"/>
      <c r="VKR180" s="252"/>
      <c r="VKS180" s="252"/>
      <c r="VKT180" s="252"/>
      <c r="VKU180" s="252"/>
      <c r="VKV180" s="252"/>
      <c r="VKW180" s="252"/>
      <c r="VKX180" s="252"/>
      <c r="VKY180" s="252"/>
      <c r="VKZ180" s="252"/>
      <c r="VLA180" s="252"/>
      <c r="VLB180" s="252"/>
      <c r="VLC180" s="252"/>
      <c r="VLD180" s="252"/>
      <c r="VLE180" s="252"/>
      <c r="VLF180" s="252"/>
      <c r="VLG180" s="252"/>
      <c r="VLH180" s="252"/>
      <c r="VLI180" s="252"/>
      <c r="VLJ180" s="252"/>
      <c r="VLK180" s="252"/>
      <c r="VLL180" s="252"/>
      <c r="VLM180" s="252"/>
      <c r="VLN180" s="252"/>
      <c r="VLO180" s="252"/>
      <c r="VLP180" s="252"/>
      <c r="VLQ180" s="252"/>
      <c r="VLR180" s="252"/>
      <c r="VLS180" s="252"/>
      <c r="VLT180" s="252"/>
      <c r="VLU180" s="252"/>
      <c r="VLV180" s="252"/>
      <c r="VLW180" s="252"/>
      <c r="VLX180" s="252"/>
      <c r="VLY180" s="252"/>
      <c r="VLZ180" s="252"/>
      <c r="VMA180" s="252"/>
      <c r="VMB180" s="252"/>
      <c r="VMC180" s="252"/>
      <c r="VMD180" s="252"/>
      <c r="VME180" s="252"/>
      <c r="VMF180" s="252"/>
      <c r="VMG180" s="252"/>
      <c r="VMH180" s="252"/>
      <c r="VMI180" s="252"/>
      <c r="VMJ180" s="252"/>
      <c r="VMK180" s="252"/>
      <c r="VML180" s="252"/>
      <c r="VMM180" s="252"/>
      <c r="VMN180" s="252"/>
      <c r="VMO180" s="252"/>
      <c r="VMP180" s="252"/>
      <c r="VMQ180" s="252"/>
      <c r="VMR180" s="252"/>
      <c r="VMS180" s="252"/>
      <c r="VMT180" s="252"/>
      <c r="VMU180" s="252"/>
      <c r="VMV180" s="252"/>
      <c r="VMW180" s="252"/>
      <c r="VMX180" s="252"/>
      <c r="VMY180" s="252"/>
      <c r="VMZ180" s="252"/>
      <c r="VNA180" s="252"/>
      <c r="VNB180" s="252"/>
      <c r="VNC180" s="252"/>
      <c r="VND180" s="252"/>
      <c r="VNE180" s="252"/>
      <c r="VNF180" s="252"/>
      <c r="VNG180" s="252"/>
      <c r="VNH180" s="252"/>
      <c r="VNI180" s="252"/>
      <c r="VNJ180" s="252"/>
      <c r="VNK180" s="252"/>
      <c r="VNL180" s="252"/>
      <c r="VNM180" s="252"/>
      <c r="VNN180" s="252"/>
      <c r="VNO180" s="252"/>
      <c r="VNP180" s="252"/>
      <c r="VNQ180" s="252"/>
      <c r="VNR180" s="252"/>
      <c r="VNS180" s="252"/>
      <c r="VNT180" s="252"/>
      <c r="VNU180" s="252"/>
      <c r="VNV180" s="252"/>
      <c r="VNW180" s="252"/>
      <c r="VNX180" s="252"/>
      <c r="VNY180" s="252"/>
      <c r="VNZ180" s="252"/>
      <c r="VOA180" s="252"/>
      <c r="VOB180" s="252"/>
      <c r="VOC180" s="252"/>
      <c r="VOD180" s="252"/>
      <c r="VOE180" s="252"/>
      <c r="VOF180" s="252"/>
      <c r="VOG180" s="252"/>
      <c r="VOH180" s="252"/>
      <c r="VOI180" s="252"/>
      <c r="VOJ180" s="252"/>
      <c r="VOK180" s="252"/>
      <c r="VOL180" s="252"/>
      <c r="VOM180" s="252"/>
      <c r="VON180" s="252"/>
      <c r="VOO180" s="252"/>
      <c r="VOP180" s="252"/>
      <c r="VOQ180" s="252"/>
      <c r="VOR180" s="252"/>
      <c r="VOS180" s="252"/>
      <c r="VOT180" s="252"/>
      <c r="VOU180" s="252"/>
      <c r="VOV180" s="252"/>
      <c r="VOW180" s="252"/>
      <c r="VOX180" s="252"/>
      <c r="VOY180" s="252"/>
      <c r="VOZ180" s="252"/>
      <c r="VPA180" s="252"/>
      <c r="VPB180" s="252"/>
      <c r="VPC180" s="252"/>
      <c r="VPD180" s="252"/>
      <c r="VPE180" s="252"/>
      <c r="VPF180" s="252"/>
      <c r="VPG180" s="252"/>
      <c r="VPH180" s="252"/>
      <c r="VPI180" s="252"/>
      <c r="VPJ180" s="252"/>
      <c r="VPK180" s="252"/>
      <c r="VPL180" s="252"/>
      <c r="VPM180" s="252"/>
      <c r="VPN180" s="252"/>
      <c r="VPO180" s="252"/>
      <c r="VPP180" s="252"/>
      <c r="VPQ180" s="252"/>
      <c r="VPR180" s="252"/>
      <c r="VPS180" s="252"/>
      <c r="VPT180" s="252"/>
      <c r="VPU180" s="252"/>
      <c r="VPV180" s="252"/>
      <c r="VPW180" s="252"/>
      <c r="VPX180" s="252"/>
      <c r="VPY180" s="252"/>
      <c r="VPZ180" s="252"/>
      <c r="VQA180" s="252"/>
      <c r="VQB180" s="252"/>
      <c r="VQC180" s="252"/>
      <c r="VQD180" s="252"/>
      <c r="VQE180" s="252"/>
      <c r="VQF180" s="252"/>
      <c r="VQG180" s="252"/>
      <c r="VQH180" s="252"/>
      <c r="VQI180" s="252"/>
      <c r="VQJ180" s="252"/>
      <c r="VQK180" s="252"/>
      <c r="VQL180" s="252"/>
      <c r="VQM180" s="252"/>
      <c r="VQN180" s="252"/>
      <c r="VQO180" s="252"/>
      <c r="VQP180" s="252"/>
      <c r="VQQ180" s="252"/>
      <c r="VQR180" s="252"/>
      <c r="VQS180" s="252"/>
      <c r="VQT180" s="252"/>
      <c r="VQU180" s="252"/>
      <c r="VQV180" s="252"/>
      <c r="VQW180" s="252"/>
      <c r="VQX180" s="252"/>
      <c r="VQY180" s="252"/>
      <c r="VQZ180" s="252"/>
      <c r="VRA180" s="252"/>
      <c r="VRB180" s="252"/>
      <c r="VRC180" s="252"/>
      <c r="VRD180" s="252"/>
      <c r="VRE180" s="252"/>
      <c r="VRF180" s="252"/>
      <c r="VRG180" s="252"/>
      <c r="VRH180" s="252"/>
      <c r="VRI180" s="252"/>
      <c r="VRJ180" s="252"/>
      <c r="VRK180" s="252"/>
      <c r="VRL180" s="252"/>
      <c r="VRM180" s="252"/>
      <c r="VRN180" s="252"/>
      <c r="VRO180" s="252"/>
      <c r="VRP180" s="252"/>
      <c r="VRQ180" s="252"/>
      <c r="VRR180" s="252"/>
      <c r="VRS180" s="252"/>
      <c r="VRT180" s="252"/>
      <c r="VRU180" s="252"/>
      <c r="VRV180" s="252"/>
      <c r="VRW180" s="252"/>
      <c r="VRX180" s="252"/>
      <c r="VRY180" s="252"/>
      <c r="VRZ180" s="252"/>
      <c r="VSA180" s="252"/>
      <c r="VSB180" s="252"/>
      <c r="VSC180" s="252"/>
      <c r="VSD180" s="252"/>
      <c r="VSE180" s="252"/>
      <c r="VSF180" s="252"/>
      <c r="VSG180" s="252"/>
      <c r="VSH180" s="252"/>
      <c r="VSI180" s="252"/>
      <c r="VSJ180" s="252"/>
      <c r="VSK180" s="252"/>
      <c r="VSL180" s="252"/>
      <c r="VSM180" s="252"/>
      <c r="VSN180" s="252"/>
      <c r="VSO180" s="252"/>
      <c r="VSP180" s="252"/>
      <c r="VSQ180" s="252"/>
      <c r="VSR180" s="252"/>
      <c r="VSS180" s="252"/>
      <c r="VST180" s="252"/>
      <c r="VSU180" s="252"/>
      <c r="VSV180" s="252"/>
      <c r="VSW180" s="252"/>
      <c r="VSX180" s="252"/>
      <c r="VSY180" s="252"/>
      <c r="VSZ180" s="252"/>
      <c r="VTA180" s="252"/>
      <c r="VTB180" s="252"/>
      <c r="VTC180" s="252"/>
      <c r="VTD180" s="252"/>
      <c r="VTE180" s="252"/>
      <c r="VTF180" s="252"/>
      <c r="VTG180" s="252"/>
      <c r="VTH180" s="252"/>
      <c r="VTI180" s="252"/>
      <c r="VTJ180" s="252"/>
      <c r="VTK180" s="252"/>
      <c r="VTL180" s="252"/>
      <c r="VTM180" s="252"/>
      <c r="VTN180" s="252"/>
      <c r="VTO180" s="252"/>
      <c r="VTP180" s="252"/>
      <c r="VTQ180" s="252"/>
      <c r="VTR180" s="252"/>
      <c r="VTS180" s="252"/>
      <c r="VTT180" s="252"/>
      <c r="VTU180" s="252"/>
      <c r="VTV180" s="252"/>
      <c r="VTW180" s="252"/>
      <c r="VTX180" s="252"/>
      <c r="VTY180" s="252"/>
      <c r="VTZ180" s="252"/>
      <c r="VUA180" s="252"/>
      <c r="VUB180" s="252"/>
      <c r="VUC180" s="252"/>
      <c r="VUD180" s="252"/>
      <c r="VUE180" s="252"/>
      <c r="VUF180" s="252"/>
      <c r="VUG180" s="252"/>
      <c r="VUH180" s="252"/>
      <c r="VUI180" s="252"/>
      <c r="VUJ180" s="252"/>
      <c r="VUK180" s="252"/>
      <c r="VUL180" s="252"/>
      <c r="VUM180" s="252"/>
      <c r="VUN180" s="252"/>
      <c r="VUO180" s="252"/>
      <c r="VUP180" s="252"/>
      <c r="VUQ180" s="252"/>
      <c r="VUR180" s="252"/>
      <c r="VUS180" s="252"/>
      <c r="VUT180" s="252"/>
      <c r="VUU180" s="252"/>
      <c r="VUV180" s="252"/>
      <c r="VUW180" s="252"/>
      <c r="VUX180" s="252"/>
      <c r="VUY180" s="252"/>
      <c r="VUZ180" s="252"/>
      <c r="VVA180" s="252"/>
      <c r="VVB180" s="252"/>
      <c r="VVC180" s="252"/>
      <c r="VVD180" s="252"/>
      <c r="VVE180" s="252"/>
      <c r="VVF180" s="252"/>
      <c r="VVG180" s="252"/>
      <c r="VVH180" s="252"/>
      <c r="VVI180" s="252"/>
      <c r="VVJ180" s="252"/>
      <c r="VVK180" s="252"/>
      <c r="VVL180" s="252"/>
      <c r="VVM180" s="252"/>
      <c r="VVN180" s="252"/>
      <c r="VVO180" s="252"/>
      <c r="VVP180" s="252"/>
      <c r="VVQ180" s="252"/>
      <c r="VVR180" s="252"/>
      <c r="VVS180" s="252"/>
      <c r="VVT180" s="252"/>
      <c r="VVU180" s="252"/>
      <c r="VVV180" s="252"/>
      <c r="VVW180" s="252"/>
      <c r="VVX180" s="252"/>
      <c r="VVY180" s="252"/>
      <c r="VVZ180" s="252"/>
      <c r="VWA180" s="252"/>
      <c r="VWB180" s="252"/>
      <c r="VWC180" s="252"/>
      <c r="VWD180" s="252"/>
      <c r="VWE180" s="252"/>
      <c r="VWF180" s="252"/>
      <c r="VWG180" s="252"/>
      <c r="VWH180" s="252"/>
      <c r="VWI180" s="252"/>
      <c r="VWJ180" s="252"/>
      <c r="VWK180" s="252"/>
      <c r="VWL180" s="252"/>
      <c r="VWM180" s="252"/>
      <c r="VWN180" s="252"/>
      <c r="VWO180" s="252"/>
      <c r="VWP180" s="252"/>
      <c r="VWQ180" s="252"/>
      <c r="VWR180" s="252"/>
      <c r="VWS180" s="252"/>
      <c r="VWT180" s="252"/>
      <c r="VWU180" s="252"/>
      <c r="VWV180" s="252"/>
      <c r="VWW180" s="252"/>
      <c r="VWX180" s="252"/>
      <c r="VWY180" s="252"/>
      <c r="VWZ180" s="252"/>
      <c r="VXA180" s="252"/>
      <c r="VXB180" s="252"/>
      <c r="VXC180" s="252"/>
      <c r="VXD180" s="252"/>
      <c r="VXE180" s="252"/>
      <c r="VXF180" s="252"/>
      <c r="VXG180" s="252"/>
      <c r="VXH180" s="252"/>
      <c r="VXI180" s="252"/>
      <c r="VXJ180" s="252"/>
      <c r="VXK180" s="252"/>
      <c r="VXL180" s="252"/>
      <c r="VXM180" s="252"/>
      <c r="VXN180" s="252"/>
      <c r="VXO180" s="252"/>
      <c r="VXP180" s="252"/>
      <c r="VXQ180" s="252"/>
      <c r="VXR180" s="252"/>
      <c r="VXS180" s="252"/>
      <c r="VXT180" s="252"/>
      <c r="VXU180" s="252"/>
      <c r="VXV180" s="252"/>
      <c r="VXW180" s="252"/>
      <c r="VXX180" s="252"/>
      <c r="VXY180" s="252"/>
      <c r="VXZ180" s="252"/>
      <c r="VYA180" s="252"/>
      <c r="VYB180" s="252"/>
      <c r="VYC180" s="252"/>
      <c r="VYD180" s="252"/>
      <c r="VYE180" s="252"/>
      <c r="VYF180" s="252"/>
      <c r="VYG180" s="252"/>
      <c r="VYH180" s="252"/>
      <c r="VYI180" s="252"/>
      <c r="VYJ180" s="252"/>
      <c r="VYK180" s="252"/>
      <c r="VYL180" s="252"/>
      <c r="VYM180" s="252"/>
      <c r="VYN180" s="252"/>
      <c r="VYO180" s="252"/>
      <c r="VYP180" s="252"/>
      <c r="VYQ180" s="252"/>
      <c r="VYR180" s="252"/>
      <c r="VYS180" s="252"/>
      <c r="VYT180" s="252"/>
      <c r="VYU180" s="252"/>
      <c r="VYV180" s="252"/>
      <c r="VYW180" s="252"/>
      <c r="VYX180" s="252"/>
      <c r="VYY180" s="252"/>
      <c r="VYZ180" s="252"/>
      <c r="VZA180" s="252"/>
      <c r="VZB180" s="252"/>
      <c r="VZC180" s="252"/>
      <c r="VZD180" s="252"/>
      <c r="VZE180" s="252"/>
      <c r="VZF180" s="252"/>
      <c r="VZG180" s="252"/>
      <c r="VZH180" s="252"/>
      <c r="VZI180" s="252"/>
      <c r="VZJ180" s="252"/>
      <c r="VZK180" s="252"/>
      <c r="VZL180" s="252"/>
      <c r="VZM180" s="252"/>
      <c r="VZN180" s="252"/>
      <c r="VZO180" s="252"/>
      <c r="VZP180" s="252"/>
      <c r="VZQ180" s="252"/>
      <c r="VZR180" s="252"/>
      <c r="VZS180" s="252"/>
      <c r="VZT180" s="252"/>
      <c r="VZU180" s="252"/>
      <c r="VZV180" s="252"/>
      <c r="VZW180" s="252"/>
      <c r="VZX180" s="252"/>
      <c r="VZY180" s="252"/>
      <c r="VZZ180" s="252"/>
      <c r="WAA180" s="252"/>
      <c r="WAB180" s="252"/>
      <c r="WAC180" s="252"/>
      <c r="WAD180" s="252"/>
      <c r="WAE180" s="252"/>
      <c r="WAF180" s="252"/>
      <c r="WAG180" s="252"/>
      <c r="WAH180" s="252"/>
      <c r="WAI180" s="252"/>
      <c r="WAJ180" s="252"/>
      <c r="WAK180" s="252"/>
      <c r="WAL180" s="252"/>
      <c r="WAM180" s="252"/>
      <c r="WAN180" s="252"/>
      <c r="WAO180" s="252"/>
      <c r="WAP180" s="252"/>
      <c r="WAQ180" s="252"/>
      <c r="WAR180" s="252"/>
      <c r="WAS180" s="252"/>
      <c r="WAT180" s="252"/>
      <c r="WAU180" s="252"/>
      <c r="WAV180" s="252"/>
      <c r="WAW180" s="252"/>
      <c r="WAX180" s="252"/>
      <c r="WAY180" s="252"/>
      <c r="WAZ180" s="252"/>
      <c r="WBA180" s="252"/>
      <c r="WBB180" s="252"/>
      <c r="WBC180" s="252"/>
      <c r="WBD180" s="252"/>
      <c r="WBE180" s="252"/>
      <c r="WBF180" s="252"/>
      <c r="WBG180" s="252"/>
      <c r="WBH180" s="252"/>
      <c r="WBI180" s="252"/>
      <c r="WBJ180" s="252"/>
      <c r="WBK180" s="252"/>
      <c r="WBL180" s="252"/>
      <c r="WBM180" s="252"/>
      <c r="WBN180" s="252"/>
      <c r="WBO180" s="252"/>
      <c r="WBP180" s="252"/>
      <c r="WBQ180" s="252"/>
      <c r="WBR180" s="252"/>
      <c r="WBS180" s="252"/>
      <c r="WBT180" s="252"/>
      <c r="WBU180" s="252"/>
      <c r="WBV180" s="252"/>
      <c r="WBW180" s="252"/>
      <c r="WBX180" s="252"/>
      <c r="WBY180" s="252"/>
      <c r="WBZ180" s="252"/>
      <c r="WCA180" s="252"/>
      <c r="WCB180" s="252"/>
      <c r="WCC180" s="252"/>
      <c r="WCD180" s="252"/>
      <c r="WCE180" s="252"/>
      <c r="WCF180" s="252"/>
      <c r="WCG180" s="252"/>
      <c r="WCH180" s="252"/>
      <c r="WCI180" s="252"/>
      <c r="WCJ180" s="252"/>
      <c r="WCK180" s="252"/>
      <c r="WCL180" s="252"/>
      <c r="WCM180" s="252"/>
      <c r="WCN180" s="252"/>
      <c r="WCO180" s="252"/>
      <c r="WCP180" s="252"/>
      <c r="WCQ180" s="252"/>
      <c r="WCR180" s="252"/>
      <c r="WCS180" s="252"/>
      <c r="WCT180" s="252"/>
      <c r="WCU180" s="252"/>
      <c r="WCV180" s="252"/>
      <c r="WCW180" s="252"/>
      <c r="WCX180" s="252"/>
      <c r="WCY180" s="252"/>
      <c r="WCZ180" s="252"/>
      <c r="WDA180" s="252"/>
      <c r="WDB180" s="252"/>
      <c r="WDC180" s="252"/>
      <c r="WDD180" s="252"/>
      <c r="WDE180" s="252"/>
      <c r="WDF180" s="252"/>
      <c r="WDG180" s="252"/>
      <c r="WDH180" s="252"/>
      <c r="WDI180" s="252"/>
      <c r="WDJ180" s="252"/>
      <c r="WDK180" s="252"/>
      <c r="WDL180" s="252"/>
      <c r="WDM180" s="252"/>
      <c r="WDN180" s="252"/>
      <c r="WDO180" s="252"/>
      <c r="WDP180" s="252"/>
      <c r="WDQ180" s="252"/>
      <c r="WDR180" s="252"/>
      <c r="WDS180" s="252"/>
      <c r="WDT180" s="252"/>
      <c r="WDU180" s="252"/>
      <c r="WDV180" s="252"/>
      <c r="WDW180" s="252"/>
      <c r="WDX180" s="252"/>
      <c r="WDY180" s="252"/>
      <c r="WDZ180" s="252"/>
      <c r="WEA180" s="252"/>
      <c r="WEB180" s="252"/>
      <c r="WEC180" s="252"/>
      <c r="WED180" s="252"/>
      <c r="WEE180" s="252"/>
      <c r="WEF180" s="252"/>
      <c r="WEG180" s="252"/>
      <c r="WEH180" s="252"/>
      <c r="WEI180" s="252"/>
      <c r="WEJ180" s="252"/>
      <c r="WEK180" s="252"/>
      <c r="WEL180" s="252"/>
      <c r="WEM180" s="252"/>
      <c r="WEN180" s="252"/>
      <c r="WEO180" s="252"/>
      <c r="WEP180" s="252"/>
      <c r="WEQ180" s="252"/>
      <c r="WER180" s="252"/>
      <c r="WES180" s="252"/>
      <c r="WET180" s="252"/>
      <c r="WEU180" s="252"/>
      <c r="WEV180" s="252"/>
      <c r="WEW180" s="252"/>
      <c r="WEX180" s="252"/>
      <c r="WEY180" s="252"/>
      <c r="WEZ180" s="252"/>
      <c r="WFA180" s="252"/>
      <c r="WFB180" s="252"/>
      <c r="WFC180" s="252"/>
      <c r="WFD180" s="252"/>
      <c r="WFE180" s="252"/>
      <c r="WFF180" s="252"/>
      <c r="WFG180" s="252"/>
      <c r="WFH180" s="252"/>
      <c r="WFI180" s="252"/>
      <c r="WFJ180" s="252"/>
      <c r="WFK180" s="252"/>
      <c r="WFL180" s="252"/>
      <c r="WFM180" s="252"/>
      <c r="WFN180" s="252"/>
      <c r="WFO180" s="252"/>
      <c r="WFP180" s="252"/>
      <c r="WFQ180" s="252"/>
      <c r="WFR180" s="252"/>
      <c r="WFS180" s="252"/>
      <c r="WFT180" s="252"/>
      <c r="WFU180" s="252"/>
      <c r="WFV180" s="252"/>
      <c r="WFW180" s="252"/>
      <c r="WFX180" s="252"/>
      <c r="WFY180" s="252"/>
      <c r="WFZ180" s="252"/>
      <c r="WGA180" s="252"/>
      <c r="WGB180" s="252"/>
      <c r="WGC180" s="252"/>
      <c r="WGD180" s="252"/>
      <c r="WGE180" s="252"/>
      <c r="WGF180" s="252"/>
      <c r="WGG180" s="252"/>
      <c r="WGH180" s="252"/>
      <c r="WGI180" s="252"/>
      <c r="WGJ180" s="252"/>
      <c r="WGK180" s="252"/>
      <c r="WGL180" s="252"/>
      <c r="WGM180" s="252"/>
      <c r="WGN180" s="252"/>
      <c r="WGO180" s="252"/>
      <c r="WGP180" s="252"/>
      <c r="WGQ180" s="252"/>
      <c r="WGR180" s="252"/>
      <c r="WGS180" s="252"/>
      <c r="WGT180" s="252"/>
      <c r="WGU180" s="252"/>
      <c r="WGV180" s="252"/>
      <c r="WGW180" s="252"/>
      <c r="WGX180" s="252"/>
      <c r="WGY180" s="252"/>
      <c r="WGZ180" s="252"/>
      <c r="WHA180" s="252"/>
      <c r="WHB180" s="252"/>
      <c r="WHC180" s="252"/>
      <c r="WHD180" s="252"/>
      <c r="WHE180" s="252"/>
      <c r="WHF180" s="252"/>
      <c r="WHG180" s="252"/>
      <c r="WHH180" s="252"/>
      <c r="WHI180" s="252"/>
      <c r="WHJ180" s="252"/>
      <c r="WHK180" s="252"/>
      <c r="WHL180" s="252"/>
      <c r="WHM180" s="252"/>
      <c r="WHN180" s="252"/>
      <c r="WHO180" s="252"/>
      <c r="WHP180" s="252"/>
      <c r="WHQ180" s="252"/>
      <c r="WHR180" s="252"/>
      <c r="WHS180" s="252"/>
      <c r="WHT180" s="252"/>
      <c r="WHU180" s="252"/>
      <c r="WHV180" s="252"/>
      <c r="WHW180" s="252"/>
      <c r="WHX180" s="252"/>
      <c r="WHY180" s="252"/>
      <c r="WHZ180" s="252"/>
      <c r="WIA180" s="252"/>
      <c r="WIB180" s="252"/>
      <c r="WIC180" s="252"/>
      <c r="WID180" s="252"/>
      <c r="WIE180" s="252"/>
      <c r="WIF180" s="252"/>
      <c r="WIG180" s="252"/>
      <c r="WIH180" s="252"/>
      <c r="WII180" s="252"/>
      <c r="WIJ180" s="252"/>
      <c r="WIK180" s="252"/>
      <c r="WIL180" s="252"/>
      <c r="WIM180" s="252"/>
      <c r="WIN180" s="252"/>
      <c r="WIO180" s="252"/>
      <c r="WIP180" s="252"/>
      <c r="WIQ180" s="252"/>
      <c r="WIR180" s="252"/>
      <c r="WIS180" s="252"/>
      <c r="WIT180" s="252"/>
      <c r="WIU180" s="252"/>
      <c r="WIV180" s="252"/>
      <c r="WIW180" s="252"/>
      <c r="WIX180" s="252"/>
      <c r="WIY180" s="252"/>
      <c r="WIZ180" s="252"/>
      <c r="WJA180" s="252"/>
      <c r="WJB180" s="252"/>
      <c r="WJC180" s="252"/>
      <c r="WJD180" s="252"/>
      <c r="WJE180" s="252"/>
      <c r="WJF180" s="252"/>
      <c r="WJG180" s="252"/>
      <c r="WJH180" s="252"/>
      <c r="WJI180" s="252"/>
      <c r="WJJ180" s="252"/>
      <c r="WJK180" s="252"/>
      <c r="WJL180" s="252"/>
      <c r="WJM180" s="252"/>
      <c r="WJN180" s="252"/>
      <c r="WJO180" s="252"/>
      <c r="WJP180" s="252"/>
      <c r="WJQ180" s="252"/>
      <c r="WJR180" s="252"/>
      <c r="WJS180" s="252"/>
      <c r="WJT180" s="252"/>
      <c r="WJU180" s="252"/>
      <c r="WJV180" s="252"/>
      <c r="WJW180" s="252"/>
      <c r="WJX180" s="252"/>
      <c r="WJY180" s="252"/>
      <c r="WJZ180" s="252"/>
      <c r="WKA180" s="252"/>
      <c r="WKB180" s="252"/>
      <c r="WKC180" s="252"/>
      <c r="WKD180" s="252"/>
      <c r="WKE180" s="252"/>
      <c r="WKF180" s="252"/>
      <c r="WKG180" s="252"/>
      <c r="WKH180" s="252"/>
      <c r="WKI180" s="252"/>
      <c r="WKJ180" s="252"/>
      <c r="WKK180" s="252"/>
      <c r="WKL180" s="252"/>
      <c r="WKM180" s="252"/>
      <c r="WKN180" s="252"/>
      <c r="WKO180" s="252"/>
      <c r="WKP180" s="252"/>
      <c r="WKQ180" s="252"/>
      <c r="WKR180" s="252"/>
      <c r="WKS180" s="252"/>
      <c r="WKT180" s="252"/>
      <c r="WKU180" s="252"/>
      <c r="WKV180" s="252"/>
      <c r="WKW180" s="252"/>
      <c r="WKX180" s="252"/>
      <c r="WKY180" s="252"/>
      <c r="WKZ180" s="252"/>
      <c r="WLA180" s="252"/>
      <c r="WLB180" s="252"/>
      <c r="WLC180" s="252"/>
      <c r="WLD180" s="252"/>
      <c r="WLE180" s="252"/>
      <c r="WLF180" s="252"/>
      <c r="WLG180" s="252"/>
      <c r="WLH180" s="252"/>
      <c r="WLI180" s="252"/>
      <c r="WLJ180" s="252"/>
      <c r="WLK180" s="252"/>
      <c r="WLL180" s="252"/>
      <c r="WLM180" s="252"/>
      <c r="WLN180" s="252"/>
      <c r="WLO180" s="252"/>
      <c r="WLP180" s="252"/>
      <c r="WLQ180" s="252"/>
      <c r="WLR180" s="252"/>
      <c r="WLS180" s="252"/>
      <c r="WLT180" s="252"/>
      <c r="WLU180" s="252"/>
      <c r="WLV180" s="252"/>
      <c r="WLW180" s="252"/>
      <c r="WLX180" s="252"/>
      <c r="WLY180" s="252"/>
      <c r="WLZ180" s="252"/>
      <c r="WMA180" s="252"/>
      <c r="WMB180" s="252"/>
      <c r="WMC180" s="252"/>
      <c r="WMD180" s="252"/>
      <c r="WME180" s="252"/>
      <c r="WMF180" s="252"/>
      <c r="WMG180" s="252"/>
      <c r="WMH180" s="252"/>
      <c r="WMI180" s="252"/>
      <c r="WMJ180" s="252"/>
      <c r="WMK180" s="252"/>
      <c r="WML180" s="252"/>
      <c r="WMM180" s="252"/>
      <c r="WMN180" s="252"/>
      <c r="WMO180" s="252"/>
      <c r="WMP180" s="252"/>
      <c r="WMQ180" s="252"/>
      <c r="WMR180" s="252"/>
      <c r="WMS180" s="252"/>
      <c r="WMT180" s="252"/>
      <c r="WMU180" s="252"/>
      <c r="WMV180" s="252"/>
      <c r="WMW180" s="252"/>
      <c r="WMX180" s="252"/>
      <c r="WMY180" s="252"/>
      <c r="WMZ180" s="252"/>
      <c r="WNA180" s="252"/>
      <c r="WNB180" s="252"/>
      <c r="WNC180" s="252"/>
      <c r="WND180" s="252"/>
      <c r="WNE180" s="252"/>
      <c r="WNF180" s="252"/>
      <c r="WNG180" s="252"/>
      <c r="WNH180" s="252"/>
      <c r="WNI180" s="252"/>
      <c r="WNJ180" s="252"/>
      <c r="WNK180" s="252"/>
      <c r="WNL180" s="252"/>
      <c r="WNM180" s="252"/>
      <c r="WNN180" s="252"/>
      <c r="WNO180" s="252"/>
      <c r="WNP180" s="252"/>
      <c r="WNQ180" s="252"/>
      <c r="WNR180" s="252"/>
      <c r="WNS180" s="252"/>
      <c r="WNT180" s="252"/>
      <c r="WNU180" s="252"/>
      <c r="WNV180" s="252"/>
      <c r="WNW180" s="252"/>
      <c r="WNX180" s="252"/>
      <c r="WNY180" s="252"/>
      <c r="WNZ180" s="252"/>
      <c r="WOA180" s="252"/>
      <c r="WOB180" s="252"/>
      <c r="WOC180" s="252"/>
      <c r="WOD180" s="252"/>
      <c r="WOE180" s="252"/>
      <c r="WOF180" s="252"/>
      <c r="WOG180" s="252"/>
      <c r="WOH180" s="252"/>
      <c r="WOI180" s="252"/>
      <c r="WOJ180" s="252"/>
      <c r="WOK180" s="252"/>
      <c r="WOL180" s="252"/>
      <c r="WOM180" s="252"/>
      <c r="WON180" s="252"/>
      <c r="WOO180" s="252"/>
      <c r="WOP180" s="252"/>
      <c r="WOQ180" s="252"/>
      <c r="WOR180" s="252"/>
      <c r="WOS180" s="252"/>
      <c r="WOT180" s="252"/>
      <c r="WOU180" s="252"/>
      <c r="WOV180" s="252"/>
      <c r="WOW180" s="252"/>
      <c r="WOX180" s="252"/>
      <c r="WOY180" s="252"/>
      <c r="WOZ180" s="252"/>
      <c r="WPA180" s="252"/>
      <c r="WPB180" s="252"/>
      <c r="WPC180" s="252"/>
      <c r="WPD180" s="252"/>
      <c r="WPE180" s="252"/>
      <c r="WPF180" s="252"/>
      <c r="WPG180" s="252"/>
      <c r="WPH180" s="252"/>
      <c r="WPI180" s="252"/>
      <c r="WPJ180" s="252"/>
      <c r="WPK180" s="252"/>
      <c r="WPL180" s="252"/>
      <c r="WPM180" s="252"/>
      <c r="WPN180" s="252"/>
      <c r="WPO180" s="252"/>
      <c r="WPP180" s="252"/>
      <c r="WPQ180" s="252"/>
      <c r="WPR180" s="252"/>
      <c r="WPS180" s="252"/>
      <c r="WPT180" s="252"/>
      <c r="WPU180" s="252"/>
      <c r="WPV180" s="252"/>
      <c r="WPW180" s="252"/>
      <c r="WPX180" s="252"/>
      <c r="WPY180" s="252"/>
      <c r="WPZ180" s="252"/>
      <c r="WQA180" s="252"/>
      <c r="WQB180" s="252"/>
      <c r="WQC180" s="252"/>
      <c r="WQD180" s="252"/>
      <c r="WQE180" s="252"/>
      <c r="WQF180" s="252"/>
      <c r="WQG180" s="252"/>
      <c r="WQH180" s="252"/>
      <c r="WQI180" s="252"/>
      <c r="WQJ180" s="252"/>
      <c r="WQK180" s="252"/>
      <c r="WQL180" s="252"/>
      <c r="WQM180" s="252"/>
      <c r="WQN180" s="252"/>
      <c r="WQO180" s="252"/>
      <c r="WQP180" s="252"/>
      <c r="WQQ180" s="252"/>
      <c r="WQR180" s="252"/>
      <c r="WQS180" s="252"/>
      <c r="WQT180" s="252"/>
      <c r="WQU180" s="252"/>
      <c r="WQV180" s="252"/>
      <c r="WQW180" s="252"/>
      <c r="WQX180" s="252"/>
      <c r="WQY180" s="252"/>
      <c r="WQZ180" s="252"/>
      <c r="WRA180" s="252"/>
      <c r="WRB180" s="252"/>
      <c r="WRC180" s="252"/>
      <c r="WRD180" s="252"/>
      <c r="WRE180" s="252"/>
      <c r="WRF180" s="252"/>
      <c r="WRG180" s="252"/>
      <c r="WRH180" s="252"/>
      <c r="WRI180" s="252"/>
      <c r="WRJ180" s="252"/>
      <c r="WRK180" s="252"/>
      <c r="WRL180" s="252"/>
      <c r="WRM180" s="252"/>
      <c r="WRN180" s="252"/>
      <c r="WRO180" s="252"/>
      <c r="WRP180" s="252"/>
      <c r="WRQ180" s="252"/>
      <c r="WRR180" s="252"/>
      <c r="WRS180" s="252"/>
      <c r="WRT180" s="252"/>
      <c r="WRU180" s="252"/>
      <c r="WRV180" s="252"/>
      <c r="WRW180" s="252"/>
      <c r="WRX180" s="252"/>
      <c r="WRY180" s="252"/>
      <c r="WRZ180" s="252"/>
      <c r="WSA180" s="252"/>
      <c r="WSB180" s="252"/>
      <c r="WSC180" s="252"/>
      <c r="WSD180" s="252"/>
      <c r="WSE180" s="252"/>
      <c r="WSF180" s="252"/>
      <c r="WSG180" s="252"/>
      <c r="WSH180" s="252"/>
      <c r="WSI180" s="252"/>
      <c r="WSJ180" s="252"/>
      <c r="WSK180" s="252"/>
      <c r="WSL180" s="252"/>
      <c r="WSM180" s="252"/>
      <c r="WSN180" s="252"/>
      <c r="WSO180" s="252"/>
      <c r="WSP180" s="252"/>
      <c r="WSQ180" s="252"/>
      <c r="WSR180" s="252"/>
      <c r="WSS180" s="252"/>
      <c r="WST180" s="252"/>
      <c r="WSU180" s="252"/>
      <c r="WSV180" s="252"/>
      <c r="WSW180" s="252"/>
      <c r="WSX180" s="252"/>
      <c r="WSY180" s="252"/>
      <c r="WSZ180" s="252"/>
      <c r="WTA180" s="252"/>
      <c r="WTB180" s="252"/>
      <c r="WTC180" s="252"/>
      <c r="WTD180" s="252"/>
      <c r="WTE180" s="252"/>
      <c r="WTF180" s="252"/>
      <c r="WTG180" s="252"/>
      <c r="WTH180" s="252"/>
      <c r="WTI180" s="252"/>
      <c r="WTJ180" s="252"/>
      <c r="WTK180" s="252"/>
      <c r="WTL180" s="252"/>
      <c r="WTM180" s="252"/>
      <c r="WTN180" s="252"/>
      <c r="WTO180" s="252"/>
      <c r="WTP180" s="252"/>
      <c r="WTQ180" s="252"/>
      <c r="WTR180" s="252"/>
      <c r="WTS180" s="252"/>
      <c r="WTT180" s="252"/>
      <c r="WTU180" s="252"/>
      <c r="WTV180" s="252"/>
      <c r="WTW180" s="252"/>
      <c r="WTX180" s="252"/>
      <c r="WTY180" s="252"/>
      <c r="WTZ180" s="252"/>
      <c r="WUA180" s="252"/>
      <c r="WUB180" s="252"/>
      <c r="WUC180" s="252"/>
      <c r="WUD180" s="252"/>
      <c r="WUE180" s="252"/>
      <c r="WUF180" s="252"/>
      <c r="WUG180" s="252"/>
      <c r="WUH180" s="252"/>
      <c r="WUI180" s="252"/>
      <c r="WUJ180" s="252"/>
      <c r="WUK180" s="252"/>
      <c r="WUL180" s="252"/>
      <c r="WUM180" s="252"/>
      <c r="WUN180" s="252"/>
      <c r="WUO180" s="252"/>
      <c r="WUP180" s="252"/>
      <c r="WUQ180" s="252"/>
      <c r="WUR180" s="252"/>
      <c r="WUS180" s="252"/>
      <c r="WUT180" s="252"/>
      <c r="WUU180" s="252"/>
      <c r="WUV180" s="252"/>
      <c r="WUW180" s="252"/>
      <c r="WUX180" s="252"/>
      <c r="WUY180" s="252"/>
      <c r="WUZ180" s="252"/>
      <c r="WVA180" s="252"/>
      <c r="WVB180" s="252"/>
      <c r="WVC180" s="252"/>
      <c r="WVD180" s="252"/>
      <c r="WVE180" s="252"/>
      <c r="WVF180" s="252"/>
      <c r="WVG180" s="252"/>
      <c r="WVH180" s="252"/>
      <c r="WVI180" s="252"/>
      <c r="WVJ180" s="252"/>
      <c r="WVK180" s="252"/>
      <c r="WVL180" s="252"/>
      <c r="WVM180" s="252"/>
      <c r="WVN180" s="252"/>
      <c r="WVO180" s="252"/>
      <c r="WVP180" s="252"/>
      <c r="WVQ180" s="252"/>
      <c r="WVR180" s="252"/>
      <c r="WVS180" s="252"/>
      <c r="WVT180" s="252"/>
      <c r="WVU180" s="252"/>
      <c r="WVV180" s="252"/>
      <c r="WVW180" s="252"/>
      <c r="WVX180" s="252"/>
      <c r="WVY180" s="252"/>
      <c r="WVZ180" s="252"/>
      <c r="WWA180" s="252"/>
      <c r="WWB180" s="252"/>
      <c r="WWC180" s="252"/>
      <c r="WWD180" s="252"/>
      <c r="WWE180" s="252"/>
      <c r="WWF180" s="252"/>
      <c r="WWG180" s="252"/>
      <c r="WWH180" s="252"/>
      <c r="WWI180" s="252"/>
      <c r="WWJ180" s="252"/>
      <c r="WWK180" s="252"/>
      <c r="WWL180" s="252"/>
      <c r="WWM180" s="252"/>
      <c r="WWN180" s="252"/>
      <c r="WWO180" s="252"/>
      <c r="WWP180" s="252"/>
      <c r="WWQ180" s="252"/>
      <c r="WWR180" s="252"/>
      <c r="WWS180" s="252"/>
      <c r="WWT180" s="252"/>
      <c r="WWU180" s="252"/>
      <c r="WWV180" s="252"/>
      <c r="WWW180" s="252"/>
      <c r="WWX180" s="252"/>
      <c r="WWY180" s="252"/>
      <c r="WWZ180" s="252"/>
      <c r="WXA180" s="252"/>
      <c r="WXB180" s="252"/>
      <c r="WXC180" s="252"/>
      <c r="WXD180" s="252"/>
      <c r="WXE180" s="252"/>
      <c r="WXF180" s="252"/>
      <c r="WXG180" s="252"/>
      <c r="WXH180" s="252"/>
      <c r="WXI180" s="252"/>
      <c r="WXJ180" s="252"/>
      <c r="WXK180" s="252"/>
      <c r="WXL180" s="252"/>
      <c r="WXM180" s="252"/>
      <c r="WXN180" s="252"/>
      <c r="WXO180" s="252"/>
      <c r="WXP180" s="252"/>
      <c r="WXQ180" s="252"/>
      <c r="WXR180" s="252"/>
      <c r="WXS180" s="252"/>
      <c r="WXT180" s="252"/>
      <c r="WXU180" s="252"/>
      <c r="WXV180" s="252"/>
      <c r="WXW180" s="252"/>
      <c r="WXX180" s="252"/>
      <c r="WXY180" s="252"/>
      <c r="WXZ180" s="252"/>
      <c r="WYA180" s="252"/>
      <c r="WYB180" s="252"/>
      <c r="WYC180" s="252"/>
      <c r="WYD180" s="252"/>
      <c r="WYE180" s="252"/>
      <c r="WYF180" s="252"/>
      <c r="WYG180" s="252"/>
      <c r="WYH180" s="252"/>
      <c r="WYI180" s="252"/>
      <c r="WYJ180" s="252"/>
      <c r="WYK180" s="252"/>
      <c r="WYL180" s="252"/>
      <c r="WYM180" s="252"/>
      <c r="WYN180" s="252"/>
      <c r="WYO180" s="252"/>
      <c r="WYP180" s="252"/>
      <c r="WYQ180" s="252"/>
      <c r="WYR180" s="252"/>
      <c r="WYS180" s="252"/>
      <c r="WYT180" s="252"/>
      <c r="WYU180" s="252"/>
      <c r="WYV180" s="252"/>
      <c r="WYW180" s="252"/>
      <c r="WYX180" s="252"/>
      <c r="WYY180" s="252"/>
      <c r="WYZ180" s="252"/>
      <c r="WZA180" s="252"/>
      <c r="WZB180" s="252"/>
      <c r="WZC180" s="252"/>
      <c r="WZD180" s="252"/>
      <c r="WZE180" s="252"/>
      <c r="WZF180" s="252"/>
      <c r="WZG180" s="252"/>
      <c r="WZH180" s="252"/>
      <c r="WZI180" s="252"/>
      <c r="WZJ180" s="252"/>
      <c r="WZK180" s="252"/>
      <c r="WZL180" s="252"/>
      <c r="WZM180" s="252"/>
      <c r="WZN180" s="252"/>
      <c r="WZO180" s="252"/>
      <c r="WZP180" s="252"/>
      <c r="WZQ180" s="252"/>
      <c r="WZR180" s="252"/>
      <c r="WZS180" s="252"/>
      <c r="WZT180" s="252"/>
      <c r="WZU180" s="252"/>
      <c r="WZV180" s="252"/>
      <c r="WZW180" s="252"/>
      <c r="WZX180" s="252"/>
      <c r="WZY180" s="252"/>
      <c r="WZZ180" s="252"/>
      <c r="XAA180" s="252"/>
      <c r="XAB180" s="252"/>
      <c r="XAC180" s="252"/>
      <c r="XAD180" s="252"/>
      <c r="XAE180" s="252"/>
      <c r="XAF180" s="252"/>
      <c r="XAG180" s="252"/>
      <c r="XAH180" s="252"/>
      <c r="XAI180" s="252"/>
      <c r="XAJ180" s="252"/>
      <c r="XAK180" s="252"/>
      <c r="XAL180" s="252"/>
      <c r="XAM180" s="252"/>
      <c r="XAN180" s="252"/>
      <c r="XAO180" s="252"/>
      <c r="XAP180" s="252"/>
      <c r="XAQ180" s="252"/>
      <c r="XAR180" s="252"/>
      <c r="XAS180" s="252"/>
      <c r="XAT180" s="252"/>
      <c r="XAU180" s="252"/>
      <c r="XAV180" s="252"/>
      <c r="XAW180" s="252"/>
      <c r="XAX180" s="252"/>
      <c r="XAY180" s="252"/>
      <c r="XAZ180" s="252"/>
      <c r="XBA180" s="252"/>
      <c r="XBB180" s="252"/>
      <c r="XBC180" s="252"/>
      <c r="XBD180" s="252"/>
      <c r="XBE180" s="252"/>
      <c r="XBF180" s="252"/>
      <c r="XBG180" s="252"/>
      <c r="XBH180" s="252"/>
      <c r="XBI180" s="252"/>
      <c r="XBJ180" s="252"/>
      <c r="XBK180" s="252"/>
      <c r="XBL180" s="252"/>
      <c r="XBM180" s="252"/>
      <c r="XBN180" s="252"/>
      <c r="XBO180" s="252"/>
      <c r="XBP180" s="252"/>
      <c r="XBQ180" s="252"/>
      <c r="XBR180" s="252"/>
      <c r="XBS180" s="252"/>
      <c r="XBT180" s="252"/>
      <c r="XBU180" s="252"/>
      <c r="XBV180" s="252"/>
      <c r="XBW180" s="252"/>
      <c r="XBX180" s="252"/>
      <c r="XBY180" s="252"/>
      <c r="XBZ180" s="252"/>
      <c r="XCA180" s="252"/>
      <c r="XCB180" s="252"/>
      <c r="XCC180" s="252"/>
      <c r="XCD180" s="252"/>
      <c r="XCE180" s="252"/>
      <c r="XCF180" s="252"/>
      <c r="XCG180" s="252"/>
      <c r="XCH180" s="252"/>
      <c r="XCI180" s="252"/>
      <c r="XCJ180" s="252"/>
      <c r="XCK180" s="252"/>
      <c r="XCL180" s="252"/>
      <c r="XCM180" s="252"/>
      <c r="XCN180" s="252"/>
      <c r="XCO180" s="252"/>
      <c r="XCP180" s="252"/>
      <c r="XCQ180" s="252"/>
      <c r="XCR180" s="252"/>
      <c r="XCS180" s="252"/>
      <c r="XCT180" s="252"/>
      <c r="XCU180" s="252"/>
      <c r="XCV180" s="252"/>
      <c r="XCW180" s="252"/>
      <c r="XCX180" s="252"/>
      <c r="XCY180" s="252"/>
      <c r="XCZ180" s="252"/>
      <c r="XDA180" s="252"/>
      <c r="XDB180" s="252"/>
      <c r="XDC180" s="252"/>
      <c r="XDD180" s="252"/>
      <c r="XDE180" s="252"/>
      <c r="XDF180" s="252"/>
      <c r="XDG180" s="252"/>
      <c r="XDH180" s="252"/>
      <c r="XDI180" s="252"/>
      <c r="XDJ180" s="252"/>
      <c r="XDK180" s="252"/>
      <c r="XDL180" s="252"/>
      <c r="XDM180" s="252"/>
      <c r="XDN180" s="252"/>
      <c r="XDO180" s="252"/>
      <c r="XDP180" s="252"/>
      <c r="XDQ180" s="252"/>
      <c r="XDR180" s="252"/>
      <c r="XDS180" s="252"/>
      <c r="XDT180" s="252"/>
      <c r="XDU180" s="252"/>
      <c r="XDV180" s="252"/>
      <c r="XDW180" s="252"/>
      <c r="XDX180" s="252"/>
      <c r="XDY180" s="252"/>
      <c r="XDZ180" s="252"/>
      <c r="XEA180" s="252"/>
      <c r="XEB180" s="252"/>
      <c r="XEC180" s="252"/>
      <c r="XED180" s="252"/>
      <c r="XEE180" s="252"/>
      <c r="XEF180" s="252"/>
      <c r="XEG180" s="252"/>
      <c r="XEH180" s="252"/>
      <c r="XEI180" s="252"/>
      <c r="XEJ180" s="252"/>
      <c r="XEK180" s="252"/>
      <c r="XEL180" s="252"/>
      <c r="XEM180" s="252"/>
      <c r="XEN180" s="252"/>
      <c r="XEO180" s="252"/>
      <c r="XEP180" s="252"/>
      <c r="XEQ180" s="252"/>
      <c r="XER180" s="252"/>
      <c r="XES180" s="252"/>
      <c r="XET180" s="252"/>
      <c r="XEU180" s="252"/>
      <c r="XEV180" s="252"/>
      <c r="XEW180" s="252"/>
      <c r="XEX180" s="252"/>
      <c r="XEY180" s="252"/>
      <c r="XEZ180" s="252"/>
      <c r="XFA180" s="252"/>
      <c r="XFB180" s="252"/>
      <c r="XFC180" s="252"/>
      <c r="XFD180" s="252"/>
    </row>
    <row r="181" spans="1:16384" ht="179.25"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16384" ht="82.5" customHeight="1" x14ac:dyDescent="0.2">
      <c r="A182" s="227" t="s">
        <v>160</v>
      </c>
      <c r="B182" s="227"/>
      <c r="C182" s="227"/>
      <c r="D182" s="227"/>
      <c r="E182" s="227"/>
      <c r="F182" s="227"/>
      <c r="G182" s="227"/>
      <c r="H182" s="227"/>
    </row>
    <row r="183" spans="1:16384" ht="23.25" x14ac:dyDescent="0.2">
      <c r="A183" s="252" t="s">
        <v>161</v>
      </c>
      <c r="B183" s="252"/>
      <c r="C183" s="252"/>
      <c r="D183" s="252"/>
      <c r="E183" s="252"/>
      <c r="F183" s="252"/>
      <c r="G183" s="252"/>
      <c r="H183" s="252"/>
    </row>
    <row r="184" spans="1:16384" s="254" customFormat="1" ht="114.75" customHeight="1" x14ac:dyDescent="0.2">
      <c r="A184" s="227" t="s">
        <v>162</v>
      </c>
      <c r="B184" s="227"/>
      <c r="C184" s="227"/>
      <c r="D184" s="227"/>
      <c r="E184" s="227"/>
      <c r="F184" s="227"/>
      <c r="G184" s="227"/>
      <c r="H184" s="227"/>
    </row>
  </sheetData>
  <sheetProtection selectLockedCells="1" selectUnlockedCells="1"/>
  <mergeCells count="2349">
    <mergeCell ref="A184:E184"/>
    <mergeCell ref="F184:H184"/>
    <mergeCell ref="XEG180:XEN180"/>
    <mergeCell ref="XEO180:XEV180"/>
    <mergeCell ref="XEW180:XFD180"/>
    <mergeCell ref="A181:H181"/>
    <mergeCell ref="A182:H182"/>
    <mergeCell ref="A183:H183"/>
    <mergeCell ref="XCK180:XCR180"/>
    <mergeCell ref="XCS180:XCZ180"/>
    <mergeCell ref="XDA180:XDH180"/>
    <mergeCell ref="XDI180:XDP180"/>
    <mergeCell ref="XDQ180:XDX180"/>
    <mergeCell ref="XDY180:XEF180"/>
    <mergeCell ref="XAO180:XAV180"/>
    <mergeCell ref="XAW180:XBD180"/>
    <mergeCell ref="XBE180:XBL180"/>
    <mergeCell ref="XBM180:XBT180"/>
    <mergeCell ref="XBU180:XCB180"/>
    <mergeCell ref="XCC180:XCJ180"/>
    <mergeCell ref="WYS180:WYZ180"/>
    <mergeCell ref="WZA180:WZH180"/>
    <mergeCell ref="WZI180:WZP180"/>
    <mergeCell ref="WZQ180:WZX180"/>
    <mergeCell ref="WZY180:XAF180"/>
    <mergeCell ref="XAG180:XAN180"/>
    <mergeCell ref="WWW180:WXD180"/>
    <mergeCell ref="WXE180:WXL180"/>
    <mergeCell ref="WXM180:WXT180"/>
    <mergeCell ref="WXU180:WYB180"/>
    <mergeCell ref="WYC180:WYJ180"/>
    <mergeCell ref="WYK180:WYR180"/>
    <mergeCell ref="WVA180:WVH180"/>
    <mergeCell ref="WVI180:WVP180"/>
    <mergeCell ref="WVQ180:WVX180"/>
    <mergeCell ref="WVY180:WWF180"/>
    <mergeCell ref="WWG180:WWN180"/>
    <mergeCell ref="WWO180:WWV180"/>
    <mergeCell ref="WTE180:WTL180"/>
    <mergeCell ref="WTM180:WTT180"/>
    <mergeCell ref="WTU180:WUB180"/>
    <mergeCell ref="WUC180:WUJ180"/>
    <mergeCell ref="WUK180:WUR180"/>
    <mergeCell ref="WUS180:WUZ180"/>
    <mergeCell ref="WRI180:WRP180"/>
    <mergeCell ref="WRQ180:WRX180"/>
    <mergeCell ref="WRY180:WSF180"/>
    <mergeCell ref="WSG180:WSN180"/>
    <mergeCell ref="WSO180:WSV180"/>
    <mergeCell ref="WSW180:WTD180"/>
    <mergeCell ref="WPM180:WPT180"/>
    <mergeCell ref="WPU180:WQB180"/>
    <mergeCell ref="WQC180:WQJ180"/>
    <mergeCell ref="WQK180:WQR180"/>
    <mergeCell ref="WQS180:WQZ180"/>
    <mergeCell ref="WRA180:WRH180"/>
    <mergeCell ref="WNQ180:WNX180"/>
    <mergeCell ref="WNY180:WOF180"/>
    <mergeCell ref="WOG180:WON180"/>
    <mergeCell ref="WOO180:WOV180"/>
    <mergeCell ref="WOW180:WPD180"/>
    <mergeCell ref="WPE180:WPL180"/>
    <mergeCell ref="WLU180:WMB180"/>
    <mergeCell ref="WMC180:WMJ180"/>
    <mergeCell ref="WMK180:WMR180"/>
    <mergeCell ref="WMS180:WMZ180"/>
    <mergeCell ref="WNA180:WNH180"/>
    <mergeCell ref="WNI180:WNP180"/>
    <mergeCell ref="WJY180:WKF180"/>
    <mergeCell ref="WKG180:WKN180"/>
    <mergeCell ref="WKO180:WKV180"/>
    <mergeCell ref="WKW180:WLD180"/>
    <mergeCell ref="WLE180:WLL180"/>
    <mergeCell ref="WLM180:WLT180"/>
    <mergeCell ref="WIC180:WIJ180"/>
    <mergeCell ref="WIK180:WIR180"/>
    <mergeCell ref="WIS180:WIZ180"/>
    <mergeCell ref="WJA180:WJH180"/>
    <mergeCell ref="WJI180:WJP180"/>
    <mergeCell ref="WJQ180:WJX180"/>
    <mergeCell ref="WGG180:WGN180"/>
    <mergeCell ref="WGO180:WGV180"/>
    <mergeCell ref="WGW180:WHD180"/>
    <mergeCell ref="WHE180:WHL180"/>
    <mergeCell ref="WHM180:WHT180"/>
    <mergeCell ref="WHU180:WIB180"/>
    <mergeCell ref="WEK180:WER180"/>
    <mergeCell ref="WES180:WEZ180"/>
    <mergeCell ref="WFA180:WFH180"/>
    <mergeCell ref="WFI180:WFP180"/>
    <mergeCell ref="WFQ180:WFX180"/>
    <mergeCell ref="WFY180:WGF180"/>
    <mergeCell ref="WCO180:WCV180"/>
    <mergeCell ref="WCW180:WDD180"/>
    <mergeCell ref="WDE180:WDL180"/>
    <mergeCell ref="WDM180:WDT180"/>
    <mergeCell ref="WDU180:WEB180"/>
    <mergeCell ref="WEC180:WEJ180"/>
    <mergeCell ref="WAS180:WAZ180"/>
    <mergeCell ref="WBA180:WBH180"/>
    <mergeCell ref="WBI180:WBP180"/>
    <mergeCell ref="WBQ180:WBX180"/>
    <mergeCell ref="WBY180:WCF180"/>
    <mergeCell ref="WCG180:WCN180"/>
    <mergeCell ref="VYW180:VZD180"/>
    <mergeCell ref="VZE180:VZL180"/>
    <mergeCell ref="VZM180:VZT180"/>
    <mergeCell ref="VZU180:WAB180"/>
    <mergeCell ref="WAC180:WAJ180"/>
    <mergeCell ref="WAK180:WAR180"/>
    <mergeCell ref="VXA180:VXH180"/>
    <mergeCell ref="VXI180:VXP180"/>
    <mergeCell ref="VXQ180:VXX180"/>
    <mergeCell ref="VXY180:VYF180"/>
    <mergeCell ref="VYG180:VYN180"/>
    <mergeCell ref="VYO180:VYV180"/>
    <mergeCell ref="VVE180:VVL180"/>
    <mergeCell ref="VVM180:VVT180"/>
    <mergeCell ref="VVU180:VWB180"/>
    <mergeCell ref="VWC180:VWJ180"/>
    <mergeCell ref="VWK180:VWR180"/>
    <mergeCell ref="VWS180:VWZ180"/>
    <mergeCell ref="VTI180:VTP180"/>
    <mergeCell ref="VTQ180:VTX180"/>
    <mergeCell ref="VTY180:VUF180"/>
    <mergeCell ref="VUG180:VUN180"/>
    <mergeCell ref="VUO180:VUV180"/>
    <mergeCell ref="VUW180:VVD180"/>
    <mergeCell ref="VRM180:VRT180"/>
    <mergeCell ref="VRU180:VSB180"/>
    <mergeCell ref="VSC180:VSJ180"/>
    <mergeCell ref="VSK180:VSR180"/>
    <mergeCell ref="VSS180:VSZ180"/>
    <mergeCell ref="VTA180:VTH180"/>
    <mergeCell ref="VPQ180:VPX180"/>
    <mergeCell ref="VPY180:VQF180"/>
    <mergeCell ref="VQG180:VQN180"/>
    <mergeCell ref="VQO180:VQV180"/>
    <mergeCell ref="VQW180:VRD180"/>
    <mergeCell ref="VRE180:VRL180"/>
    <mergeCell ref="VNU180:VOB180"/>
    <mergeCell ref="VOC180:VOJ180"/>
    <mergeCell ref="VOK180:VOR180"/>
    <mergeCell ref="VOS180:VOZ180"/>
    <mergeCell ref="VPA180:VPH180"/>
    <mergeCell ref="VPI180:VPP180"/>
    <mergeCell ref="VLY180:VMF180"/>
    <mergeCell ref="VMG180:VMN180"/>
    <mergeCell ref="VMO180:VMV180"/>
    <mergeCell ref="VMW180:VND180"/>
    <mergeCell ref="VNE180:VNL180"/>
    <mergeCell ref="VNM180:VNT180"/>
    <mergeCell ref="VKC180:VKJ180"/>
    <mergeCell ref="VKK180:VKR180"/>
    <mergeCell ref="VKS180:VKZ180"/>
    <mergeCell ref="VLA180:VLH180"/>
    <mergeCell ref="VLI180:VLP180"/>
    <mergeCell ref="VLQ180:VLX180"/>
    <mergeCell ref="VIG180:VIN180"/>
    <mergeCell ref="VIO180:VIV180"/>
    <mergeCell ref="VIW180:VJD180"/>
    <mergeCell ref="VJE180:VJL180"/>
    <mergeCell ref="VJM180:VJT180"/>
    <mergeCell ref="VJU180:VKB180"/>
    <mergeCell ref="VGK180:VGR180"/>
    <mergeCell ref="VGS180:VGZ180"/>
    <mergeCell ref="VHA180:VHH180"/>
    <mergeCell ref="VHI180:VHP180"/>
    <mergeCell ref="VHQ180:VHX180"/>
    <mergeCell ref="VHY180:VIF180"/>
    <mergeCell ref="VEO180:VEV180"/>
    <mergeCell ref="VEW180:VFD180"/>
    <mergeCell ref="VFE180:VFL180"/>
    <mergeCell ref="VFM180:VFT180"/>
    <mergeCell ref="VFU180:VGB180"/>
    <mergeCell ref="VGC180:VGJ180"/>
    <mergeCell ref="VCS180:VCZ180"/>
    <mergeCell ref="VDA180:VDH180"/>
    <mergeCell ref="VDI180:VDP180"/>
    <mergeCell ref="VDQ180:VDX180"/>
    <mergeCell ref="VDY180:VEF180"/>
    <mergeCell ref="VEG180:VEN180"/>
    <mergeCell ref="VAW180:VBD180"/>
    <mergeCell ref="VBE180:VBL180"/>
    <mergeCell ref="VBM180:VBT180"/>
    <mergeCell ref="VBU180:VCB180"/>
    <mergeCell ref="VCC180:VCJ180"/>
    <mergeCell ref="VCK180:VCR180"/>
    <mergeCell ref="UZA180:UZH180"/>
    <mergeCell ref="UZI180:UZP180"/>
    <mergeCell ref="UZQ180:UZX180"/>
    <mergeCell ref="UZY180:VAF180"/>
    <mergeCell ref="VAG180:VAN180"/>
    <mergeCell ref="VAO180:VAV180"/>
    <mergeCell ref="UXE180:UXL180"/>
    <mergeCell ref="UXM180:UXT180"/>
    <mergeCell ref="UXU180:UYB180"/>
    <mergeCell ref="UYC180:UYJ180"/>
    <mergeCell ref="UYK180:UYR180"/>
    <mergeCell ref="UYS180:UYZ180"/>
    <mergeCell ref="UVI180:UVP180"/>
    <mergeCell ref="UVQ180:UVX180"/>
    <mergeCell ref="UVY180:UWF180"/>
    <mergeCell ref="UWG180:UWN180"/>
    <mergeCell ref="UWO180:UWV180"/>
    <mergeCell ref="UWW180:UXD180"/>
    <mergeCell ref="UTM180:UTT180"/>
    <mergeCell ref="UTU180:UUB180"/>
    <mergeCell ref="UUC180:UUJ180"/>
    <mergeCell ref="UUK180:UUR180"/>
    <mergeCell ref="UUS180:UUZ180"/>
    <mergeCell ref="UVA180:UVH180"/>
    <mergeCell ref="URQ180:URX180"/>
    <mergeCell ref="URY180:USF180"/>
    <mergeCell ref="USG180:USN180"/>
    <mergeCell ref="USO180:USV180"/>
    <mergeCell ref="USW180:UTD180"/>
    <mergeCell ref="UTE180:UTL180"/>
    <mergeCell ref="UPU180:UQB180"/>
    <mergeCell ref="UQC180:UQJ180"/>
    <mergeCell ref="UQK180:UQR180"/>
    <mergeCell ref="UQS180:UQZ180"/>
    <mergeCell ref="URA180:URH180"/>
    <mergeCell ref="URI180:URP180"/>
    <mergeCell ref="UNY180:UOF180"/>
    <mergeCell ref="UOG180:UON180"/>
    <mergeCell ref="UOO180:UOV180"/>
    <mergeCell ref="UOW180:UPD180"/>
    <mergeCell ref="UPE180:UPL180"/>
    <mergeCell ref="UPM180:UPT180"/>
    <mergeCell ref="UMC180:UMJ180"/>
    <mergeCell ref="UMK180:UMR180"/>
    <mergeCell ref="UMS180:UMZ180"/>
    <mergeCell ref="UNA180:UNH180"/>
    <mergeCell ref="UNI180:UNP180"/>
    <mergeCell ref="UNQ180:UNX180"/>
    <mergeCell ref="UKG180:UKN180"/>
    <mergeCell ref="UKO180:UKV180"/>
    <mergeCell ref="UKW180:ULD180"/>
    <mergeCell ref="ULE180:ULL180"/>
    <mergeCell ref="ULM180:ULT180"/>
    <mergeCell ref="ULU180:UMB180"/>
    <mergeCell ref="UIK180:UIR180"/>
    <mergeCell ref="UIS180:UIZ180"/>
    <mergeCell ref="UJA180:UJH180"/>
    <mergeCell ref="UJI180:UJP180"/>
    <mergeCell ref="UJQ180:UJX180"/>
    <mergeCell ref="UJY180:UKF180"/>
    <mergeCell ref="UGO180:UGV180"/>
    <mergeCell ref="UGW180:UHD180"/>
    <mergeCell ref="UHE180:UHL180"/>
    <mergeCell ref="UHM180:UHT180"/>
    <mergeCell ref="UHU180:UIB180"/>
    <mergeCell ref="UIC180:UIJ180"/>
    <mergeCell ref="UES180:UEZ180"/>
    <mergeCell ref="UFA180:UFH180"/>
    <mergeCell ref="UFI180:UFP180"/>
    <mergeCell ref="UFQ180:UFX180"/>
    <mergeCell ref="UFY180:UGF180"/>
    <mergeCell ref="UGG180:UGN180"/>
    <mergeCell ref="UCW180:UDD180"/>
    <mergeCell ref="UDE180:UDL180"/>
    <mergeCell ref="UDM180:UDT180"/>
    <mergeCell ref="UDU180:UEB180"/>
    <mergeCell ref="UEC180:UEJ180"/>
    <mergeCell ref="UEK180:UER180"/>
    <mergeCell ref="UBA180:UBH180"/>
    <mergeCell ref="UBI180:UBP180"/>
    <mergeCell ref="UBQ180:UBX180"/>
    <mergeCell ref="UBY180:UCF180"/>
    <mergeCell ref="UCG180:UCN180"/>
    <mergeCell ref="UCO180:UCV180"/>
    <mergeCell ref="TZE180:TZL180"/>
    <mergeCell ref="TZM180:TZT180"/>
    <mergeCell ref="TZU180:UAB180"/>
    <mergeCell ref="UAC180:UAJ180"/>
    <mergeCell ref="UAK180:UAR180"/>
    <mergeCell ref="UAS180:UAZ180"/>
    <mergeCell ref="TXI180:TXP180"/>
    <mergeCell ref="TXQ180:TXX180"/>
    <mergeCell ref="TXY180:TYF180"/>
    <mergeCell ref="TYG180:TYN180"/>
    <mergeCell ref="TYO180:TYV180"/>
    <mergeCell ref="TYW180:TZD180"/>
    <mergeCell ref="TVM180:TVT180"/>
    <mergeCell ref="TVU180:TWB180"/>
    <mergeCell ref="TWC180:TWJ180"/>
    <mergeCell ref="TWK180:TWR180"/>
    <mergeCell ref="TWS180:TWZ180"/>
    <mergeCell ref="TXA180:TXH180"/>
    <mergeCell ref="TTQ180:TTX180"/>
    <mergeCell ref="TTY180:TUF180"/>
    <mergeCell ref="TUG180:TUN180"/>
    <mergeCell ref="TUO180:TUV180"/>
    <mergeCell ref="TUW180:TVD180"/>
    <mergeCell ref="TVE180:TVL180"/>
    <mergeCell ref="TRU180:TSB180"/>
    <mergeCell ref="TSC180:TSJ180"/>
    <mergeCell ref="TSK180:TSR180"/>
    <mergeCell ref="TSS180:TSZ180"/>
    <mergeCell ref="TTA180:TTH180"/>
    <mergeCell ref="TTI180:TTP180"/>
    <mergeCell ref="TPY180:TQF180"/>
    <mergeCell ref="TQG180:TQN180"/>
    <mergeCell ref="TQO180:TQV180"/>
    <mergeCell ref="TQW180:TRD180"/>
    <mergeCell ref="TRE180:TRL180"/>
    <mergeCell ref="TRM180:TRT180"/>
    <mergeCell ref="TOC180:TOJ180"/>
    <mergeCell ref="TOK180:TOR180"/>
    <mergeCell ref="TOS180:TOZ180"/>
    <mergeCell ref="TPA180:TPH180"/>
    <mergeCell ref="TPI180:TPP180"/>
    <mergeCell ref="TPQ180:TPX180"/>
    <mergeCell ref="TMG180:TMN180"/>
    <mergeCell ref="TMO180:TMV180"/>
    <mergeCell ref="TMW180:TND180"/>
    <mergeCell ref="TNE180:TNL180"/>
    <mergeCell ref="TNM180:TNT180"/>
    <mergeCell ref="TNU180:TOB180"/>
    <mergeCell ref="TKK180:TKR180"/>
    <mergeCell ref="TKS180:TKZ180"/>
    <mergeCell ref="TLA180:TLH180"/>
    <mergeCell ref="TLI180:TLP180"/>
    <mergeCell ref="TLQ180:TLX180"/>
    <mergeCell ref="TLY180:TMF180"/>
    <mergeCell ref="TIO180:TIV180"/>
    <mergeCell ref="TIW180:TJD180"/>
    <mergeCell ref="TJE180:TJL180"/>
    <mergeCell ref="TJM180:TJT180"/>
    <mergeCell ref="TJU180:TKB180"/>
    <mergeCell ref="TKC180:TKJ180"/>
    <mergeCell ref="TGS180:TGZ180"/>
    <mergeCell ref="THA180:THH180"/>
    <mergeCell ref="THI180:THP180"/>
    <mergeCell ref="THQ180:THX180"/>
    <mergeCell ref="THY180:TIF180"/>
    <mergeCell ref="TIG180:TIN180"/>
    <mergeCell ref="TEW180:TFD180"/>
    <mergeCell ref="TFE180:TFL180"/>
    <mergeCell ref="TFM180:TFT180"/>
    <mergeCell ref="TFU180:TGB180"/>
    <mergeCell ref="TGC180:TGJ180"/>
    <mergeCell ref="TGK180:TGR180"/>
    <mergeCell ref="TDA180:TDH180"/>
    <mergeCell ref="TDI180:TDP180"/>
    <mergeCell ref="TDQ180:TDX180"/>
    <mergeCell ref="TDY180:TEF180"/>
    <mergeCell ref="TEG180:TEN180"/>
    <mergeCell ref="TEO180:TEV180"/>
    <mergeCell ref="TBE180:TBL180"/>
    <mergeCell ref="TBM180:TBT180"/>
    <mergeCell ref="TBU180:TCB180"/>
    <mergeCell ref="TCC180:TCJ180"/>
    <mergeCell ref="TCK180:TCR180"/>
    <mergeCell ref="TCS180:TCZ180"/>
    <mergeCell ref="SZI180:SZP180"/>
    <mergeCell ref="SZQ180:SZX180"/>
    <mergeCell ref="SZY180:TAF180"/>
    <mergeCell ref="TAG180:TAN180"/>
    <mergeCell ref="TAO180:TAV180"/>
    <mergeCell ref="TAW180:TBD180"/>
    <mergeCell ref="SXM180:SXT180"/>
    <mergeCell ref="SXU180:SYB180"/>
    <mergeCell ref="SYC180:SYJ180"/>
    <mergeCell ref="SYK180:SYR180"/>
    <mergeCell ref="SYS180:SYZ180"/>
    <mergeCell ref="SZA180:SZH180"/>
    <mergeCell ref="SVQ180:SVX180"/>
    <mergeCell ref="SVY180:SWF180"/>
    <mergeCell ref="SWG180:SWN180"/>
    <mergeCell ref="SWO180:SWV180"/>
    <mergeCell ref="SWW180:SXD180"/>
    <mergeCell ref="SXE180:SXL180"/>
    <mergeCell ref="STU180:SUB180"/>
    <mergeCell ref="SUC180:SUJ180"/>
    <mergeCell ref="SUK180:SUR180"/>
    <mergeCell ref="SUS180:SUZ180"/>
    <mergeCell ref="SVA180:SVH180"/>
    <mergeCell ref="SVI180:SVP180"/>
    <mergeCell ref="SRY180:SSF180"/>
    <mergeCell ref="SSG180:SSN180"/>
    <mergeCell ref="SSO180:SSV180"/>
    <mergeCell ref="SSW180:STD180"/>
    <mergeCell ref="STE180:STL180"/>
    <mergeCell ref="STM180:STT180"/>
    <mergeCell ref="SQC180:SQJ180"/>
    <mergeCell ref="SQK180:SQR180"/>
    <mergeCell ref="SQS180:SQZ180"/>
    <mergeCell ref="SRA180:SRH180"/>
    <mergeCell ref="SRI180:SRP180"/>
    <mergeCell ref="SRQ180:SRX180"/>
    <mergeCell ref="SOG180:SON180"/>
    <mergeCell ref="SOO180:SOV180"/>
    <mergeCell ref="SOW180:SPD180"/>
    <mergeCell ref="SPE180:SPL180"/>
    <mergeCell ref="SPM180:SPT180"/>
    <mergeCell ref="SPU180:SQB180"/>
    <mergeCell ref="SMK180:SMR180"/>
    <mergeCell ref="SMS180:SMZ180"/>
    <mergeCell ref="SNA180:SNH180"/>
    <mergeCell ref="SNI180:SNP180"/>
    <mergeCell ref="SNQ180:SNX180"/>
    <mergeCell ref="SNY180:SOF180"/>
    <mergeCell ref="SKO180:SKV180"/>
    <mergeCell ref="SKW180:SLD180"/>
    <mergeCell ref="SLE180:SLL180"/>
    <mergeCell ref="SLM180:SLT180"/>
    <mergeCell ref="SLU180:SMB180"/>
    <mergeCell ref="SMC180:SMJ180"/>
    <mergeCell ref="SIS180:SIZ180"/>
    <mergeCell ref="SJA180:SJH180"/>
    <mergeCell ref="SJI180:SJP180"/>
    <mergeCell ref="SJQ180:SJX180"/>
    <mergeCell ref="SJY180:SKF180"/>
    <mergeCell ref="SKG180:SKN180"/>
    <mergeCell ref="SGW180:SHD180"/>
    <mergeCell ref="SHE180:SHL180"/>
    <mergeCell ref="SHM180:SHT180"/>
    <mergeCell ref="SHU180:SIB180"/>
    <mergeCell ref="SIC180:SIJ180"/>
    <mergeCell ref="SIK180:SIR180"/>
    <mergeCell ref="SFA180:SFH180"/>
    <mergeCell ref="SFI180:SFP180"/>
    <mergeCell ref="SFQ180:SFX180"/>
    <mergeCell ref="SFY180:SGF180"/>
    <mergeCell ref="SGG180:SGN180"/>
    <mergeCell ref="SGO180:SGV180"/>
    <mergeCell ref="SDE180:SDL180"/>
    <mergeCell ref="SDM180:SDT180"/>
    <mergeCell ref="SDU180:SEB180"/>
    <mergeCell ref="SEC180:SEJ180"/>
    <mergeCell ref="SEK180:SER180"/>
    <mergeCell ref="SES180:SEZ180"/>
    <mergeCell ref="SBI180:SBP180"/>
    <mergeCell ref="SBQ180:SBX180"/>
    <mergeCell ref="SBY180:SCF180"/>
    <mergeCell ref="SCG180:SCN180"/>
    <mergeCell ref="SCO180:SCV180"/>
    <mergeCell ref="SCW180:SDD180"/>
    <mergeCell ref="RZM180:RZT180"/>
    <mergeCell ref="RZU180:SAB180"/>
    <mergeCell ref="SAC180:SAJ180"/>
    <mergeCell ref="SAK180:SAR180"/>
    <mergeCell ref="SAS180:SAZ180"/>
    <mergeCell ref="SBA180:SBH180"/>
    <mergeCell ref="RXQ180:RXX180"/>
    <mergeCell ref="RXY180:RYF180"/>
    <mergeCell ref="RYG180:RYN180"/>
    <mergeCell ref="RYO180:RYV180"/>
    <mergeCell ref="RYW180:RZD180"/>
    <mergeCell ref="RZE180:RZL180"/>
    <mergeCell ref="RVU180:RWB180"/>
    <mergeCell ref="RWC180:RWJ180"/>
    <mergeCell ref="RWK180:RWR180"/>
    <mergeCell ref="RWS180:RWZ180"/>
    <mergeCell ref="RXA180:RXH180"/>
    <mergeCell ref="RXI180:RXP180"/>
    <mergeCell ref="RTY180:RUF180"/>
    <mergeCell ref="RUG180:RUN180"/>
    <mergeCell ref="RUO180:RUV180"/>
    <mergeCell ref="RUW180:RVD180"/>
    <mergeCell ref="RVE180:RVL180"/>
    <mergeCell ref="RVM180:RVT180"/>
    <mergeCell ref="RSC180:RSJ180"/>
    <mergeCell ref="RSK180:RSR180"/>
    <mergeCell ref="RSS180:RSZ180"/>
    <mergeCell ref="RTA180:RTH180"/>
    <mergeCell ref="RTI180:RTP180"/>
    <mergeCell ref="RTQ180:RTX180"/>
    <mergeCell ref="RQG180:RQN180"/>
    <mergeCell ref="RQO180:RQV180"/>
    <mergeCell ref="RQW180:RRD180"/>
    <mergeCell ref="RRE180:RRL180"/>
    <mergeCell ref="RRM180:RRT180"/>
    <mergeCell ref="RRU180:RSB180"/>
    <mergeCell ref="ROK180:ROR180"/>
    <mergeCell ref="ROS180:ROZ180"/>
    <mergeCell ref="RPA180:RPH180"/>
    <mergeCell ref="RPI180:RPP180"/>
    <mergeCell ref="RPQ180:RPX180"/>
    <mergeCell ref="RPY180:RQF180"/>
    <mergeCell ref="RMO180:RMV180"/>
    <mergeCell ref="RMW180:RND180"/>
    <mergeCell ref="RNE180:RNL180"/>
    <mergeCell ref="RNM180:RNT180"/>
    <mergeCell ref="RNU180:ROB180"/>
    <mergeCell ref="ROC180:ROJ180"/>
    <mergeCell ref="RKS180:RKZ180"/>
    <mergeCell ref="RLA180:RLH180"/>
    <mergeCell ref="RLI180:RLP180"/>
    <mergeCell ref="RLQ180:RLX180"/>
    <mergeCell ref="RLY180:RMF180"/>
    <mergeCell ref="RMG180:RMN180"/>
    <mergeCell ref="RIW180:RJD180"/>
    <mergeCell ref="RJE180:RJL180"/>
    <mergeCell ref="RJM180:RJT180"/>
    <mergeCell ref="RJU180:RKB180"/>
    <mergeCell ref="RKC180:RKJ180"/>
    <mergeCell ref="RKK180:RKR180"/>
    <mergeCell ref="RHA180:RHH180"/>
    <mergeCell ref="RHI180:RHP180"/>
    <mergeCell ref="RHQ180:RHX180"/>
    <mergeCell ref="RHY180:RIF180"/>
    <mergeCell ref="RIG180:RIN180"/>
    <mergeCell ref="RIO180:RIV180"/>
    <mergeCell ref="RFE180:RFL180"/>
    <mergeCell ref="RFM180:RFT180"/>
    <mergeCell ref="RFU180:RGB180"/>
    <mergeCell ref="RGC180:RGJ180"/>
    <mergeCell ref="RGK180:RGR180"/>
    <mergeCell ref="RGS180:RGZ180"/>
    <mergeCell ref="RDI180:RDP180"/>
    <mergeCell ref="RDQ180:RDX180"/>
    <mergeCell ref="RDY180:REF180"/>
    <mergeCell ref="REG180:REN180"/>
    <mergeCell ref="REO180:REV180"/>
    <mergeCell ref="REW180:RFD180"/>
    <mergeCell ref="RBM180:RBT180"/>
    <mergeCell ref="RBU180:RCB180"/>
    <mergeCell ref="RCC180:RCJ180"/>
    <mergeCell ref="RCK180:RCR180"/>
    <mergeCell ref="RCS180:RCZ180"/>
    <mergeCell ref="RDA180:RDH180"/>
    <mergeCell ref="QZQ180:QZX180"/>
    <mergeCell ref="QZY180:RAF180"/>
    <mergeCell ref="RAG180:RAN180"/>
    <mergeCell ref="RAO180:RAV180"/>
    <mergeCell ref="RAW180:RBD180"/>
    <mergeCell ref="RBE180:RBL180"/>
    <mergeCell ref="QXU180:QYB180"/>
    <mergeCell ref="QYC180:QYJ180"/>
    <mergeCell ref="QYK180:QYR180"/>
    <mergeCell ref="QYS180:QYZ180"/>
    <mergeCell ref="QZA180:QZH180"/>
    <mergeCell ref="QZI180:QZP180"/>
    <mergeCell ref="QVY180:QWF180"/>
    <mergeCell ref="QWG180:QWN180"/>
    <mergeCell ref="QWO180:QWV180"/>
    <mergeCell ref="QWW180:QXD180"/>
    <mergeCell ref="QXE180:QXL180"/>
    <mergeCell ref="QXM180:QXT180"/>
    <mergeCell ref="QUC180:QUJ180"/>
    <mergeCell ref="QUK180:QUR180"/>
    <mergeCell ref="QUS180:QUZ180"/>
    <mergeCell ref="QVA180:QVH180"/>
    <mergeCell ref="QVI180:QVP180"/>
    <mergeCell ref="QVQ180:QVX180"/>
    <mergeCell ref="QSG180:QSN180"/>
    <mergeCell ref="QSO180:QSV180"/>
    <mergeCell ref="QSW180:QTD180"/>
    <mergeCell ref="QTE180:QTL180"/>
    <mergeCell ref="QTM180:QTT180"/>
    <mergeCell ref="QTU180:QUB180"/>
    <mergeCell ref="QQK180:QQR180"/>
    <mergeCell ref="QQS180:QQZ180"/>
    <mergeCell ref="QRA180:QRH180"/>
    <mergeCell ref="QRI180:QRP180"/>
    <mergeCell ref="QRQ180:QRX180"/>
    <mergeCell ref="QRY180:QSF180"/>
    <mergeCell ref="QOO180:QOV180"/>
    <mergeCell ref="QOW180:QPD180"/>
    <mergeCell ref="QPE180:QPL180"/>
    <mergeCell ref="QPM180:QPT180"/>
    <mergeCell ref="QPU180:QQB180"/>
    <mergeCell ref="QQC180:QQJ180"/>
    <mergeCell ref="QMS180:QMZ180"/>
    <mergeCell ref="QNA180:QNH180"/>
    <mergeCell ref="QNI180:QNP180"/>
    <mergeCell ref="QNQ180:QNX180"/>
    <mergeCell ref="QNY180:QOF180"/>
    <mergeCell ref="QOG180:QON180"/>
    <mergeCell ref="QKW180:QLD180"/>
    <mergeCell ref="QLE180:QLL180"/>
    <mergeCell ref="QLM180:QLT180"/>
    <mergeCell ref="QLU180:QMB180"/>
    <mergeCell ref="QMC180:QMJ180"/>
    <mergeCell ref="QMK180:QMR180"/>
    <mergeCell ref="QJA180:QJH180"/>
    <mergeCell ref="QJI180:QJP180"/>
    <mergeCell ref="QJQ180:QJX180"/>
    <mergeCell ref="QJY180:QKF180"/>
    <mergeCell ref="QKG180:QKN180"/>
    <mergeCell ref="QKO180:QKV180"/>
    <mergeCell ref="QHE180:QHL180"/>
    <mergeCell ref="QHM180:QHT180"/>
    <mergeCell ref="QHU180:QIB180"/>
    <mergeCell ref="QIC180:QIJ180"/>
    <mergeCell ref="QIK180:QIR180"/>
    <mergeCell ref="QIS180:QIZ180"/>
    <mergeCell ref="QFI180:QFP180"/>
    <mergeCell ref="QFQ180:QFX180"/>
    <mergeCell ref="QFY180:QGF180"/>
    <mergeCell ref="QGG180:QGN180"/>
    <mergeCell ref="QGO180:QGV180"/>
    <mergeCell ref="QGW180:QHD180"/>
    <mergeCell ref="QDM180:QDT180"/>
    <mergeCell ref="QDU180:QEB180"/>
    <mergeCell ref="QEC180:QEJ180"/>
    <mergeCell ref="QEK180:QER180"/>
    <mergeCell ref="QES180:QEZ180"/>
    <mergeCell ref="QFA180:QFH180"/>
    <mergeCell ref="QBQ180:QBX180"/>
    <mergeCell ref="QBY180:QCF180"/>
    <mergeCell ref="QCG180:QCN180"/>
    <mergeCell ref="QCO180:QCV180"/>
    <mergeCell ref="QCW180:QDD180"/>
    <mergeCell ref="QDE180:QDL180"/>
    <mergeCell ref="PZU180:QAB180"/>
    <mergeCell ref="QAC180:QAJ180"/>
    <mergeCell ref="QAK180:QAR180"/>
    <mergeCell ref="QAS180:QAZ180"/>
    <mergeCell ref="QBA180:QBH180"/>
    <mergeCell ref="QBI180:QBP180"/>
    <mergeCell ref="PXY180:PYF180"/>
    <mergeCell ref="PYG180:PYN180"/>
    <mergeCell ref="PYO180:PYV180"/>
    <mergeCell ref="PYW180:PZD180"/>
    <mergeCell ref="PZE180:PZL180"/>
    <mergeCell ref="PZM180:PZT180"/>
    <mergeCell ref="PWC180:PWJ180"/>
    <mergeCell ref="PWK180:PWR180"/>
    <mergeCell ref="PWS180:PWZ180"/>
    <mergeCell ref="PXA180:PXH180"/>
    <mergeCell ref="PXI180:PXP180"/>
    <mergeCell ref="PXQ180:PXX180"/>
    <mergeCell ref="PUG180:PUN180"/>
    <mergeCell ref="PUO180:PUV180"/>
    <mergeCell ref="PUW180:PVD180"/>
    <mergeCell ref="PVE180:PVL180"/>
    <mergeCell ref="PVM180:PVT180"/>
    <mergeCell ref="PVU180:PWB180"/>
    <mergeCell ref="PSK180:PSR180"/>
    <mergeCell ref="PSS180:PSZ180"/>
    <mergeCell ref="PTA180:PTH180"/>
    <mergeCell ref="PTI180:PTP180"/>
    <mergeCell ref="PTQ180:PTX180"/>
    <mergeCell ref="PTY180:PUF180"/>
    <mergeCell ref="PQO180:PQV180"/>
    <mergeCell ref="PQW180:PRD180"/>
    <mergeCell ref="PRE180:PRL180"/>
    <mergeCell ref="PRM180:PRT180"/>
    <mergeCell ref="PRU180:PSB180"/>
    <mergeCell ref="PSC180:PSJ180"/>
    <mergeCell ref="POS180:POZ180"/>
    <mergeCell ref="PPA180:PPH180"/>
    <mergeCell ref="PPI180:PPP180"/>
    <mergeCell ref="PPQ180:PPX180"/>
    <mergeCell ref="PPY180:PQF180"/>
    <mergeCell ref="PQG180:PQN180"/>
    <mergeCell ref="PMW180:PND180"/>
    <mergeCell ref="PNE180:PNL180"/>
    <mergeCell ref="PNM180:PNT180"/>
    <mergeCell ref="PNU180:POB180"/>
    <mergeCell ref="POC180:POJ180"/>
    <mergeCell ref="POK180:POR180"/>
    <mergeCell ref="PLA180:PLH180"/>
    <mergeCell ref="PLI180:PLP180"/>
    <mergeCell ref="PLQ180:PLX180"/>
    <mergeCell ref="PLY180:PMF180"/>
    <mergeCell ref="PMG180:PMN180"/>
    <mergeCell ref="PMO180:PMV180"/>
    <mergeCell ref="PJE180:PJL180"/>
    <mergeCell ref="PJM180:PJT180"/>
    <mergeCell ref="PJU180:PKB180"/>
    <mergeCell ref="PKC180:PKJ180"/>
    <mergeCell ref="PKK180:PKR180"/>
    <mergeCell ref="PKS180:PKZ180"/>
    <mergeCell ref="PHI180:PHP180"/>
    <mergeCell ref="PHQ180:PHX180"/>
    <mergeCell ref="PHY180:PIF180"/>
    <mergeCell ref="PIG180:PIN180"/>
    <mergeCell ref="PIO180:PIV180"/>
    <mergeCell ref="PIW180:PJD180"/>
    <mergeCell ref="PFM180:PFT180"/>
    <mergeCell ref="PFU180:PGB180"/>
    <mergeCell ref="PGC180:PGJ180"/>
    <mergeCell ref="PGK180:PGR180"/>
    <mergeCell ref="PGS180:PGZ180"/>
    <mergeCell ref="PHA180:PHH180"/>
    <mergeCell ref="PDQ180:PDX180"/>
    <mergeCell ref="PDY180:PEF180"/>
    <mergeCell ref="PEG180:PEN180"/>
    <mergeCell ref="PEO180:PEV180"/>
    <mergeCell ref="PEW180:PFD180"/>
    <mergeCell ref="PFE180:PFL180"/>
    <mergeCell ref="PBU180:PCB180"/>
    <mergeCell ref="PCC180:PCJ180"/>
    <mergeCell ref="PCK180:PCR180"/>
    <mergeCell ref="PCS180:PCZ180"/>
    <mergeCell ref="PDA180:PDH180"/>
    <mergeCell ref="PDI180:PDP180"/>
    <mergeCell ref="OZY180:PAF180"/>
    <mergeCell ref="PAG180:PAN180"/>
    <mergeCell ref="PAO180:PAV180"/>
    <mergeCell ref="PAW180:PBD180"/>
    <mergeCell ref="PBE180:PBL180"/>
    <mergeCell ref="PBM180:PBT180"/>
    <mergeCell ref="OYC180:OYJ180"/>
    <mergeCell ref="OYK180:OYR180"/>
    <mergeCell ref="OYS180:OYZ180"/>
    <mergeCell ref="OZA180:OZH180"/>
    <mergeCell ref="OZI180:OZP180"/>
    <mergeCell ref="OZQ180:OZX180"/>
    <mergeCell ref="OWG180:OWN180"/>
    <mergeCell ref="OWO180:OWV180"/>
    <mergeCell ref="OWW180:OXD180"/>
    <mergeCell ref="OXE180:OXL180"/>
    <mergeCell ref="OXM180:OXT180"/>
    <mergeCell ref="OXU180:OYB180"/>
    <mergeCell ref="OUK180:OUR180"/>
    <mergeCell ref="OUS180:OUZ180"/>
    <mergeCell ref="OVA180:OVH180"/>
    <mergeCell ref="OVI180:OVP180"/>
    <mergeCell ref="OVQ180:OVX180"/>
    <mergeCell ref="OVY180:OWF180"/>
    <mergeCell ref="OSO180:OSV180"/>
    <mergeCell ref="OSW180:OTD180"/>
    <mergeCell ref="OTE180:OTL180"/>
    <mergeCell ref="OTM180:OTT180"/>
    <mergeCell ref="OTU180:OUB180"/>
    <mergeCell ref="OUC180:OUJ180"/>
    <mergeCell ref="OQS180:OQZ180"/>
    <mergeCell ref="ORA180:ORH180"/>
    <mergeCell ref="ORI180:ORP180"/>
    <mergeCell ref="ORQ180:ORX180"/>
    <mergeCell ref="ORY180:OSF180"/>
    <mergeCell ref="OSG180:OSN180"/>
    <mergeCell ref="OOW180:OPD180"/>
    <mergeCell ref="OPE180:OPL180"/>
    <mergeCell ref="OPM180:OPT180"/>
    <mergeCell ref="OPU180:OQB180"/>
    <mergeCell ref="OQC180:OQJ180"/>
    <mergeCell ref="OQK180:OQR180"/>
    <mergeCell ref="ONA180:ONH180"/>
    <mergeCell ref="ONI180:ONP180"/>
    <mergeCell ref="ONQ180:ONX180"/>
    <mergeCell ref="ONY180:OOF180"/>
    <mergeCell ref="OOG180:OON180"/>
    <mergeCell ref="OOO180:OOV180"/>
    <mergeCell ref="OLE180:OLL180"/>
    <mergeCell ref="OLM180:OLT180"/>
    <mergeCell ref="OLU180:OMB180"/>
    <mergeCell ref="OMC180:OMJ180"/>
    <mergeCell ref="OMK180:OMR180"/>
    <mergeCell ref="OMS180:OMZ180"/>
    <mergeCell ref="OJI180:OJP180"/>
    <mergeCell ref="OJQ180:OJX180"/>
    <mergeCell ref="OJY180:OKF180"/>
    <mergeCell ref="OKG180:OKN180"/>
    <mergeCell ref="OKO180:OKV180"/>
    <mergeCell ref="OKW180:OLD180"/>
    <mergeCell ref="OHM180:OHT180"/>
    <mergeCell ref="OHU180:OIB180"/>
    <mergeCell ref="OIC180:OIJ180"/>
    <mergeCell ref="OIK180:OIR180"/>
    <mergeCell ref="OIS180:OIZ180"/>
    <mergeCell ref="OJA180:OJH180"/>
    <mergeCell ref="OFQ180:OFX180"/>
    <mergeCell ref="OFY180:OGF180"/>
    <mergeCell ref="OGG180:OGN180"/>
    <mergeCell ref="OGO180:OGV180"/>
    <mergeCell ref="OGW180:OHD180"/>
    <mergeCell ref="OHE180:OHL180"/>
    <mergeCell ref="ODU180:OEB180"/>
    <mergeCell ref="OEC180:OEJ180"/>
    <mergeCell ref="OEK180:OER180"/>
    <mergeCell ref="OES180:OEZ180"/>
    <mergeCell ref="OFA180:OFH180"/>
    <mergeCell ref="OFI180:OFP180"/>
    <mergeCell ref="OBY180:OCF180"/>
    <mergeCell ref="OCG180:OCN180"/>
    <mergeCell ref="OCO180:OCV180"/>
    <mergeCell ref="OCW180:ODD180"/>
    <mergeCell ref="ODE180:ODL180"/>
    <mergeCell ref="ODM180:ODT180"/>
    <mergeCell ref="OAC180:OAJ180"/>
    <mergeCell ref="OAK180:OAR180"/>
    <mergeCell ref="OAS180:OAZ180"/>
    <mergeCell ref="OBA180:OBH180"/>
    <mergeCell ref="OBI180:OBP180"/>
    <mergeCell ref="OBQ180:OBX180"/>
    <mergeCell ref="NYG180:NYN180"/>
    <mergeCell ref="NYO180:NYV180"/>
    <mergeCell ref="NYW180:NZD180"/>
    <mergeCell ref="NZE180:NZL180"/>
    <mergeCell ref="NZM180:NZT180"/>
    <mergeCell ref="NZU180:OAB180"/>
    <mergeCell ref="NWK180:NWR180"/>
    <mergeCell ref="NWS180:NWZ180"/>
    <mergeCell ref="NXA180:NXH180"/>
    <mergeCell ref="NXI180:NXP180"/>
    <mergeCell ref="NXQ180:NXX180"/>
    <mergeCell ref="NXY180:NYF180"/>
    <mergeCell ref="NUO180:NUV180"/>
    <mergeCell ref="NUW180:NVD180"/>
    <mergeCell ref="NVE180:NVL180"/>
    <mergeCell ref="NVM180:NVT180"/>
    <mergeCell ref="NVU180:NWB180"/>
    <mergeCell ref="NWC180:NWJ180"/>
    <mergeCell ref="NSS180:NSZ180"/>
    <mergeCell ref="NTA180:NTH180"/>
    <mergeCell ref="NTI180:NTP180"/>
    <mergeCell ref="NTQ180:NTX180"/>
    <mergeCell ref="NTY180:NUF180"/>
    <mergeCell ref="NUG180:NUN180"/>
    <mergeCell ref="NQW180:NRD180"/>
    <mergeCell ref="NRE180:NRL180"/>
    <mergeCell ref="NRM180:NRT180"/>
    <mergeCell ref="NRU180:NSB180"/>
    <mergeCell ref="NSC180:NSJ180"/>
    <mergeCell ref="NSK180:NSR180"/>
    <mergeCell ref="NPA180:NPH180"/>
    <mergeCell ref="NPI180:NPP180"/>
    <mergeCell ref="NPQ180:NPX180"/>
    <mergeCell ref="NPY180:NQF180"/>
    <mergeCell ref="NQG180:NQN180"/>
    <mergeCell ref="NQO180:NQV180"/>
    <mergeCell ref="NNE180:NNL180"/>
    <mergeCell ref="NNM180:NNT180"/>
    <mergeCell ref="NNU180:NOB180"/>
    <mergeCell ref="NOC180:NOJ180"/>
    <mergeCell ref="NOK180:NOR180"/>
    <mergeCell ref="NOS180:NOZ180"/>
    <mergeCell ref="NLI180:NLP180"/>
    <mergeCell ref="NLQ180:NLX180"/>
    <mergeCell ref="NLY180:NMF180"/>
    <mergeCell ref="NMG180:NMN180"/>
    <mergeCell ref="NMO180:NMV180"/>
    <mergeCell ref="NMW180:NND180"/>
    <mergeCell ref="NJM180:NJT180"/>
    <mergeCell ref="NJU180:NKB180"/>
    <mergeCell ref="NKC180:NKJ180"/>
    <mergeCell ref="NKK180:NKR180"/>
    <mergeCell ref="NKS180:NKZ180"/>
    <mergeCell ref="NLA180:NLH180"/>
    <mergeCell ref="NHQ180:NHX180"/>
    <mergeCell ref="NHY180:NIF180"/>
    <mergeCell ref="NIG180:NIN180"/>
    <mergeCell ref="NIO180:NIV180"/>
    <mergeCell ref="NIW180:NJD180"/>
    <mergeCell ref="NJE180:NJL180"/>
    <mergeCell ref="NFU180:NGB180"/>
    <mergeCell ref="NGC180:NGJ180"/>
    <mergeCell ref="NGK180:NGR180"/>
    <mergeCell ref="NGS180:NGZ180"/>
    <mergeCell ref="NHA180:NHH180"/>
    <mergeCell ref="NHI180:NHP180"/>
    <mergeCell ref="NDY180:NEF180"/>
    <mergeCell ref="NEG180:NEN180"/>
    <mergeCell ref="NEO180:NEV180"/>
    <mergeCell ref="NEW180:NFD180"/>
    <mergeCell ref="NFE180:NFL180"/>
    <mergeCell ref="NFM180:NFT180"/>
    <mergeCell ref="NCC180:NCJ180"/>
    <mergeCell ref="NCK180:NCR180"/>
    <mergeCell ref="NCS180:NCZ180"/>
    <mergeCell ref="NDA180:NDH180"/>
    <mergeCell ref="NDI180:NDP180"/>
    <mergeCell ref="NDQ180:NDX180"/>
    <mergeCell ref="NAG180:NAN180"/>
    <mergeCell ref="NAO180:NAV180"/>
    <mergeCell ref="NAW180:NBD180"/>
    <mergeCell ref="NBE180:NBL180"/>
    <mergeCell ref="NBM180:NBT180"/>
    <mergeCell ref="NBU180:NCB180"/>
    <mergeCell ref="MYK180:MYR180"/>
    <mergeCell ref="MYS180:MYZ180"/>
    <mergeCell ref="MZA180:MZH180"/>
    <mergeCell ref="MZI180:MZP180"/>
    <mergeCell ref="MZQ180:MZX180"/>
    <mergeCell ref="MZY180:NAF180"/>
    <mergeCell ref="MWO180:MWV180"/>
    <mergeCell ref="MWW180:MXD180"/>
    <mergeCell ref="MXE180:MXL180"/>
    <mergeCell ref="MXM180:MXT180"/>
    <mergeCell ref="MXU180:MYB180"/>
    <mergeCell ref="MYC180:MYJ180"/>
    <mergeCell ref="MUS180:MUZ180"/>
    <mergeCell ref="MVA180:MVH180"/>
    <mergeCell ref="MVI180:MVP180"/>
    <mergeCell ref="MVQ180:MVX180"/>
    <mergeCell ref="MVY180:MWF180"/>
    <mergeCell ref="MWG180:MWN180"/>
    <mergeCell ref="MSW180:MTD180"/>
    <mergeCell ref="MTE180:MTL180"/>
    <mergeCell ref="MTM180:MTT180"/>
    <mergeCell ref="MTU180:MUB180"/>
    <mergeCell ref="MUC180:MUJ180"/>
    <mergeCell ref="MUK180:MUR180"/>
    <mergeCell ref="MRA180:MRH180"/>
    <mergeCell ref="MRI180:MRP180"/>
    <mergeCell ref="MRQ180:MRX180"/>
    <mergeCell ref="MRY180:MSF180"/>
    <mergeCell ref="MSG180:MSN180"/>
    <mergeCell ref="MSO180:MSV180"/>
    <mergeCell ref="MPE180:MPL180"/>
    <mergeCell ref="MPM180:MPT180"/>
    <mergeCell ref="MPU180:MQB180"/>
    <mergeCell ref="MQC180:MQJ180"/>
    <mergeCell ref="MQK180:MQR180"/>
    <mergeCell ref="MQS180:MQZ180"/>
    <mergeCell ref="MNI180:MNP180"/>
    <mergeCell ref="MNQ180:MNX180"/>
    <mergeCell ref="MNY180:MOF180"/>
    <mergeCell ref="MOG180:MON180"/>
    <mergeCell ref="MOO180:MOV180"/>
    <mergeCell ref="MOW180:MPD180"/>
    <mergeCell ref="MLM180:MLT180"/>
    <mergeCell ref="MLU180:MMB180"/>
    <mergeCell ref="MMC180:MMJ180"/>
    <mergeCell ref="MMK180:MMR180"/>
    <mergeCell ref="MMS180:MMZ180"/>
    <mergeCell ref="MNA180:MNH180"/>
    <mergeCell ref="MJQ180:MJX180"/>
    <mergeCell ref="MJY180:MKF180"/>
    <mergeCell ref="MKG180:MKN180"/>
    <mergeCell ref="MKO180:MKV180"/>
    <mergeCell ref="MKW180:MLD180"/>
    <mergeCell ref="MLE180:MLL180"/>
    <mergeCell ref="MHU180:MIB180"/>
    <mergeCell ref="MIC180:MIJ180"/>
    <mergeCell ref="MIK180:MIR180"/>
    <mergeCell ref="MIS180:MIZ180"/>
    <mergeCell ref="MJA180:MJH180"/>
    <mergeCell ref="MJI180:MJP180"/>
    <mergeCell ref="MFY180:MGF180"/>
    <mergeCell ref="MGG180:MGN180"/>
    <mergeCell ref="MGO180:MGV180"/>
    <mergeCell ref="MGW180:MHD180"/>
    <mergeCell ref="MHE180:MHL180"/>
    <mergeCell ref="MHM180:MHT180"/>
    <mergeCell ref="MEC180:MEJ180"/>
    <mergeCell ref="MEK180:MER180"/>
    <mergeCell ref="MES180:MEZ180"/>
    <mergeCell ref="MFA180:MFH180"/>
    <mergeCell ref="MFI180:MFP180"/>
    <mergeCell ref="MFQ180:MFX180"/>
    <mergeCell ref="MCG180:MCN180"/>
    <mergeCell ref="MCO180:MCV180"/>
    <mergeCell ref="MCW180:MDD180"/>
    <mergeCell ref="MDE180:MDL180"/>
    <mergeCell ref="MDM180:MDT180"/>
    <mergeCell ref="MDU180:MEB180"/>
    <mergeCell ref="MAK180:MAR180"/>
    <mergeCell ref="MAS180:MAZ180"/>
    <mergeCell ref="MBA180:MBH180"/>
    <mergeCell ref="MBI180:MBP180"/>
    <mergeCell ref="MBQ180:MBX180"/>
    <mergeCell ref="MBY180:MCF180"/>
    <mergeCell ref="LYO180:LYV180"/>
    <mergeCell ref="LYW180:LZD180"/>
    <mergeCell ref="LZE180:LZL180"/>
    <mergeCell ref="LZM180:LZT180"/>
    <mergeCell ref="LZU180:MAB180"/>
    <mergeCell ref="MAC180:MAJ180"/>
    <mergeCell ref="LWS180:LWZ180"/>
    <mergeCell ref="LXA180:LXH180"/>
    <mergeCell ref="LXI180:LXP180"/>
    <mergeCell ref="LXQ180:LXX180"/>
    <mergeCell ref="LXY180:LYF180"/>
    <mergeCell ref="LYG180:LYN180"/>
    <mergeCell ref="LUW180:LVD180"/>
    <mergeCell ref="LVE180:LVL180"/>
    <mergeCell ref="LVM180:LVT180"/>
    <mergeCell ref="LVU180:LWB180"/>
    <mergeCell ref="LWC180:LWJ180"/>
    <mergeCell ref="LWK180:LWR180"/>
    <mergeCell ref="LTA180:LTH180"/>
    <mergeCell ref="LTI180:LTP180"/>
    <mergeCell ref="LTQ180:LTX180"/>
    <mergeCell ref="LTY180:LUF180"/>
    <mergeCell ref="LUG180:LUN180"/>
    <mergeCell ref="LUO180:LUV180"/>
    <mergeCell ref="LRE180:LRL180"/>
    <mergeCell ref="LRM180:LRT180"/>
    <mergeCell ref="LRU180:LSB180"/>
    <mergeCell ref="LSC180:LSJ180"/>
    <mergeCell ref="LSK180:LSR180"/>
    <mergeCell ref="LSS180:LSZ180"/>
    <mergeCell ref="LPI180:LPP180"/>
    <mergeCell ref="LPQ180:LPX180"/>
    <mergeCell ref="LPY180:LQF180"/>
    <mergeCell ref="LQG180:LQN180"/>
    <mergeCell ref="LQO180:LQV180"/>
    <mergeCell ref="LQW180:LRD180"/>
    <mergeCell ref="LNM180:LNT180"/>
    <mergeCell ref="LNU180:LOB180"/>
    <mergeCell ref="LOC180:LOJ180"/>
    <mergeCell ref="LOK180:LOR180"/>
    <mergeCell ref="LOS180:LOZ180"/>
    <mergeCell ref="LPA180:LPH180"/>
    <mergeCell ref="LLQ180:LLX180"/>
    <mergeCell ref="LLY180:LMF180"/>
    <mergeCell ref="LMG180:LMN180"/>
    <mergeCell ref="LMO180:LMV180"/>
    <mergeCell ref="LMW180:LND180"/>
    <mergeCell ref="LNE180:LNL180"/>
    <mergeCell ref="LJU180:LKB180"/>
    <mergeCell ref="LKC180:LKJ180"/>
    <mergeCell ref="LKK180:LKR180"/>
    <mergeCell ref="LKS180:LKZ180"/>
    <mergeCell ref="LLA180:LLH180"/>
    <mergeCell ref="LLI180:LLP180"/>
    <mergeCell ref="LHY180:LIF180"/>
    <mergeCell ref="LIG180:LIN180"/>
    <mergeCell ref="LIO180:LIV180"/>
    <mergeCell ref="LIW180:LJD180"/>
    <mergeCell ref="LJE180:LJL180"/>
    <mergeCell ref="LJM180:LJT180"/>
    <mergeCell ref="LGC180:LGJ180"/>
    <mergeCell ref="LGK180:LGR180"/>
    <mergeCell ref="LGS180:LGZ180"/>
    <mergeCell ref="LHA180:LHH180"/>
    <mergeCell ref="LHI180:LHP180"/>
    <mergeCell ref="LHQ180:LHX180"/>
    <mergeCell ref="LEG180:LEN180"/>
    <mergeCell ref="LEO180:LEV180"/>
    <mergeCell ref="LEW180:LFD180"/>
    <mergeCell ref="LFE180:LFL180"/>
    <mergeCell ref="LFM180:LFT180"/>
    <mergeCell ref="LFU180:LGB180"/>
    <mergeCell ref="LCK180:LCR180"/>
    <mergeCell ref="LCS180:LCZ180"/>
    <mergeCell ref="LDA180:LDH180"/>
    <mergeCell ref="LDI180:LDP180"/>
    <mergeCell ref="LDQ180:LDX180"/>
    <mergeCell ref="LDY180:LEF180"/>
    <mergeCell ref="LAO180:LAV180"/>
    <mergeCell ref="LAW180:LBD180"/>
    <mergeCell ref="LBE180:LBL180"/>
    <mergeCell ref="LBM180:LBT180"/>
    <mergeCell ref="LBU180:LCB180"/>
    <mergeCell ref="LCC180:LCJ180"/>
    <mergeCell ref="KYS180:KYZ180"/>
    <mergeCell ref="KZA180:KZH180"/>
    <mergeCell ref="KZI180:KZP180"/>
    <mergeCell ref="KZQ180:KZX180"/>
    <mergeCell ref="KZY180:LAF180"/>
    <mergeCell ref="LAG180:LAN180"/>
    <mergeCell ref="KWW180:KXD180"/>
    <mergeCell ref="KXE180:KXL180"/>
    <mergeCell ref="KXM180:KXT180"/>
    <mergeCell ref="KXU180:KYB180"/>
    <mergeCell ref="KYC180:KYJ180"/>
    <mergeCell ref="KYK180:KYR180"/>
    <mergeCell ref="KVA180:KVH180"/>
    <mergeCell ref="KVI180:KVP180"/>
    <mergeCell ref="KVQ180:KVX180"/>
    <mergeCell ref="KVY180:KWF180"/>
    <mergeCell ref="KWG180:KWN180"/>
    <mergeCell ref="KWO180:KWV180"/>
    <mergeCell ref="KTE180:KTL180"/>
    <mergeCell ref="KTM180:KTT180"/>
    <mergeCell ref="KTU180:KUB180"/>
    <mergeCell ref="KUC180:KUJ180"/>
    <mergeCell ref="KUK180:KUR180"/>
    <mergeCell ref="KUS180:KUZ180"/>
    <mergeCell ref="KRI180:KRP180"/>
    <mergeCell ref="KRQ180:KRX180"/>
    <mergeCell ref="KRY180:KSF180"/>
    <mergeCell ref="KSG180:KSN180"/>
    <mergeCell ref="KSO180:KSV180"/>
    <mergeCell ref="KSW180:KTD180"/>
    <mergeCell ref="KPM180:KPT180"/>
    <mergeCell ref="KPU180:KQB180"/>
    <mergeCell ref="KQC180:KQJ180"/>
    <mergeCell ref="KQK180:KQR180"/>
    <mergeCell ref="KQS180:KQZ180"/>
    <mergeCell ref="KRA180:KRH180"/>
    <mergeCell ref="KNQ180:KNX180"/>
    <mergeCell ref="KNY180:KOF180"/>
    <mergeCell ref="KOG180:KON180"/>
    <mergeCell ref="KOO180:KOV180"/>
    <mergeCell ref="KOW180:KPD180"/>
    <mergeCell ref="KPE180:KPL180"/>
    <mergeCell ref="KLU180:KMB180"/>
    <mergeCell ref="KMC180:KMJ180"/>
    <mergeCell ref="KMK180:KMR180"/>
    <mergeCell ref="KMS180:KMZ180"/>
    <mergeCell ref="KNA180:KNH180"/>
    <mergeCell ref="KNI180:KNP180"/>
    <mergeCell ref="KJY180:KKF180"/>
    <mergeCell ref="KKG180:KKN180"/>
    <mergeCell ref="KKO180:KKV180"/>
    <mergeCell ref="KKW180:KLD180"/>
    <mergeCell ref="KLE180:KLL180"/>
    <mergeCell ref="KLM180:KLT180"/>
    <mergeCell ref="KIC180:KIJ180"/>
    <mergeCell ref="KIK180:KIR180"/>
    <mergeCell ref="KIS180:KIZ180"/>
    <mergeCell ref="KJA180:KJH180"/>
    <mergeCell ref="KJI180:KJP180"/>
    <mergeCell ref="KJQ180:KJX180"/>
    <mergeCell ref="KGG180:KGN180"/>
    <mergeCell ref="KGO180:KGV180"/>
    <mergeCell ref="KGW180:KHD180"/>
    <mergeCell ref="KHE180:KHL180"/>
    <mergeCell ref="KHM180:KHT180"/>
    <mergeCell ref="KHU180:KIB180"/>
    <mergeCell ref="KEK180:KER180"/>
    <mergeCell ref="KES180:KEZ180"/>
    <mergeCell ref="KFA180:KFH180"/>
    <mergeCell ref="KFI180:KFP180"/>
    <mergeCell ref="KFQ180:KFX180"/>
    <mergeCell ref="KFY180:KGF180"/>
    <mergeCell ref="KCO180:KCV180"/>
    <mergeCell ref="KCW180:KDD180"/>
    <mergeCell ref="KDE180:KDL180"/>
    <mergeCell ref="KDM180:KDT180"/>
    <mergeCell ref="KDU180:KEB180"/>
    <mergeCell ref="KEC180:KEJ180"/>
    <mergeCell ref="KAS180:KAZ180"/>
    <mergeCell ref="KBA180:KBH180"/>
    <mergeCell ref="KBI180:KBP180"/>
    <mergeCell ref="KBQ180:KBX180"/>
    <mergeCell ref="KBY180:KCF180"/>
    <mergeCell ref="KCG180:KCN180"/>
    <mergeCell ref="JYW180:JZD180"/>
    <mergeCell ref="JZE180:JZL180"/>
    <mergeCell ref="JZM180:JZT180"/>
    <mergeCell ref="JZU180:KAB180"/>
    <mergeCell ref="KAC180:KAJ180"/>
    <mergeCell ref="KAK180:KAR180"/>
    <mergeCell ref="JXA180:JXH180"/>
    <mergeCell ref="JXI180:JXP180"/>
    <mergeCell ref="JXQ180:JXX180"/>
    <mergeCell ref="JXY180:JYF180"/>
    <mergeCell ref="JYG180:JYN180"/>
    <mergeCell ref="JYO180:JYV180"/>
    <mergeCell ref="JVE180:JVL180"/>
    <mergeCell ref="JVM180:JVT180"/>
    <mergeCell ref="JVU180:JWB180"/>
    <mergeCell ref="JWC180:JWJ180"/>
    <mergeCell ref="JWK180:JWR180"/>
    <mergeCell ref="JWS180:JWZ180"/>
    <mergeCell ref="JTI180:JTP180"/>
    <mergeCell ref="JTQ180:JTX180"/>
    <mergeCell ref="JTY180:JUF180"/>
    <mergeCell ref="JUG180:JUN180"/>
    <mergeCell ref="JUO180:JUV180"/>
    <mergeCell ref="JUW180:JVD180"/>
    <mergeCell ref="JRM180:JRT180"/>
    <mergeCell ref="JRU180:JSB180"/>
    <mergeCell ref="JSC180:JSJ180"/>
    <mergeCell ref="JSK180:JSR180"/>
    <mergeCell ref="JSS180:JSZ180"/>
    <mergeCell ref="JTA180:JTH180"/>
    <mergeCell ref="JPQ180:JPX180"/>
    <mergeCell ref="JPY180:JQF180"/>
    <mergeCell ref="JQG180:JQN180"/>
    <mergeCell ref="JQO180:JQV180"/>
    <mergeCell ref="JQW180:JRD180"/>
    <mergeCell ref="JRE180:JRL180"/>
    <mergeCell ref="JNU180:JOB180"/>
    <mergeCell ref="JOC180:JOJ180"/>
    <mergeCell ref="JOK180:JOR180"/>
    <mergeCell ref="JOS180:JOZ180"/>
    <mergeCell ref="JPA180:JPH180"/>
    <mergeCell ref="JPI180:JPP180"/>
    <mergeCell ref="JLY180:JMF180"/>
    <mergeCell ref="JMG180:JMN180"/>
    <mergeCell ref="JMO180:JMV180"/>
    <mergeCell ref="JMW180:JND180"/>
    <mergeCell ref="JNE180:JNL180"/>
    <mergeCell ref="JNM180:JNT180"/>
    <mergeCell ref="JKC180:JKJ180"/>
    <mergeCell ref="JKK180:JKR180"/>
    <mergeCell ref="JKS180:JKZ180"/>
    <mergeCell ref="JLA180:JLH180"/>
    <mergeCell ref="JLI180:JLP180"/>
    <mergeCell ref="JLQ180:JLX180"/>
    <mergeCell ref="JIG180:JIN180"/>
    <mergeCell ref="JIO180:JIV180"/>
    <mergeCell ref="JIW180:JJD180"/>
    <mergeCell ref="JJE180:JJL180"/>
    <mergeCell ref="JJM180:JJT180"/>
    <mergeCell ref="JJU180:JKB180"/>
    <mergeCell ref="JGK180:JGR180"/>
    <mergeCell ref="JGS180:JGZ180"/>
    <mergeCell ref="JHA180:JHH180"/>
    <mergeCell ref="JHI180:JHP180"/>
    <mergeCell ref="JHQ180:JHX180"/>
    <mergeCell ref="JHY180:JIF180"/>
    <mergeCell ref="JEO180:JEV180"/>
    <mergeCell ref="JEW180:JFD180"/>
    <mergeCell ref="JFE180:JFL180"/>
    <mergeCell ref="JFM180:JFT180"/>
    <mergeCell ref="JFU180:JGB180"/>
    <mergeCell ref="JGC180:JGJ180"/>
    <mergeCell ref="JCS180:JCZ180"/>
    <mergeCell ref="JDA180:JDH180"/>
    <mergeCell ref="JDI180:JDP180"/>
    <mergeCell ref="JDQ180:JDX180"/>
    <mergeCell ref="JDY180:JEF180"/>
    <mergeCell ref="JEG180:JEN180"/>
    <mergeCell ref="JAW180:JBD180"/>
    <mergeCell ref="JBE180:JBL180"/>
    <mergeCell ref="JBM180:JBT180"/>
    <mergeCell ref="JBU180:JCB180"/>
    <mergeCell ref="JCC180:JCJ180"/>
    <mergeCell ref="JCK180:JCR180"/>
    <mergeCell ref="IZA180:IZH180"/>
    <mergeCell ref="IZI180:IZP180"/>
    <mergeCell ref="IZQ180:IZX180"/>
    <mergeCell ref="IZY180:JAF180"/>
    <mergeCell ref="JAG180:JAN180"/>
    <mergeCell ref="JAO180:JAV180"/>
    <mergeCell ref="IXE180:IXL180"/>
    <mergeCell ref="IXM180:IXT180"/>
    <mergeCell ref="IXU180:IYB180"/>
    <mergeCell ref="IYC180:IYJ180"/>
    <mergeCell ref="IYK180:IYR180"/>
    <mergeCell ref="IYS180:IYZ180"/>
    <mergeCell ref="IVI180:IVP180"/>
    <mergeCell ref="IVQ180:IVX180"/>
    <mergeCell ref="IVY180:IWF180"/>
    <mergeCell ref="IWG180:IWN180"/>
    <mergeCell ref="IWO180:IWV180"/>
    <mergeCell ref="IWW180:IXD180"/>
    <mergeCell ref="ITM180:ITT180"/>
    <mergeCell ref="ITU180:IUB180"/>
    <mergeCell ref="IUC180:IUJ180"/>
    <mergeCell ref="IUK180:IUR180"/>
    <mergeCell ref="IUS180:IUZ180"/>
    <mergeCell ref="IVA180:IVH180"/>
    <mergeCell ref="IRQ180:IRX180"/>
    <mergeCell ref="IRY180:ISF180"/>
    <mergeCell ref="ISG180:ISN180"/>
    <mergeCell ref="ISO180:ISV180"/>
    <mergeCell ref="ISW180:ITD180"/>
    <mergeCell ref="ITE180:ITL180"/>
    <mergeCell ref="IPU180:IQB180"/>
    <mergeCell ref="IQC180:IQJ180"/>
    <mergeCell ref="IQK180:IQR180"/>
    <mergeCell ref="IQS180:IQZ180"/>
    <mergeCell ref="IRA180:IRH180"/>
    <mergeCell ref="IRI180:IRP180"/>
    <mergeCell ref="INY180:IOF180"/>
    <mergeCell ref="IOG180:ION180"/>
    <mergeCell ref="IOO180:IOV180"/>
    <mergeCell ref="IOW180:IPD180"/>
    <mergeCell ref="IPE180:IPL180"/>
    <mergeCell ref="IPM180:IPT180"/>
    <mergeCell ref="IMC180:IMJ180"/>
    <mergeCell ref="IMK180:IMR180"/>
    <mergeCell ref="IMS180:IMZ180"/>
    <mergeCell ref="INA180:INH180"/>
    <mergeCell ref="INI180:INP180"/>
    <mergeCell ref="INQ180:INX180"/>
    <mergeCell ref="IKG180:IKN180"/>
    <mergeCell ref="IKO180:IKV180"/>
    <mergeCell ref="IKW180:ILD180"/>
    <mergeCell ref="ILE180:ILL180"/>
    <mergeCell ref="ILM180:ILT180"/>
    <mergeCell ref="ILU180:IMB180"/>
    <mergeCell ref="IIK180:IIR180"/>
    <mergeCell ref="IIS180:IIZ180"/>
    <mergeCell ref="IJA180:IJH180"/>
    <mergeCell ref="IJI180:IJP180"/>
    <mergeCell ref="IJQ180:IJX180"/>
    <mergeCell ref="IJY180:IKF180"/>
    <mergeCell ref="IGO180:IGV180"/>
    <mergeCell ref="IGW180:IHD180"/>
    <mergeCell ref="IHE180:IHL180"/>
    <mergeCell ref="IHM180:IHT180"/>
    <mergeCell ref="IHU180:IIB180"/>
    <mergeCell ref="IIC180:IIJ180"/>
    <mergeCell ref="IES180:IEZ180"/>
    <mergeCell ref="IFA180:IFH180"/>
    <mergeCell ref="IFI180:IFP180"/>
    <mergeCell ref="IFQ180:IFX180"/>
    <mergeCell ref="IFY180:IGF180"/>
    <mergeCell ref="IGG180:IGN180"/>
    <mergeCell ref="ICW180:IDD180"/>
    <mergeCell ref="IDE180:IDL180"/>
    <mergeCell ref="IDM180:IDT180"/>
    <mergeCell ref="IDU180:IEB180"/>
    <mergeCell ref="IEC180:IEJ180"/>
    <mergeCell ref="IEK180:IER180"/>
    <mergeCell ref="IBA180:IBH180"/>
    <mergeCell ref="IBI180:IBP180"/>
    <mergeCell ref="IBQ180:IBX180"/>
    <mergeCell ref="IBY180:ICF180"/>
    <mergeCell ref="ICG180:ICN180"/>
    <mergeCell ref="ICO180:ICV180"/>
    <mergeCell ref="HZE180:HZL180"/>
    <mergeCell ref="HZM180:HZT180"/>
    <mergeCell ref="HZU180:IAB180"/>
    <mergeCell ref="IAC180:IAJ180"/>
    <mergeCell ref="IAK180:IAR180"/>
    <mergeCell ref="IAS180:IAZ180"/>
    <mergeCell ref="HXI180:HXP180"/>
    <mergeCell ref="HXQ180:HXX180"/>
    <mergeCell ref="HXY180:HYF180"/>
    <mergeCell ref="HYG180:HYN180"/>
    <mergeCell ref="HYO180:HYV180"/>
    <mergeCell ref="HYW180:HZD180"/>
    <mergeCell ref="HVM180:HVT180"/>
    <mergeCell ref="HVU180:HWB180"/>
    <mergeCell ref="HWC180:HWJ180"/>
    <mergeCell ref="HWK180:HWR180"/>
    <mergeCell ref="HWS180:HWZ180"/>
    <mergeCell ref="HXA180:HXH180"/>
    <mergeCell ref="HTQ180:HTX180"/>
    <mergeCell ref="HTY180:HUF180"/>
    <mergeCell ref="HUG180:HUN180"/>
    <mergeCell ref="HUO180:HUV180"/>
    <mergeCell ref="HUW180:HVD180"/>
    <mergeCell ref="HVE180:HVL180"/>
    <mergeCell ref="HRU180:HSB180"/>
    <mergeCell ref="HSC180:HSJ180"/>
    <mergeCell ref="HSK180:HSR180"/>
    <mergeCell ref="HSS180:HSZ180"/>
    <mergeCell ref="HTA180:HTH180"/>
    <mergeCell ref="HTI180:HTP180"/>
    <mergeCell ref="HPY180:HQF180"/>
    <mergeCell ref="HQG180:HQN180"/>
    <mergeCell ref="HQO180:HQV180"/>
    <mergeCell ref="HQW180:HRD180"/>
    <mergeCell ref="HRE180:HRL180"/>
    <mergeCell ref="HRM180:HRT180"/>
    <mergeCell ref="HOC180:HOJ180"/>
    <mergeCell ref="HOK180:HOR180"/>
    <mergeCell ref="HOS180:HOZ180"/>
    <mergeCell ref="HPA180:HPH180"/>
    <mergeCell ref="HPI180:HPP180"/>
    <mergeCell ref="HPQ180:HPX180"/>
    <mergeCell ref="HMG180:HMN180"/>
    <mergeCell ref="HMO180:HMV180"/>
    <mergeCell ref="HMW180:HND180"/>
    <mergeCell ref="HNE180:HNL180"/>
    <mergeCell ref="HNM180:HNT180"/>
    <mergeCell ref="HNU180:HOB180"/>
    <mergeCell ref="HKK180:HKR180"/>
    <mergeCell ref="HKS180:HKZ180"/>
    <mergeCell ref="HLA180:HLH180"/>
    <mergeCell ref="HLI180:HLP180"/>
    <mergeCell ref="HLQ180:HLX180"/>
    <mergeCell ref="HLY180:HMF180"/>
    <mergeCell ref="HIO180:HIV180"/>
    <mergeCell ref="HIW180:HJD180"/>
    <mergeCell ref="HJE180:HJL180"/>
    <mergeCell ref="HJM180:HJT180"/>
    <mergeCell ref="HJU180:HKB180"/>
    <mergeCell ref="HKC180:HKJ180"/>
    <mergeCell ref="HGS180:HGZ180"/>
    <mergeCell ref="HHA180:HHH180"/>
    <mergeCell ref="HHI180:HHP180"/>
    <mergeCell ref="HHQ180:HHX180"/>
    <mergeCell ref="HHY180:HIF180"/>
    <mergeCell ref="HIG180:HIN180"/>
    <mergeCell ref="HEW180:HFD180"/>
    <mergeCell ref="HFE180:HFL180"/>
    <mergeCell ref="HFM180:HFT180"/>
    <mergeCell ref="HFU180:HGB180"/>
    <mergeCell ref="HGC180:HGJ180"/>
    <mergeCell ref="HGK180:HGR180"/>
    <mergeCell ref="HDA180:HDH180"/>
    <mergeCell ref="HDI180:HDP180"/>
    <mergeCell ref="HDQ180:HDX180"/>
    <mergeCell ref="HDY180:HEF180"/>
    <mergeCell ref="HEG180:HEN180"/>
    <mergeCell ref="HEO180:HEV180"/>
    <mergeCell ref="HBE180:HBL180"/>
    <mergeCell ref="HBM180:HBT180"/>
    <mergeCell ref="HBU180:HCB180"/>
    <mergeCell ref="HCC180:HCJ180"/>
    <mergeCell ref="HCK180:HCR180"/>
    <mergeCell ref="HCS180:HCZ180"/>
    <mergeCell ref="GZI180:GZP180"/>
    <mergeCell ref="GZQ180:GZX180"/>
    <mergeCell ref="GZY180:HAF180"/>
    <mergeCell ref="HAG180:HAN180"/>
    <mergeCell ref="HAO180:HAV180"/>
    <mergeCell ref="HAW180:HBD180"/>
    <mergeCell ref="GXM180:GXT180"/>
    <mergeCell ref="GXU180:GYB180"/>
    <mergeCell ref="GYC180:GYJ180"/>
    <mergeCell ref="GYK180:GYR180"/>
    <mergeCell ref="GYS180:GYZ180"/>
    <mergeCell ref="GZA180:GZH180"/>
    <mergeCell ref="GVQ180:GVX180"/>
    <mergeCell ref="GVY180:GWF180"/>
    <mergeCell ref="GWG180:GWN180"/>
    <mergeCell ref="GWO180:GWV180"/>
    <mergeCell ref="GWW180:GXD180"/>
    <mergeCell ref="GXE180:GXL180"/>
    <mergeCell ref="GTU180:GUB180"/>
    <mergeCell ref="GUC180:GUJ180"/>
    <mergeCell ref="GUK180:GUR180"/>
    <mergeCell ref="GUS180:GUZ180"/>
    <mergeCell ref="GVA180:GVH180"/>
    <mergeCell ref="GVI180:GVP180"/>
    <mergeCell ref="GRY180:GSF180"/>
    <mergeCell ref="GSG180:GSN180"/>
    <mergeCell ref="GSO180:GSV180"/>
    <mergeCell ref="GSW180:GTD180"/>
    <mergeCell ref="GTE180:GTL180"/>
    <mergeCell ref="GTM180:GTT180"/>
    <mergeCell ref="GQC180:GQJ180"/>
    <mergeCell ref="GQK180:GQR180"/>
    <mergeCell ref="GQS180:GQZ180"/>
    <mergeCell ref="GRA180:GRH180"/>
    <mergeCell ref="GRI180:GRP180"/>
    <mergeCell ref="GRQ180:GRX180"/>
    <mergeCell ref="GOG180:GON180"/>
    <mergeCell ref="GOO180:GOV180"/>
    <mergeCell ref="GOW180:GPD180"/>
    <mergeCell ref="GPE180:GPL180"/>
    <mergeCell ref="GPM180:GPT180"/>
    <mergeCell ref="GPU180:GQB180"/>
    <mergeCell ref="GMK180:GMR180"/>
    <mergeCell ref="GMS180:GMZ180"/>
    <mergeCell ref="GNA180:GNH180"/>
    <mergeCell ref="GNI180:GNP180"/>
    <mergeCell ref="GNQ180:GNX180"/>
    <mergeCell ref="GNY180:GOF180"/>
    <mergeCell ref="GKO180:GKV180"/>
    <mergeCell ref="GKW180:GLD180"/>
    <mergeCell ref="GLE180:GLL180"/>
    <mergeCell ref="GLM180:GLT180"/>
    <mergeCell ref="GLU180:GMB180"/>
    <mergeCell ref="GMC180:GMJ180"/>
    <mergeCell ref="GIS180:GIZ180"/>
    <mergeCell ref="GJA180:GJH180"/>
    <mergeCell ref="GJI180:GJP180"/>
    <mergeCell ref="GJQ180:GJX180"/>
    <mergeCell ref="GJY180:GKF180"/>
    <mergeCell ref="GKG180:GKN180"/>
    <mergeCell ref="GGW180:GHD180"/>
    <mergeCell ref="GHE180:GHL180"/>
    <mergeCell ref="GHM180:GHT180"/>
    <mergeCell ref="GHU180:GIB180"/>
    <mergeCell ref="GIC180:GIJ180"/>
    <mergeCell ref="GIK180:GIR180"/>
    <mergeCell ref="GFA180:GFH180"/>
    <mergeCell ref="GFI180:GFP180"/>
    <mergeCell ref="GFQ180:GFX180"/>
    <mergeCell ref="GFY180:GGF180"/>
    <mergeCell ref="GGG180:GGN180"/>
    <mergeCell ref="GGO180:GGV180"/>
    <mergeCell ref="GDE180:GDL180"/>
    <mergeCell ref="GDM180:GDT180"/>
    <mergeCell ref="GDU180:GEB180"/>
    <mergeCell ref="GEC180:GEJ180"/>
    <mergeCell ref="GEK180:GER180"/>
    <mergeCell ref="GES180:GEZ180"/>
    <mergeCell ref="GBI180:GBP180"/>
    <mergeCell ref="GBQ180:GBX180"/>
    <mergeCell ref="GBY180:GCF180"/>
    <mergeCell ref="GCG180:GCN180"/>
    <mergeCell ref="GCO180:GCV180"/>
    <mergeCell ref="GCW180:GDD180"/>
    <mergeCell ref="FZM180:FZT180"/>
    <mergeCell ref="FZU180:GAB180"/>
    <mergeCell ref="GAC180:GAJ180"/>
    <mergeCell ref="GAK180:GAR180"/>
    <mergeCell ref="GAS180:GAZ180"/>
    <mergeCell ref="GBA180:GBH180"/>
    <mergeCell ref="FXQ180:FXX180"/>
    <mergeCell ref="FXY180:FYF180"/>
    <mergeCell ref="FYG180:FYN180"/>
    <mergeCell ref="FYO180:FYV180"/>
    <mergeCell ref="FYW180:FZD180"/>
    <mergeCell ref="FZE180:FZL180"/>
    <mergeCell ref="FVU180:FWB180"/>
    <mergeCell ref="FWC180:FWJ180"/>
    <mergeCell ref="FWK180:FWR180"/>
    <mergeCell ref="FWS180:FWZ180"/>
    <mergeCell ref="FXA180:FXH180"/>
    <mergeCell ref="FXI180:FXP180"/>
    <mergeCell ref="FTY180:FUF180"/>
    <mergeCell ref="FUG180:FUN180"/>
    <mergeCell ref="FUO180:FUV180"/>
    <mergeCell ref="FUW180:FVD180"/>
    <mergeCell ref="FVE180:FVL180"/>
    <mergeCell ref="FVM180:FVT180"/>
    <mergeCell ref="FSC180:FSJ180"/>
    <mergeCell ref="FSK180:FSR180"/>
    <mergeCell ref="FSS180:FSZ180"/>
    <mergeCell ref="FTA180:FTH180"/>
    <mergeCell ref="FTI180:FTP180"/>
    <mergeCell ref="FTQ180:FTX180"/>
    <mergeCell ref="FQG180:FQN180"/>
    <mergeCell ref="FQO180:FQV180"/>
    <mergeCell ref="FQW180:FRD180"/>
    <mergeCell ref="FRE180:FRL180"/>
    <mergeCell ref="FRM180:FRT180"/>
    <mergeCell ref="FRU180:FSB180"/>
    <mergeCell ref="FOK180:FOR180"/>
    <mergeCell ref="FOS180:FOZ180"/>
    <mergeCell ref="FPA180:FPH180"/>
    <mergeCell ref="FPI180:FPP180"/>
    <mergeCell ref="FPQ180:FPX180"/>
    <mergeCell ref="FPY180:FQF180"/>
    <mergeCell ref="FMO180:FMV180"/>
    <mergeCell ref="FMW180:FND180"/>
    <mergeCell ref="FNE180:FNL180"/>
    <mergeCell ref="FNM180:FNT180"/>
    <mergeCell ref="FNU180:FOB180"/>
    <mergeCell ref="FOC180:FOJ180"/>
    <mergeCell ref="FKS180:FKZ180"/>
    <mergeCell ref="FLA180:FLH180"/>
    <mergeCell ref="FLI180:FLP180"/>
    <mergeCell ref="FLQ180:FLX180"/>
    <mergeCell ref="FLY180:FMF180"/>
    <mergeCell ref="FMG180:FMN180"/>
    <mergeCell ref="FIW180:FJD180"/>
    <mergeCell ref="FJE180:FJL180"/>
    <mergeCell ref="FJM180:FJT180"/>
    <mergeCell ref="FJU180:FKB180"/>
    <mergeCell ref="FKC180:FKJ180"/>
    <mergeCell ref="FKK180:FKR180"/>
    <mergeCell ref="FHA180:FHH180"/>
    <mergeCell ref="FHI180:FHP180"/>
    <mergeCell ref="FHQ180:FHX180"/>
    <mergeCell ref="FHY180:FIF180"/>
    <mergeCell ref="FIG180:FIN180"/>
    <mergeCell ref="FIO180:FIV180"/>
    <mergeCell ref="FFE180:FFL180"/>
    <mergeCell ref="FFM180:FFT180"/>
    <mergeCell ref="FFU180:FGB180"/>
    <mergeCell ref="FGC180:FGJ180"/>
    <mergeCell ref="FGK180:FGR180"/>
    <mergeCell ref="FGS180:FGZ180"/>
    <mergeCell ref="FDI180:FDP180"/>
    <mergeCell ref="FDQ180:FDX180"/>
    <mergeCell ref="FDY180:FEF180"/>
    <mergeCell ref="FEG180:FEN180"/>
    <mergeCell ref="FEO180:FEV180"/>
    <mergeCell ref="FEW180:FFD180"/>
    <mergeCell ref="FBM180:FBT180"/>
    <mergeCell ref="FBU180:FCB180"/>
    <mergeCell ref="FCC180:FCJ180"/>
    <mergeCell ref="FCK180:FCR180"/>
    <mergeCell ref="FCS180:FCZ180"/>
    <mergeCell ref="FDA180:FDH180"/>
    <mergeCell ref="EZQ180:EZX180"/>
    <mergeCell ref="EZY180:FAF180"/>
    <mergeCell ref="FAG180:FAN180"/>
    <mergeCell ref="FAO180:FAV180"/>
    <mergeCell ref="FAW180:FBD180"/>
    <mergeCell ref="FBE180:FBL180"/>
    <mergeCell ref="EXU180:EYB180"/>
    <mergeCell ref="EYC180:EYJ180"/>
    <mergeCell ref="EYK180:EYR180"/>
    <mergeCell ref="EYS180:EYZ180"/>
    <mergeCell ref="EZA180:EZH180"/>
    <mergeCell ref="EZI180:EZP180"/>
    <mergeCell ref="EVY180:EWF180"/>
    <mergeCell ref="EWG180:EWN180"/>
    <mergeCell ref="EWO180:EWV180"/>
    <mergeCell ref="EWW180:EXD180"/>
    <mergeCell ref="EXE180:EXL180"/>
    <mergeCell ref="EXM180:EXT180"/>
    <mergeCell ref="EUC180:EUJ180"/>
    <mergeCell ref="EUK180:EUR180"/>
    <mergeCell ref="EUS180:EUZ180"/>
    <mergeCell ref="EVA180:EVH180"/>
    <mergeCell ref="EVI180:EVP180"/>
    <mergeCell ref="EVQ180:EVX180"/>
    <mergeCell ref="ESG180:ESN180"/>
    <mergeCell ref="ESO180:ESV180"/>
    <mergeCell ref="ESW180:ETD180"/>
    <mergeCell ref="ETE180:ETL180"/>
    <mergeCell ref="ETM180:ETT180"/>
    <mergeCell ref="ETU180:EUB180"/>
    <mergeCell ref="EQK180:EQR180"/>
    <mergeCell ref="EQS180:EQZ180"/>
    <mergeCell ref="ERA180:ERH180"/>
    <mergeCell ref="ERI180:ERP180"/>
    <mergeCell ref="ERQ180:ERX180"/>
    <mergeCell ref="ERY180:ESF180"/>
    <mergeCell ref="EOO180:EOV180"/>
    <mergeCell ref="EOW180:EPD180"/>
    <mergeCell ref="EPE180:EPL180"/>
    <mergeCell ref="EPM180:EPT180"/>
    <mergeCell ref="EPU180:EQB180"/>
    <mergeCell ref="EQC180:EQJ180"/>
    <mergeCell ref="EMS180:EMZ180"/>
    <mergeCell ref="ENA180:ENH180"/>
    <mergeCell ref="ENI180:ENP180"/>
    <mergeCell ref="ENQ180:ENX180"/>
    <mergeCell ref="ENY180:EOF180"/>
    <mergeCell ref="EOG180:EON180"/>
    <mergeCell ref="EKW180:ELD180"/>
    <mergeCell ref="ELE180:ELL180"/>
    <mergeCell ref="ELM180:ELT180"/>
    <mergeCell ref="ELU180:EMB180"/>
    <mergeCell ref="EMC180:EMJ180"/>
    <mergeCell ref="EMK180:EMR180"/>
    <mergeCell ref="EJA180:EJH180"/>
    <mergeCell ref="EJI180:EJP180"/>
    <mergeCell ref="EJQ180:EJX180"/>
    <mergeCell ref="EJY180:EKF180"/>
    <mergeCell ref="EKG180:EKN180"/>
    <mergeCell ref="EKO180:EKV180"/>
    <mergeCell ref="EHE180:EHL180"/>
    <mergeCell ref="EHM180:EHT180"/>
    <mergeCell ref="EHU180:EIB180"/>
    <mergeCell ref="EIC180:EIJ180"/>
    <mergeCell ref="EIK180:EIR180"/>
    <mergeCell ref="EIS180:EIZ180"/>
    <mergeCell ref="EFI180:EFP180"/>
    <mergeCell ref="EFQ180:EFX180"/>
    <mergeCell ref="EFY180:EGF180"/>
    <mergeCell ref="EGG180:EGN180"/>
    <mergeCell ref="EGO180:EGV180"/>
    <mergeCell ref="EGW180:EHD180"/>
    <mergeCell ref="EDM180:EDT180"/>
    <mergeCell ref="EDU180:EEB180"/>
    <mergeCell ref="EEC180:EEJ180"/>
    <mergeCell ref="EEK180:EER180"/>
    <mergeCell ref="EES180:EEZ180"/>
    <mergeCell ref="EFA180:EFH180"/>
    <mergeCell ref="EBQ180:EBX180"/>
    <mergeCell ref="EBY180:ECF180"/>
    <mergeCell ref="ECG180:ECN180"/>
    <mergeCell ref="ECO180:ECV180"/>
    <mergeCell ref="ECW180:EDD180"/>
    <mergeCell ref="EDE180:EDL180"/>
    <mergeCell ref="DZU180:EAB180"/>
    <mergeCell ref="EAC180:EAJ180"/>
    <mergeCell ref="EAK180:EAR180"/>
    <mergeCell ref="EAS180:EAZ180"/>
    <mergeCell ref="EBA180:EBH180"/>
    <mergeCell ref="EBI180:EBP180"/>
    <mergeCell ref="DXY180:DYF180"/>
    <mergeCell ref="DYG180:DYN180"/>
    <mergeCell ref="DYO180:DYV180"/>
    <mergeCell ref="DYW180:DZD180"/>
    <mergeCell ref="DZE180:DZL180"/>
    <mergeCell ref="DZM180:DZT180"/>
    <mergeCell ref="DWC180:DWJ180"/>
    <mergeCell ref="DWK180:DWR180"/>
    <mergeCell ref="DWS180:DWZ180"/>
    <mergeCell ref="DXA180:DXH180"/>
    <mergeCell ref="DXI180:DXP180"/>
    <mergeCell ref="DXQ180:DXX180"/>
    <mergeCell ref="DUG180:DUN180"/>
    <mergeCell ref="DUO180:DUV180"/>
    <mergeCell ref="DUW180:DVD180"/>
    <mergeCell ref="DVE180:DVL180"/>
    <mergeCell ref="DVM180:DVT180"/>
    <mergeCell ref="DVU180:DWB180"/>
    <mergeCell ref="DSK180:DSR180"/>
    <mergeCell ref="DSS180:DSZ180"/>
    <mergeCell ref="DTA180:DTH180"/>
    <mergeCell ref="DTI180:DTP180"/>
    <mergeCell ref="DTQ180:DTX180"/>
    <mergeCell ref="DTY180:DUF180"/>
    <mergeCell ref="DQO180:DQV180"/>
    <mergeCell ref="DQW180:DRD180"/>
    <mergeCell ref="DRE180:DRL180"/>
    <mergeCell ref="DRM180:DRT180"/>
    <mergeCell ref="DRU180:DSB180"/>
    <mergeCell ref="DSC180:DSJ180"/>
    <mergeCell ref="DOS180:DOZ180"/>
    <mergeCell ref="DPA180:DPH180"/>
    <mergeCell ref="DPI180:DPP180"/>
    <mergeCell ref="DPQ180:DPX180"/>
    <mergeCell ref="DPY180:DQF180"/>
    <mergeCell ref="DQG180:DQN180"/>
    <mergeCell ref="DMW180:DND180"/>
    <mergeCell ref="DNE180:DNL180"/>
    <mergeCell ref="DNM180:DNT180"/>
    <mergeCell ref="DNU180:DOB180"/>
    <mergeCell ref="DOC180:DOJ180"/>
    <mergeCell ref="DOK180:DOR180"/>
    <mergeCell ref="DLA180:DLH180"/>
    <mergeCell ref="DLI180:DLP180"/>
    <mergeCell ref="DLQ180:DLX180"/>
    <mergeCell ref="DLY180:DMF180"/>
    <mergeCell ref="DMG180:DMN180"/>
    <mergeCell ref="DMO180:DMV180"/>
    <mergeCell ref="DJE180:DJL180"/>
    <mergeCell ref="DJM180:DJT180"/>
    <mergeCell ref="DJU180:DKB180"/>
    <mergeCell ref="DKC180:DKJ180"/>
    <mergeCell ref="DKK180:DKR180"/>
    <mergeCell ref="DKS180:DKZ180"/>
    <mergeCell ref="DHI180:DHP180"/>
    <mergeCell ref="DHQ180:DHX180"/>
    <mergeCell ref="DHY180:DIF180"/>
    <mergeCell ref="DIG180:DIN180"/>
    <mergeCell ref="DIO180:DIV180"/>
    <mergeCell ref="DIW180:DJD180"/>
    <mergeCell ref="DFM180:DFT180"/>
    <mergeCell ref="DFU180:DGB180"/>
    <mergeCell ref="DGC180:DGJ180"/>
    <mergeCell ref="DGK180:DGR180"/>
    <mergeCell ref="DGS180:DGZ180"/>
    <mergeCell ref="DHA180:DHH180"/>
    <mergeCell ref="DDQ180:DDX180"/>
    <mergeCell ref="DDY180:DEF180"/>
    <mergeCell ref="DEG180:DEN180"/>
    <mergeCell ref="DEO180:DEV180"/>
    <mergeCell ref="DEW180:DFD180"/>
    <mergeCell ref="DFE180:DFL180"/>
    <mergeCell ref="DBU180:DCB180"/>
    <mergeCell ref="DCC180:DCJ180"/>
    <mergeCell ref="DCK180:DCR180"/>
    <mergeCell ref="DCS180:DCZ180"/>
    <mergeCell ref="DDA180:DDH180"/>
    <mergeCell ref="DDI180:DDP180"/>
    <mergeCell ref="CZY180:DAF180"/>
    <mergeCell ref="DAG180:DAN180"/>
    <mergeCell ref="DAO180:DAV180"/>
    <mergeCell ref="DAW180:DBD180"/>
    <mergeCell ref="DBE180:DBL180"/>
    <mergeCell ref="DBM180:DBT180"/>
    <mergeCell ref="CYC180:CYJ180"/>
    <mergeCell ref="CYK180:CYR180"/>
    <mergeCell ref="CYS180:CYZ180"/>
    <mergeCell ref="CZA180:CZH180"/>
    <mergeCell ref="CZI180:CZP180"/>
    <mergeCell ref="CZQ180:CZX180"/>
    <mergeCell ref="CWG180:CWN180"/>
    <mergeCell ref="CWO180:CWV180"/>
    <mergeCell ref="CWW180:CXD180"/>
    <mergeCell ref="CXE180:CXL180"/>
    <mergeCell ref="CXM180:CXT180"/>
    <mergeCell ref="CXU180:CYB180"/>
    <mergeCell ref="CUK180:CUR180"/>
    <mergeCell ref="CUS180:CUZ180"/>
    <mergeCell ref="CVA180:CVH180"/>
    <mergeCell ref="CVI180:CVP180"/>
    <mergeCell ref="CVQ180:CVX180"/>
    <mergeCell ref="CVY180:CWF180"/>
    <mergeCell ref="CSO180:CSV180"/>
    <mergeCell ref="CSW180:CTD180"/>
    <mergeCell ref="CTE180:CTL180"/>
    <mergeCell ref="CTM180:CTT180"/>
    <mergeCell ref="CTU180:CUB180"/>
    <mergeCell ref="CUC180:CUJ180"/>
    <mergeCell ref="CQS180:CQZ180"/>
    <mergeCell ref="CRA180:CRH180"/>
    <mergeCell ref="CRI180:CRP180"/>
    <mergeCell ref="CRQ180:CRX180"/>
    <mergeCell ref="CRY180:CSF180"/>
    <mergeCell ref="CSG180:CSN180"/>
    <mergeCell ref="COW180:CPD180"/>
    <mergeCell ref="CPE180:CPL180"/>
    <mergeCell ref="CPM180:CPT180"/>
    <mergeCell ref="CPU180:CQB180"/>
    <mergeCell ref="CQC180:CQJ180"/>
    <mergeCell ref="CQK180:CQR180"/>
    <mergeCell ref="CNA180:CNH180"/>
    <mergeCell ref="CNI180:CNP180"/>
    <mergeCell ref="CNQ180:CNX180"/>
    <mergeCell ref="CNY180:COF180"/>
    <mergeCell ref="COG180:CON180"/>
    <mergeCell ref="COO180:COV180"/>
    <mergeCell ref="CLE180:CLL180"/>
    <mergeCell ref="CLM180:CLT180"/>
    <mergeCell ref="CLU180:CMB180"/>
    <mergeCell ref="CMC180:CMJ180"/>
    <mergeCell ref="CMK180:CMR180"/>
    <mergeCell ref="CMS180:CMZ180"/>
    <mergeCell ref="CJI180:CJP180"/>
    <mergeCell ref="CJQ180:CJX180"/>
    <mergeCell ref="CJY180:CKF180"/>
    <mergeCell ref="CKG180:CKN180"/>
    <mergeCell ref="CKO180:CKV180"/>
    <mergeCell ref="CKW180:CLD180"/>
    <mergeCell ref="CHM180:CHT180"/>
    <mergeCell ref="CHU180:CIB180"/>
    <mergeCell ref="CIC180:CIJ180"/>
    <mergeCell ref="CIK180:CIR180"/>
    <mergeCell ref="CIS180:CIZ180"/>
    <mergeCell ref="CJA180:CJH180"/>
    <mergeCell ref="CFQ180:CFX180"/>
    <mergeCell ref="CFY180:CGF180"/>
    <mergeCell ref="CGG180:CGN180"/>
    <mergeCell ref="CGO180:CGV180"/>
    <mergeCell ref="CGW180:CHD180"/>
    <mergeCell ref="CHE180:CHL180"/>
    <mergeCell ref="CDU180:CEB180"/>
    <mergeCell ref="CEC180:CEJ180"/>
    <mergeCell ref="CEK180:CER180"/>
    <mergeCell ref="CES180:CEZ180"/>
    <mergeCell ref="CFA180:CFH180"/>
    <mergeCell ref="CFI180:CFP180"/>
    <mergeCell ref="CBY180:CCF180"/>
    <mergeCell ref="CCG180:CCN180"/>
    <mergeCell ref="CCO180:CCV180"/>
    <mergeCell ref="CCW180:CDD180"/>
    <mergeCell ref="CDE180:CDL180"/>
    <mergeCell ref="CDM180:CDT180"/>
    <mergeCell ref="CAC180:CAJ180"/>
    <mergeCell ref="CAK180:CAR180"/>
    <mergeCell ref="CAS180:CAZ180"/>
    <mergeCell ref="CBA180:CBH180"/>
    <mergeCell ref="CBI180:CBP180"/>
    <mergeCell ref="CBQ180:CBX180"/>
    <mergeCell ref="BYG180:BYN180"/>
    <mergeCell ref="BYO180:BYV180"/>
    <mergeCell ref="BYW180:BZD180"/>
    <mergeCell ref="BZE180:BZL180"/>
    <mergeCell ref="BZM180:BZT180"/>
    <mergeCell ref="BZU180:CAB180"/>
    <mergeCell ref="BWK180:BWR180"/>
    <mergeCell ref="BWS180:BWZ180"/>
    <mergeCell ref="BXA180:BXH180"/>
    <mergeCell ref="BXI180:BXP180"/>
    <mergeCell ref="BXQ180:BXX180"/>
    <mergeCell ref="BXY180:BYF180"/>
    <mergeCell ref="BUO180:BUV180"/>
    <mergeCell ref="BUW180:BVD180"/>
    <mergeCell ref="BVE180:BVL180"/>
    <mergeCell ref="BVM180:BVT180"/>
    <mergeCell ref="BVU180:BWB180"/>
    <mergeCell ref="BWC180:BWJ180"/>
    <mergeCell ref="BSS180:BSZ180"/>
    <mergeCell ref="BTA180:BTH180"/>
    <mergeCell ref="BTI180:BTP180"/>
    <mergeCell ref="BTQ180:BTX180"/>
    <mergeCell ref="BTY180:BUF180"/>
    <mergeCell ref="BUG180:BUN180"/>
    <mergeCell ref="BQW180:BRD180"/>
    <mergeCell ref="BRE180:BRL180"/>
    <mergeCell ref="BRM180:BRT180"/>
    <mergeCell ref="BRU180:BSB180"/>
    <mergeCell ref="BSC180:BSJ180"/>
    <mergeCell ref="BSK180:BSR180"/>
    <mergeCell ref="BPA180:BPH180"/>
    <mergeCell ref="BPI180:BPP180"/>
    <mergeCell ref="BPQ180:BPX180"/>
    <mergeCell ref="BPY180:BQF180"/>
    <mergeCell ref="BQG180:BQN180"/>
    <mergeCell ref="BQO180:BQV180"/>
    <mergeCell ref="BNE180:BNL180"/>
    <mergeCell ref="BNM180:BNT180"/>
    <mergeCell ref="BNU180:BOB180"/>
    <mergeCell ref="BOC180:BOJ180"/>
    <mergeCell ref="BOK180:BOR180"/>
    <mergeCell ref="BOS180:BOZ180"/>
    <mergeCell ref="BLI180:BLP180"/>
    <mergeCell ref="BLQ180:BLX180"/>
    <mergeCell ref="BLY180:BMF180"/>
    <mergeCell ref="BMG180:BMN180"/>
    <mergeCell ref="BMO180:BMV180"/>
    <mergeCell ref="BMW180:BND180"/>
    <mergeCell ref="BJM180:BJT180"/>
    <mergeCell ref="BJU180:BKB180"/>
    <mergeCell ref="BKC180:BKJ180"/>
    <mergeCell ref="BKK180:BKR180"/>
    <mergeCell ref="BKS180:BKZ180"/>
    <mergeCell ref="BLA180:BLH180"/>
    <mergeCell ref="BHQ180:BHX180"/>
    <mergeCell ref="BHY180:BIF180"/>
    <mergeCell ref="BIG180:BIN180"/>
    <mergeCell ref="BIO180:BIV180"/>
    <mergeCell ref="BIW180:BJD180"/>
    <mergeCell ref="BJE180:BJL180"/>
    <mergeCell ref="BFU180:BGB180"/>
    <mergeCell ref="BGC180:BGJ180"/>
    <mergeCell ref="BGK180:BGR180"/>
    <mergeCell ref="BGS180:BGZ180"/>
    <mergeCell ref="BHA180:BHH180"/>
    <mergeCell ref="BHI180:BHP180"/>
    <mergeCell ref="BDY180:BEF180"/>
    <mergeCell ref="BEG180:BEN180"/>
    <mergeCell ref="BEO180:BEV180"/>
    <mergeCell ref="BEW180:BFD180"/>
    <mergeCell ref="BFE180:BFL180"/>
    <mergeCell ref="BFM180:BFT180"/>
    <mergeCell ref="BCC180:BCJ180"/>
    <mergeCell ref="BCK180:BCR180"/>
    <mergeCell ref="BCS180:BCZ180"/>
    <mergeCell ref="BDA180:BDH180"/>
    <mergeCell ref="BDI180:BDP180"/>
    <mergeCell ref="BDQ180:BDX180"/>
    <mergeCell ref="BAG180:BAN180"/>
    <mergeCell ref="BAO180:BAV180"/>
    <mergeCell ref="BAW180:BBD180"/>
    <mergeCell ref="BBE180:BBL180"/>
    <mergeCell ref="BBM180:BBT180"/>
    <mergeCell ref="BBU180:BCB180"/>
    <mergeCell ref="AYK180:AYR180"/>
    <mergeCell ref="AYS180:AYZ180"/>
    <mergeCell ref="AZA180:AZH180"/>
    <mergeCell ref="AZI180:AZP180"/>
    <mergeCell ref="AZQ180:AZX180"/>
    <mergeCell ref="AZY180:BAF180"/>
    <mergeCell ref="AWO180:AWV180"/>
    <mergeCell ref="AWW180:AXD180"/>
    <mergeCell ref="AXE180:AXL180"/>
    <mergeCell ref="AXM180:AXT180"/>
    <mergeCell ref="AXU180:AYB180"/>
    <mergeCell ref="AYC180:AYJ180"/>
    <mergeCell ref="AUS180:AUZ180"/>
    <mergeCell ref="AVA180:AVH180"/>
    <mergeCell ref="AVI180:AVP180"/>
    <mergeCell ref="AVQ180:AVX180"/>
    <mergeCell ref="AVY180:AWF180"/>
    <mergeCell ref="AWG180:AWN180"/>
    <mergeCell ref="ASW180:ATD180"/>
    <mergeCell ref="ATE180:ATL180"/>
    <mergeCell ref="ATM180:ATT180"/>
    <mergeCell ref="ATU180:AUB180"/>
    <mergeCell ref="AUC180:AUJ180"/>
    <mergeCell ref="AUK180:AUR180"/>
    <mergeCell ref="ARA180:ARH180"/>
    <mergeCell ref="ARI180:ARP180"/>
    <mergeCell ref="ARQ180:ARX180"/>
    <mergeCell ref="ARY180:ASF180"/>
    <mergeCell ref="ASG180:ASN180"/>
    <mergeCell ref="ASO180:ASV180"/>
    <mergeCell ref="APE180:APL180"/>
    <mergeCell ref="APM180:APT180"/>
    <mergeCell ref="APU180:AQB180"/>
    <mergeCell ref="AQC180:AQJ180"/>
    <mergeCell ref="AQK180:AQR180"/>
    <mergeCell ref="AQS180:AQZ180"/>
    <mergeCell ref="ANI180:ANP180"/>
    <mergeCell ref="ANQ180:ANX180"/>
    <mergeCell ref="ANY180:AOF180"/>
    <mergeCell ref="AOG180:AON180"/>
    <mergeCell ref="AOO180:AOV180"/>
    <mergeCell ref="AOW180:APD180"/>
    <mergeCell ref="ALM180:ALT180"/>
    <mergeCell ref="ALU180:AMB180"/>
    <mergeCell ref="AMC180:AMJ180"/>
    <mergeCell ref="AMK180:AMR180"/>
    <mergeCell ref="AMS180:AMZ180"/>
    <mergeCell ref="ANA180:ANH180"/>
    <mergeCell ref="AJQ180:AJX180"/>
    <mergeCell ref="AJY180:AKF180"/>
    <mergeCell ref="AKG180:AKN180"/>
    <mergeCell ref="AKO180:AKV180"/>
    <mergeCell ref="AKW180:ALD180"/>
    <mergeCell ref="ALE180:ALL180"/>
    <mergeCell ref="AHU180:AIB180"/>
    <mergeCell ref="AIC180:AIJ180"/>
    <mergeCell ref="AIK180:AIR180"/>
    <mergeCell ref="AIS180:AIZ180"/>
    <mergeCell ref="AJA180:AJH180"/>
    <mergeCell ref="AJI180:AJP180"/>
    <mergeCell ref="AFY180:AGF180"/>
    <mergeCell ref="AGG180:AGN180"/>
    <mergeCell ref="AGO180:AGV180"/>
    <mergeCell ref="AGW180:AHD180"/>
    <mergeCell ref="AHE180:AHL180"/>
    <mergeCell ref="AHM180:AHT180"/>
    <mergeCell ref="AEC180:AEJ180"/>
    <mergeCell ref="AEK180:AER180"/>
    <mergeCell ref="AES180:AEZ180"/>
    <mergeCell ref="AFA180:AFH180"/>
    <mergeCell ref="AFI180:AFP180"/>
    <mergeCell ref="AFQ180:AFX180"/>
    <mergeCell ref="ACG180:ACN180"/>
    <mergeCell ref="ACO180:ACV180"/>
    <mergeCell ref="ACW180:ADD180"/>
    <mergeCell ref="ADE180:ADL180"/>
    <mergeCell ref="ADM180:ADT180"/>
    <mergeCell ref="ADU180:AEB180"/>
    <mergeCell ref="AAK180:AAR180"/>
    <mergeCell ref="AAS180:AAZ180"/>
    <mergeCell ref="ABA180:ABH180"/>
    <mergeCell ref="ABI180:ABP180"/>
    <mergeCell ref="ABQ180:ABX180"/>
    <mergeCell ref="ABY180:ACF180"/>
    <mergeCell ref="YO180:YV180"/>
    <mergeCell ref="YW180:ZD180"/>
    <mergeCell ref="ZE180:ZL180"/>
    <mergeCell ref="ZM180:ZT180"/>
    <mergeCell ref="ZU180:AAB180"/>
    <mergeCell ref="AAC180:AAJ180"/>
    <mergeCell ref="WS180:WZ180"/>
    <mergeCell ref="XA180:XH180"/>
    <mergeCell ref="XI180:XP180"/>
    <mergeCell ref="XQ180:XX180"/>
    <mergeCell ref="XY180:YF180"/>
    <mergeCell ref="YG180:YN180"/>
    <mergeCell ref="UW180:VD180"/>
    <mergeCell ref="VE180:VL180"/>
    <mergeCell ref="VM180:VT180"/>
    <mergeCell ref="VU180:WB180"/>
    <mergeCell ref="WC180:WJ180"/>
    <mergeCell ref="WK180:WR180"/>
    <mergeCell ref="TA180:TH180"/>
    <mergeCell ref="TI180:TP180"/>
    <mergeCell ref="TQ180:TX180"/>
    <mergeCell ref="TY180:UF180"/>
    <mergeCell ref="UG180:UN180"/>
    <mergeCell ref="UO180:UV180"/>
    <mergeCell ref="RE180:RL180"/>
    <mergeCell ref="RM180:RT180"/>
    <mergeCell ref="RU180:SB180"/>
    <mergeCell ref="SC180:SJ180"/>
    <mergeCell ref="SK180:SR180"/>
    <mergeCell ref="SS180:SZ180"/>
    <mergeCell ref="PI180:PP180"/>
    <mergeCell ref="PQ180:PX180"/>
    <mergeCell ref="PY180:QF180"/>
    <mergeCell ref="QG180:QN180"/>
    <mergeCell ref="QO180:QV180"/>
    <mergeCell ref="QW180:RD180"/>
    <mergeCell ref="NM180:NT180"/>
    <mergeCell ref="NU180:OB180"/>
    <mergeCell ref="OC180:OJ180"/>
    <mergeCell ref="OK180:OR180"/>
    <mergeCell ref="OS180:OZ180"/>
    <mergeCell ref="PA180:PH180"/>
    <mergeCell ref="LQ180:LX180"/>
    <mergeCell ref="LY180:MF180"/>
    <mergeCell ref="MG180:MN180"/>
    <mergeCell ref="MO180:MV180"/>
    <mergeCell ref="MW180:ND180"/>
    <mergeCell ref="NE180:NL180"/>
    <mergeCell ref="JU180:KB180"/>
    <mergeCell ref="KC180:KJ180"/>
    <mergeCell ref="KK180:KR180"/>
    <mergeCell ref="KS180:KZ180"/>
    <mergeCell ref="LA180:LH180"/>
    <mergeCell ref="LI180:LP180"/>
    <mergeCell ref="HY180:IF180"/>
    <mergeCell ref="IG180:IN180"/>
    <mergeCell ref="IO180:IV180"/>
    <mergeCell ref="IW180:JD180"/>
    <mergeCell ref="JE180:JL180"/>
    <mergeCell ref="JM180:JT180"/>
    <mergeCell ref="GC180:GJ180"/>
    <mergeCell ref="GK180:GR180"/>
    <mergeCell ref="GS180:GZ180"/>
    <mergeCell ref="HA180:HH180"/>
    <mergeCell ref="HI180:HP180"/>
    <mergeCell ref="HQ180:HX180"/>
    <mergeCell ref="EG180:EN180"/>
    <mergeCell ref="EO180:EV180"/>
    <mergeCell ref="EW180:FD180"/>
    <mergeCell ref="FE180:FL180"/>
    <mergeCell ref="FM180:FT180"/>
    <mergeCell ref="FU180:GB180"/>
    <mergeCell ref="CK180:CR180"/>
    <mergeCell ref="CS180:CZ180"/>
    <mergeCell ref="DA180:DH180"/>
    <mergeCell ref="DI180:DP180"/>
    <mergeCell ref="DQ180:DX180"/>
    <mergeCell ref="DY180:EF180"/>
    <mergeCell ref="AO180:AV180"/>
    <mergeCell ref="AW180:BD180"/>
    <mergeCell ref="BE180:BL180"/>
    <mergeCell ref="BM180:BT180"/>
    <mergeCell ref="BU180:CB180"/>
    <mergeCell ref="CC180:CJ180"/>
    <mergeCell ref="A179:H179"/>
    <mergeCell ref="A180:H180"/>
    <mergeCell ref="I180:P180"/>
    <mergeCell ref="Q180:X180"/>
    <mergeCell ref="Y180:AF180"/>
    <mergeCell ref="AG180:AN180"/>
    <mergeCell ref="A176:B176"/>
    <mergeCell ref="D176:E176"/>
    <mergeCell ref="A177:B177"/>
    <mergeCell ref="D177:E177"/>
    <mergeCell ref="A178:B178"/>
    <mergeCell ref="D178:E178"/>
    <mergeCell ref="A172:E172"/>
    <mergeCell ref="A173:B173"/>
    <mergeCell ref="D173:E173"/>
    <mergeCell ref="A174:B174"/>
    <mergeCell ref="D174:E174"/>
    <mergeCell ref="A175:B175"/>
    <mergeCell ref="D175:E175"/>
    <mergeCell ref="A164:C164"/>
    <mergeCell ref="A165:C165"/>
    <mergeCell ref="A166:C166"/>
    <mergeCell ref="A168:H168"/>
    <mergeCell ref="A169:H169"/>
    <mergeCell ref="A171:E171"/>
    <mergeCell ref="C159:D159"/>
    <mergeCell ref="A160:C160"/>
    <mergeCell ref="G160:H160"/>
    <mergeCell ref="A161:C161"/>
    <mergeCell ref="A162:C162"/>
    <mergeCell ref="A163:C163"/>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2"/>
  <sheetViews>
    <sheetView view="pageBreakPreview" zoomScale="40" zoomScaleNormal="60" zoomScaleSheetLayoutView="40" workbookViewId="0">
      <pane ySplit="4" topLeftCell="A12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361">
        <f>F48*1.2</f>
        <v>5328</v>
      </c>
      <c r="E48" s="361">
        <f>F48*1.1</f>
        <v>4884</v>
      </c>
      <c r="F48" s="361">
        <v>4440</v>
      </c>
      <c r="G48" s="361">
        <f>F48*0.75</f>
        <v>3330</v>
      </c>
      <c r="H48" s="361">
        <f>F48*0.5</f>
        <v>2220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362"/>
      <c r="E49" s="362"/>
      <c r="F49" s="362"/>
      <c r="G49" s="362"/>
      <c r="H49" s="362"/>
    </row>
    <row r="50" spans="1:8" s="16" customFormat="1" ht="99.95" customHeight="1" thickBot="1" x14ac:dyDescent="0.25">
      <c r="A50" s="71"/>
      <c r="B50" s="568" t="s">
        <v>12</v>
      </c>
      <c r="C50" s="56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362"/>
      <c r="E50" s="362"/>
      <c r="F50" s="362"/>
      <c r="G50" s="362"/>
      <c r="H50" s="362"/>
    </row>
    <row r="51" spans="1:8" ht="21" x14ac:dyDescent="0.2">
      <c r="A51" s="112"/>
      <c r="B51" s="112"/>
      <c r="C51" s="112"/>
      <c r="D51" s="112"/>
      <c r="E51" s="112"/>
      <c r="F51" s="112"/>
      <c r="G51" s="112"/>
      <c r="H51" s="570"/>
    </row>
    <row r="52" spans="1:8" ht="21.75" thickBot="1" x14ac:dyDescent="0.25">
      <c r="A52" s="470"/>
      <c r="B52" s="470"/>
      <c r="C52" s="470"/>
      <c r="D52" s="470"/>
      <c r="E52" s="470"/>
      <c r="F52" s="470"/>
      <c r="G52" s="470"/>
      <c r="H52" s="571"/>
    </row>
    <row r="53" spans="1:8" ht="42" x14ac:dyDescent="0.2">
      <c r="A53" s="71" t="s">
        <v>195</v>
      </c>
      <c r="B53" s="572" t="s">
        <v>196</v>
      </c>
      <c r="C53" s="321"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1350 до 27000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7" s="127">
        <v>1350</v>
      </c>
      <c r="E57" s="128"/>
      <c r="F57" s="128"/>
      <c r="G57" s="128"/>
      <c r="H57" s="129"/>
    </row>
    <row r="58" spans="1:8" ht="37.5" customHeight="1" x14ac:dyDescent="0.2">
      <c r="A58" s="130" t="s">
        <v>33</v>
      </c>
      <c r="B58" s="131"/>
      <c r="C58" s="126"/>
      <c r="D58" s="36">
        <v>2700</v>
      </c>
      <c r="E58" s="37"/>
      <c r="F58" s="37"/>
      <c r="G58" s="37"/>
      <c r="H58" s="38"/>
    </row>
    <row r="59" spans="1:8" ht="37.5" customHeight="1" x14ac:dyDescent="0.2">
      <c r="A59" s="130" t="s">
        <v>34</v>
      </c>
      <c r="B59" s="131"/>
      <c r="C59" s="126"/>
      <c r="D59" s="36">
        <v>4050</v>
      </c>
      <c r="E59" s="37"/>
      <c r="F59" s="37"/>
      <c r="G59" s="37"/>
      <c r="H59" s="38"/>
    </row>
    <row r="60" spans="1:8" ht="37.5" customHeight="1" x14ac:dyDescent="0.2">
      <c r="A60" s="130" t="s">
        <v>35</v>
      </c>
      <c r="B60" s="131"/>
      <c r="C60" s="126"/>
      <c r="D60" s="36">
        <v>5400</v>
      </c>
      <c r="E60" s="37"/>
      <c r="F60" s="37"/>
      <c r="G60" s="37"/>
      <c r="H60" s="38"/>
    </row>
    <row r="61" spans="1:8" ht="37.5" customHeight="1" x14ac:dyDescent="0.2">
      <c r="A61" s="130" t="s">
        <v>36</v>
      </c>
      <c r="B61" s="131"/>
      <c r="C61" s="126"/>
      <c r="D61" s="36">
        <v>6750</v>
      </c>
      <c r="E61" s="37"/>
      <c r="F61" s="37"/>
      <c r="G61" s="37"/>
      <c r="H61" s="38"/>
    </row>
    <row r="62" spans="1:8" ht="37.5" customHeight="1" x14ac:dyDescent="0.2">
      <c r="A62" s="130" t="s">
        <v>37</v>
      </c>
      <c r="B62" s="131"/>
      <c r="C62" s="126"/>
      <c r="D62" s="36">
        <v>8100</v>
      </c>
      <c r="E62" s="37"/>
      <c r="F62" s="37"/>
      <c r="G62" s="37"/>
      <c r="H62" s="38"/>
    </row>
    <row r="63" spans="1:8" ht="37.5" customHeight="1" x14ac:dyDescent="0.2">
      <c r="A63" s="130" t="s">
        <v>38</v>
      </c>
      <c r="B63" s="131"/>
      <c r="C63" s="126"/>
      <c r="D63" s="36">
        <v>9450</v>
      </c>
      <c r="E63" s="37"/>
      <c r="F63" s="37"/>
      <c r="G63" s="37"/>
      <c r="H63" s="38"/>
    </row>
    <row r="64" spans="1:8" ht="37.5" customHeight="1" x14ac:dyDescent="0.2">
      <c r="A64" s="130" t="s">
        <v>39</v>
      </c>
      <c r="B64" s="131"/>
      <c r="C64" s="126"/>
      <c r="D64" s="36">
        <v>10800</v>
      </c>
      <c r="E64" s="37"/>
      <c r="F64" s="37"/>
      <c r="G64" s="37"/>
      <c r="H64" s="38"/>
    </row>
    <row r="65" spans="1:8" ht="37.5" customHeight="1" x14ac:dyDescent="0.2">
      <c r="A65" s="130" t="s">
        <v>40</v>
      </c>
      <c r="B65" s="131"/>
      <c r="C65" s="126"/>
      <c r="D65" s="36">
        <v>12150</v>
      </c>
      <c r="E65" s="37"/>
      <c r="F65" s="37"/>
      <c r="G65" s="37"/>
      <c r="H65" s="38"/>
    </row>
    <row r="66" spans="1:8" ht="37.5" customHeight="1" x14ac:dyDescent="0.2">
      <c r="A66" s="130" t="s">
        <v>41</v>
      </c>
      <c r="B66" s="131"/>
      <c r="C66" s="126"/>
      <c r="D66" s="36">
        <v>13500</v>
      </c>
      <c r="E66" s="37"/>
      <c r="F66" s="37"/>
      <c r="G66" s="37"/>
      <c r="H66" s="38"/>
    </row>
    <row r="67" spans="1:8" ht="37.5" customHeight="1" x14ac:dyDescent="0.2">
      <c r="A67" s="130" t="s">
        <v>42</v>
      </c>
      <c r="B67" s="131"/>
      <c r="C67" s="126"/>
      <c r="D67" s="36">
        <v>14850</v>
      </c>
      <c r="E67" s="37"/>
      <c r="F67" s="37"/>
      <c r="G67" s="37"/>
      <c r="H67" s="38"/>
    </row>
    <row r="68" spans="1:8" ht="37.5" customHeight="1" x14ac:dyDescent="0.2">
      <c r="A68" s="130" t="s">
        <v>43</v>
      </c>
      <c r="B68" s="131"/>
      <c r="C68" s="126"/>
      <c r="D68" s="36">
        <v>16200</v>
      </c>
      <c r="E68" s="37"/>
      <c r="F68" s="37"/>
      <c r="G68" s="37"/>
      <c r="H68" s="38"/>
    </row>
    <row r="69" spans="1:8" ht="37.5" customHeight="1" x14ac:dyDescent="0.2">
      <c r="A69" s="130" t="s">
        <v>44</v>
      </c>
      <c r="B69" s="131"/>
      <c r="C69" s="126"/>
      <c r="D69" s="36">
        <v>17550</v>
      </c>
      <c r="E69" s="37"/>
      <c r="F69" s="37"/>
      <c r="G69" s="37"/>
      <c r="H69" s="38"/>
    </row>
    <row r="70" spans="1:8" ht="37.5" customHeight="1" x14ac:dyDescent="0.2">
      <c r="A70" s="130" t="s">
        <v>45</v>
      </c>
      <c r="B70" s="131"/>
      <c r="C70" s="126"/>
      <c r="D70" s="36">
        <v>18900</v>
      </c>
      <c r="E70" s="37"/>
      <c r="F70" s="37"/>
      <c r="G70" s="37"/>
      <c r="H70" s="38"/>
    </row>
    <row r="71" spans="1:8" ht="37.5" customHeight="1" x14ac:dyDescent="0.2">
      <c r="A71" s="130" t="s">
        <v>46</v>
      </c>
      <c r="B71" s="131"/>
      <c r="C71" s="126"/>
      <c r="D71" s="36">
        <v>20250</v>
      </c>
      <c r="E71" s="37"/>
      <c r="F71" s="37"/>
      <c r="G71" s="37"/>
      <c r="H71" s="38"/>
    </row>
    <row r="72" spans="1:8" ht="37.5" customHeight="1" x14ac:dyDescent="0.2">
      <c r="A72" s="130" t="s">
        <v>47</v>
      </c>
      <c r="B72" s="131"/>
      <c r="C72" s="126"/>
      <c r="D72" s="36">
        <v>21600</v>
      </c>
      <c r="E72" s="37"/>
      <c r="F72" s="37"/>
      <c r="G72" s="37"/>
      <c r="H72" s="38"/>
    </row>
    <row r="73" spans="1:8" ht="37.5" customHeight="1" x14ac:dyDescent="0.2">
      <c r="A73" s="130" t="s">
        <v>48</v>
      </c>
      <c r="B73" s="131"/>
      <c r="C73" s="126"/>
      <c r="D73" s="36">
        <v>22950</v>
      </c>
      <c r="E73" s="37"/>
      <c r="F73" s="37"/>
      <c r="G73" s="37"/>
      <c r="H73" s="38"/>
    </row>
    <row r="74" spans="1:8" ht="37.5" customHeight="1" x14ac:dyDescent="0.2">
      <c r="A74" s="130" t="s">
        <v>49</v>
      </c>
      <c r="B74" s="131"/>
      <c r="C74" s="126"/>
      <c r="D74" s="36">
        <v>24300</v>
      </c>
      <c r="E74" s="37"/>
      <c r="F74" s="37"/>
      <c r="G74" s="37"/>
      <c r="H74" s="38"/>
    </row>
    <row r="75" spans="1:8" ht="37.5" customHeight="1" x14ac:dyDescent="0.2">
      <c r="A75" s="130" t="s">
        <v>50</v>
      </c>
      <c r="B75" s="131"/>
      <c r="C75" s="126"/>
      <c r="D75" s="36">
        <v>25650</v>
      </c>
      <c r="E75" s="37"/>
      <c r="F75" s="37"/>
      <c r="G75" s="37"/>
      <c r="H75" s="38"/>
    </row>
    <row r="76" spans="1:8" ht="37.5" customHeight="1" thickBot="1" x14ac:dyDescent="0.25">
      <c r="A76" s="130" t="s">
        <v>51</v>
      </c>
      <c r="B76" s="131"/>
      <c r="C76" s="126"/>
      <c r="D76" s="36">
        <v>27000</v>
      </c>
      <c r="E76" s="37"/>
      <c r="F76" s="37"/>
      <c r="G76" s="37"/>
      <c r="H76" s="38"/>
    </row>
    <row r="77" spans="1:8" ht="50.1" customHeight="1" thickBot="1" x14ac:dyDescent="0.25">
      <c r="A77" s="119" t="s">
        <v>52</v>
      </c>
      <c r="B77" s="120"/>
      <c r="C77" s="120"/>
      <c r="D77" s="121" t="str">
        <f>"от "&amp;MIN(D78:D87)&amp;" до "&amp;MAX(D78:D87)</f>
        <v>от 510 до 2550</v>
      </c>
      <c r="E77" s="122"/>
      <c r="F77" s="122"/>
      <c r="G77" s="122"/>
      <c r="H77" s="123"/>
    </row>
    <row r="78" spans="1:8" ht="151.5" x14ac:dyDescent="0.2">
      <c r="A78" s="132" t="s">
        <v>53</v>
      </c>
      <c r="B78" s="133" t="s">
        <v>13</v>
      </c>
      <c r="C78" s="321"/>
      <c r="D78" s="135">
        <v>1320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9" s="140">
        <v>630</v>
      </c>
      <c r="E79" s="140"/>
      <c r="F79" s="140"/>
      <c r="G79" s="140"/>
      <c r="H79" s="141"/>
    </row>
    <row r="80" spans="1:8" ht="37.5" customHeight="1" x14ac:dyDescent="0.2">
      <c r="A80" s="137" t="s">
        <v>55</v>
      </c>
      <c r="B80" s="138"/>
      <c r="C80" s="142"/>
      <c r="D80" s="140">
        <v>1306.8000000000002</v>
      </c>
      <c r="E80" s="140"/>
      <c r="F80" s="140"/>
      <c r="G80" s="140"/>
      <c r="H80" s="141"/>
    </row>
    <row r="81" spans="1:8" ht="37.5" customHeight="1" x14ac:dyDescent="0.2">
      <c r="A81" s="137" t="s">
        <v>56</v>
      </c>
      <c r="B81" s="138"/>
      <c r="C81" s="142"/>
      <c r="D81" s="140">
        <v>858.00000000000011</v>
      </c>
      <c r="E81" s="140"/>
      <c r="F81" s="140"/>
      <c r="G81" s="140"/>
      <c r="H81" s="141"/>
    </row>
    <row r="82" spans="1:8" ht="37.5" customHeight="1" x14ac:dyDescent="0.2">
      <c r="A82" s="143" t="s">
        <v>57</v>
      </c>
      <c r="B82" s="144"/>
      <c r="C82" s="142"/>
      <c r="D82" s="140">
        <v>858.00000000000011</v>
      </c>
      <c r="E82" s="140"/>
      <c r="F82" s="140"/>
      <c r="G82" s="140"/>
      <c r="H82" s="141"/>
    </row>
    <row r="83" spans="1:8" ht="37.5" customHeight="1" x14ac:dyDescent="0.2">
      <c r="A83" s="137" t="s">
        <v>58</v>
      </c>
      <c r="B83" s="138"/>
      <c r="C83" s="142"/>
      <c r="D83" s="140">
        <v>510</v>
      </c>
      <c r="E83" s="140"/>
      <c r="F83" s="140"/>
      <c r="G83" s="140"/>
      <c r="H83" s="141"/>
    </row>
    <row r="84" spans="1:8" ht="37.5" customHeight="1" x14ac:dyDescent="0.2">
      <c r="A84" s="137" t="s">
        <v>59</v>
      </c>
      <c r="B84" s="138"/>
      <c r="C84" s="142"/>
      <c r="D84" s="140">
        <v>510</v>
      </c>
      <c r="E84" s="140"/>
      <c r="F84" s="140"/>
      <c r="G84" s="140"/>
      <c r="H84" s="141"/>
    </row>
    <row r="85" spans="1:8" ht="37.5" customHeight="1" x14ac:dyDescent="0.2">
      <c r="A85" s="137" t="s">
        <v>60</v>
      </c>
      <c r="B85" s="138"/>
      <c r="C85" s="142"/>
      <c r="D85" s="140">
        <v>858.00000000000011</v>
      </c>
      <c r="E85" s="140"/>
      <c r="F85" s="140"/>
      <c r="G85" s="140"/>
      <c r="H85" s="141"/>
    </row>
    <row r="86" spans="1:8" ht="37.5" customHeight="1" x14ac:dyDescent="0.2">
      <c r="A86" s="137" t="s">
        <v>61</v>
      </c>
      <c r="B86" s="138"/>
      <c r="C86" s="142"/>
      <c r="D86" s="140">
        <v>1230</v>
      </c>
      <c r="E86" s="140"/>
      <c r="F86" s="140"/>
      <c r="G86" s="140"/>
      <c r="H86" s="141"/>
    </row>
    <row r="87" spans="1:8" ht="37.5" customHeight="1" thickBot="1" x14ac:dyDescent="0.25">
      <c r="A87" s="145" t="s">
        <v>62</v>
      </c>
      <c r="B87" s="146"/>
      <c r="C87" s="147"/>
      <c r="D87" s="148">
        <v>2550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88" s="45">
        <v>72</v>
      </c>
      <c r="E88" s="45"/>
      <c r="F88" s="45"/>
      <c r="G88" s="45"/>
      <c r="H88" s="46"/>
    </row>
    <row r="89" spans="1:8" ht="50.1" customHeight="1" thickBot="1" x14ac:dyDescent="0.25">
      <c r="A89" s="24" t="s">
        <v>65</v>
      </c>
      <c r="B89" s="25"/>
      <c r="C89" s="26"/>
      <c r="D89" s="156" t="str">
        <f>"от "&amp;MIN(D91,D111:H112,F151,D113:H127)&amp;" до "&amp;MAX(D91,D111:H112,F151,D113:H127)</f>
        <v>от 1320 до 11022</v>
      </c>
      <c r="E89" s="156"/>
      <c r="F89" s="156"/>
      <c r="G89" s="156"/>
      <c r="H89" s="157"/>
    </row>
    <row r="90" spans="1:8" ht="21.75" thickBot="1" x14ac:dyDescent="0.25">
      <c r="A90" s="301"/>
      <c r="B90" s="302"/>
      <c r="C90" s="118"/>
      <c r="D90" s="325"/>
      <c r="E90" s="325"/>
      <c r="F90" s="325"/>
      <c r="G90" s="325"/>
      <c r="H90" s="326"/>
    </row>
    <row r="91" spans="1:8" ht="62.2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91" s="165">
        <v>3600</v>
      </c>
      <c r="E91" s="165"/>
      <c r="F91" s="165"/>
      <c r="G91" s="165"/>
      <c r="H91" s="166"/>
    </row>
    <row r="92" spans="1:8" ht="62.25" customHeight="1" thickBot="1" x14ac:dyDescent="0.25">
      <c r="A92" s="167" t="s">
        <v>67</v>
      </c>
      <c r="B92" s="168"/>
      <c r="C92" s="169"/>
      <c r="D92" s="170" t="s">
        <v>68</v>
      </c>
      <c r="E92" s="171"/>
      <c r="F92" s="171"/>
      <c r="G92" s="171"/>
      <c r="H92" s="172"/>
    </row>
    <row r="93" spans="1:8" ht="62.25" customHeight="1" x14ac:dyDescent="0.2">
      <c r="A93" s="173" t="s">
        <v>69</v>
      </c>
      <c r="B93" s="174"/>
      <c r="C93" s="169"/>
      <c r="D93" s="140">
        <f>D91/4</f>
        <v>900</v>
      </c>
      <c r="E93" s="140"/>
      <c r="F93" s="140"/>
      <c r="G93" s="140"/>
      <c r="H93" s="141"/>
    </row>
    <row r="94" spans="1:8" ht="62.25" customHeight="1" x14ac:dyDescent="0.2">
      <c r="A94" s="173" t="s">
        <v>70</v>
      </c>
      <c r="B94" s="174"/>
      <c r="C94" s="169"/>
      <c r="D94" s="140">
        <f>D91/5</f>
        <v>720</v>
      </c>
      <c r="E94" s="140"/>
      <c r="F94" s="140"/>
      <c r="G94" s="140"/>
      <c r="H94" s="141"/>
    </row>
    <row r="95" spans="1:8" ht="62.25" customHeight="1" x14ac:dyDescent="0.2">
      <c r="A95" s="173" t="s">
        <v>71</v>
      </c>
      <c r="B95" s="174"/>
      <c r="C95" s="169"/>
      <c r="D95" s="140">
        <f>D91/6</f>
        <v>600</v>
      </c>
      <c r="E95" s="140"/>
      <c r="F95" s="140"/>
      <c r="G95" s="140"/>
      <c r="H95" s="141"/>
    </row>
    <row r="96" spans="1:8" ht="62.25" customHeight="1" x14ac:dyDescent="0.2">
      <c r="A96" s="173" t="s">
        <v>72</v>
      </c>
      <c r="B96" s="174"/>
      <c r="C96" s="169"/>
      <c r="D96" s="140">
        <f>D91/7</f>
        <v>514.28571428571433</v>
      </c>
      <c r="E96" s="140"/>
      <c r="F96" s="140"/>
      <c r="G96" s="140"/>
      <c r="H96" s="141"/>
    </row>
    <row r="97" spans="1:8" ht="62.25" customHeight="1" x14ac:dyDescent="0.2">
      <c r="A97" s="173" t="s">
        <v>73</v>
      </c>
      <c r="B97" s="174"/>
      <c r="C97" s="169"/>
      <c r="D97" s="140">
        <f>D91/8</f>
        <v>450</v>
      </c>
      <c r="E97" s="140"/>
      <c r="F97" s="140"/>
      <c r="G97" s="140"/>
      <c r="H97" s="141"/>
    </row>
    <row r="98" spans="1:8" ht="62.25" customHeight="1" x14ac:dyDescent="0.2">
      <c r="A98" s="173" t="s">
        <v>74</v>
      </c>
      <c r="B98" s="174"/>
      <c r="C98" s="169"/>
      <c r="D98" s="140">
        <f>D91/9</f>
        <v>400</v>
      </c>
      <c r="E98" s="140"/>
      <c r="F98" s="140"/>
      <c r="G98" s="140"/>
      <c r="H98" s="141"/>
    </row>
    <row r="99" spans="1:8" ht="62.25" customHeight="1" x14ac:dyDescent="0.2">
      <c r="A99" s="173" t="s">
        <v>75</v>
      </c>
      <c r="B99" s="174"/>
      <c r="C99" s="169"/>
      <c r="D99" s="140">
        <f>D91/10</f>
        <v>360</v>
      </c>
      <c r="E99" s="140"/>
      <c r="F99" s="140"/>
      <c r="G99" s="140"/>
      <c r="H99" s="141"/>
    </row>
    <row r="100" spans="1:8" ht="62.25" customHeight="1" thickBot="1" x14ac:dyDescent="0.25">
      <c r="A100" s="162" t="s">
        <v>76</v>
      </c>
      <c r="B100" s="163"/>
      <c r="C100" s="169"/>
      <c r="D100" s="165">
        <v>5400</v>
      </c>
      <c r="E100" s="165"/>
      <c r="F100" s="165"/>
      <c r="G100" s="165"/>
      <c r="H100" s="166"/>
    </row>
    <row r="101" spans="1:8" ht="62.25" customHeight="1" thickBot="1" x14ac:dyDescent="0.25">
      <c r="A101" s="167" t="s">
        <v>67</v>
      </c>
      <c r="B101" s="168"/>
      <c r="C101" s="169"/>
      <c r="D101" s="170" t="s">
        <v>68</v>
      </c>
      <c r="E101" s="171"/>
      <c r="F101" s="171"/>
      <c r="G101" s="171"/>
      <c r="H101" s="172"/>
    </row>
    <row r="102" spans="1:8" ht="62.25" customHeight="1" x14ac:dyDescent="0.2">
      <c r="A102" s="173" t="s">
        <v>69</v>
      </c>
      <c r="B102" s="174"/>
      <c r="C102" s="169"/>
      <c r="D102" s="140">
        <v>1350</v>
      </c>
      <c r="E102" s="140"/>
      <c r="F102" s="140"/>
      <c r="G102" s="140"/>
      <c r="H102" s="141"/>
    </row>
    <row r="103" spans="1:8" ht="62.25" customHeight="1" x14ac:dyDescent="0.2">
      <c r="A103" s="173" t="s">
        <v>70</v>
      </c>
      <c r="B103" s="174"/>
      <c r="C103" s="169"/>
      <c r="D103" s="140">
        <v>1080</v>
      </c>
      <c r="E103" s="140"/>
      <c r="F103" s="140"/>
      <c r="G103" s="140"/>
      <c r="H103" s="141"/>
    </row>
    <row r="104" spans="1:8" ht="62.25" customHeight="1" x14ac:dyDescent="0.2">
      <c r="A104" s="173" t="s">
        <v>71</v>
      </c>
      <c r="B104" s="174"/>
      <c r="C104" s="169"/>
      <c r="D104" s="140">
        <v>900</v>
      </c>
      <c r="E104" s="140"/>
      <c r="F104" s="140"/>
      <c r="G104" s="140"/>
      <c r="H104" s="141"/>
    </row>
    <row r="105" spans="1:8" ht="62.25" customHeight="1" x14ac:dyDescent="0.2">
      <c r="A105" s="173" t="s">
        <v>72</v>
      </c>
      <c r="B105" s="174"/>
      <c r="C105" s="169"/>
      <c r="D105" s="140">
        <v>771.42857142857144</v>
      </c>
      <c r="E105" s="140"/>
      <c r="F105" s="140"/>
      <c r="G105" s="140"/>
      <c r="H105" s="141"/>
    </row>
    <row r="106" spans="1:8" ht="62.25" customHeight="1" x14ac:dyDescent="0.2">
      <c r="A106" s="173" t="s">
        <v>73</v>
      </c>
      <c r="B106" s="174"/>
      <c r="C106" s="169"/>
      <c r="D106" s="140">
        <v>675</v>
      </c>
      <c r="E106" s="140"/>
      <c r="F106" s="140"/>
      <c r="G106" s="140"/>
      <c r="H106" s="141"/>
    </row>
    <row r="107" spans="1:8" ht="62.25" customHeight="1" x14ac:dyDescent="0.2">
      <c r="A107" s="173" t="s">
        <v>74</v>
      </c>
      <c r="B107" s="174"/>
      <c r="C107" s="169"/>
      <c r="D107" s="140">
        <v>600</v>
      </c>
      <c r="E107" s="140"/>
      <c r="F107" s="140"/>
      <c r="G107" s="140"/>
      <c r="H107" s="141"/>
    </row>
    <row r="108" spans="1:8" ht="62.25" customHeight="1" thickBot="1" x14ac:dyDescent="0.25">
      <c r="A108" s="173" t="s">
        <v>75</v>
      </c>
      <c r="B108" s="174"/>
      <c r="C108" s="177"/>
      <c r="D108" s="140">
        <v>540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9" s="44">
        <v>11022</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"2ГИС.МАГНИТОГОРСК"</v>
      </c>
      <c r="D111" s="31">
        <v>9510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2" s="187">
        <v>2520</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3" s="36">
        <v>5820</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"2ГИС.МАГНИТОГОРСК"</v>
      </c>
      <c r="D114" s="36">
        <v>5820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"2ГИС.МАГНИТОГОРСК"</v>
      </c>
      <c r="D115" s="36">
        <v>6984</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6" s="36">
        <v>4800</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7" s="36">
        <v>1830</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8" s="36">
        <v>5010</v>
      </c>
      <c r="E118" s="37"/>
      <c r="F118" s="37"/>
      <c r="G118" s="37"/>
      <c r="H118" s="38"/>
    </row>
    <row r="119" spans="1:8" ht="50.1" customHeight="1" x14ac:dyDescent="0.2">
      <c r="A119" s="143" t="s">
        <v>86</v>
      </c>
      <c r="B119" s="144"/>
      <c r="C119" s="190" t="str">
        <f>C112</f>
        <v>Электронный справочник на основе Справочника организаций "2ГИС.МАГНИТОГОРСК" (версия для ПК)</v>
      </c>
      <c r="D119" s="36">
        <v>8400</v>
      </c>
      <c r="E119" s="37"/>
      <c r="F119" s="37"/>
      <c r="G119" s="37"/>
      <c r="H119" s="38"/>
    </row>
    <row r="120" spans="1:8" ht="50.1" customHeight="1" x14ac:dyDescent="0.2">
      <c r="A120" s="143" t="s">
        <v>87</v>
      </c>
      <c r="B120" s="144"/>
      <c r="C120" s="186" t="s">
        <v>88</v>
      </c>
      <c r="D120" s="36">
        <v>1320</v>
      </c>
      <c r="E120" s="37"/>
      <c r="F120" s="37"/>
      <c r="G120" s="37"/>
      <c r="H120" s="38"/>
    </row>
    <row r="121" spans="1:8" ht="64.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1" s="36">
        <v>5544</v>
      </c>
      <c r="E121" s="37"/>
      <c r="F121" s="37"/>
      <c r="G121" s="37"/>
      <c r="H121" s="38"/>
    </row>
    <row r="122" spans="1:8" ht="64.5" customHeight="1" x14ac:dyDescent="0.2">
      <c r="A122" s="143" t="s">
        <v>90</v>
      </c>
      <c r="B122" s="144"/>
      <c r="C122" s="186"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2" s="36">
        <v>4435.2000000000007</v>
      </c>
      <c r="E122" s="37"/>
      <c r="F122" s="37"/>
      <c r="G122" s="37"/>
      <c r="H122" s="38"/>
    </row>
    <row r="123" spans="1:8" ht="64.5" customHeight="1" x14ac:dyDescent="0.2">
      <c r="A123" s="143" t="s">
        <v>91</v>
      </c>
      <c r="B123" s="144"/>
      <c r="C123"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3" s="36">
        <v>4290</v>
      </c>
      <c r="E123" s="37"/>
      <c r="F123" s="37"/>
      <c r="G123" s="37"/>
      <c r="H123" s="38"/>
    </row>
    <row r="124" spans="1:8" ht="64.5" customHeight="1" x14ac:dyDescent="0.2">
      <c r="A124" s="143" t="s">
        <v>92</v>
      </c>
      <c r="B124" s="144"/>
      <c r="C124"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4" s="36">
        <v>2217.6000000000004</v>
      </c>
      <c r="E124" s="37"/>
      <c r="F124" s="37"/>
      <c r="G124" s="37"/>
      <c r="H124" s="38"/>
    </row>
    <row r="125" spans="1:8" ht="64.5" customHeight="1" x14ac:dyDescent="0.2">
      <c r="A125" s="143" t="s">
        <v>93</v>
      </c>
      <c r="B125" s="144" t="s">
        <v>93</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5" s="36">
        <v>11022</v>
      </c>
      <c r="E125" s="37"/>
      <c r="F125" s="37"/>
      <c r="G125" s="37"/>
      <c r="H125" s="38"/>
    </row>
    <row r="126" spans="1:8" ht="64.5" customHeight="1" x14ac:dyDescent="0.2">
      <c r="A126" s="143" t="s">
        <v>94</v>
      </c>
      <c r="B126" s="144" t="s">
        <v>94</v>
      </c>
      <c r="C12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6" s="36">
        <v>5504.4000000000005</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7" s="36">
        <v>3870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8" s="36">
        <v>462.00000000000006</v>
      </c>
      <c r="E128" s="37"/>
      <c r="F128" s="37"/>
      <c r="G128" s="37"/>
      <c r="H128" s="38"/>
    </row>
    <row r="129" spans="1:8" s="16" customFormat="1" ht="102" customHeight="1" thickBot="1" x14ac:dyDescent="0.25">
      <c r="A129" s="143" t="s">
        <v>96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9" s="36">
        <v>100002</v>
      </c>
      <c r="E129" s="37"/>
      <c r="F129" s="37"/>
      <c r="G129" s="37"/>
      <c r="H129" s="38"/>
    </row>
    <row r="130" spans="1:8" s="16" customFormat="1" ht="126" customHeight="1" x14ac:dyDescent="0.2">
      <c r="A130" s="143" t="s">
        <v>97</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30" s="36">
        <v>7620</v>
      </c>
      <c r="E130" s="37"/>
      <c r="F130" s="37"/>
      <c r="G130" s="37"/>
      <c r="H130" s="38"/>
    </row>
    <row r="131" spans="1:8" s="16" customFormat="1" ht="96" customHeight="1" x14ac:dyDescent="0.2">
      <c r="A131" s="137" t="s">
        <v>98</v>
      </c>
      <c r="B131" s="191"/>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31" s="36">
        <v>6072.0000000000009</v>
      </c>
      <c r="E131" s="37"/>
      <c r="F131" s="37"/>
      <c r="G131" s="37"/>
      <c r="H131" s="38"/>
    </row>
    <row r="132" spans="1:8" s="16" customFormat="1" ht="96" customHeight="1" x14ac:dyDescent="0.2">
      <c r="A132" s="137" t="s">
        <v>99</v>
      </c>
      <c r="B132" s="191"/>
      <c r="C13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32" s="36">
        <v>5520</v>
      </c>
      <c r="E132" s="37"/>
      <c r="F132" s="37"/>
      <c r="G132" s="37"/>
      <c r="H132" s="38"/>
    </row>
    <row r="133" spans="1:8" ht="50.1" customHeight="1" x14ac:dyDescent="0.2">
      <c r="A133" s="143" t="s">
        <v>100</v>
      </c>
      <c r="B133" s="144"/>
      <c r="C133" s="186" t="str">
        <f>"Интернет-площадка 2gis.ru на основе Cправочника организаций "&amp;$C$2&amp;""</f>
        <v>Интернет-площадка 2gis.ru на основе Cправочника организаций "2ГИС.МАГНИТОГОРСК"</v>
      </c>
      <c r="D133" s="36">
        <v>13320</v>
      </c>
      <c r="E133" s="37"/>
      <c r="F133" s="37"/>
      <c r="G133" s="37"/>
      <c r="H133" s="38"/>
    </row>
    <row r="134" spans="1:8" ht="50.1" customHeight="1" x14ac:dyDescent="0.2">
      <c r="A134" s="143" t="s">
        <v>101</v>
      </c>
      <c r="B134" s="144"/>
      <c r="C134" s="186" t="str">
        <f t="shared" ref="C134:C143"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6">
        <v>3600</v>
      </c>
      <c r="E134" s="37"/>
      <c r="F134" s="37"/>
      <c r="G134" s="37"/>
      <c r="H134" s="38"/>
    </row>
    <row r="135" spans="1:8" ht="50.1" customHeight="1" x14ac:dyDescent="0.2">
      <c r="A135" s="143" t="s">
        <v>102</v>
      </c>
      <c r="B135" s="144"/>
      <c r="C135" s="186" t="str">
        <f t="shared" si="1"/>
        <v>Электронный справочник на основе Справочника организаций "2ГИС.МАГНИТОГОРСК" (версия для ПК)</v>
      </c>
      <c r="D135" s="36">
        <v>8160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"2ГИС.МАГНИТОГОРСК"</v>
      </c>
      <c r="D136" s="36">
        <v>8160</v>
      </c>
      <c r="E136" s="37"/>
      <c r="F136" s="37"/>
      <c r="G136" s="37"/>
      <c r="H136" s="38"/>
    </row>
    <row r="137" spans="1:8" ht="50.1" customHeight="1" x14ac:dyDescent="0.2">
      <c r="A137" s="143" t="s">
        <v>104</v>
      </c>
      <c r="B137" s="144"/>
      <c r="C137" s="186" t="str">
        <f>"Интернет-площадка 2gis.ru на основе Cправочника организаций "&amp;$C$2&amp;""</f>
        <v>Интернет-площадка 2gis.ru на основе Cправочника организаций "2ГИС.МАГНИТОГОРСК"</v>
      </c>
      <c r="D137" s="36">
        <v>9792</v>
      </c>
      <c r="E137" s="37"/>
      <c r="F137" s="37"/>
      <c r="G137" s="37"/>
      <c r="H137" s="38"/>
    </row>
    <row r="138" spans="1:8" ht="50.1" customHeight="1" x14ac:dyDescent="0.2">
      <c r="A138" s="143" t="s">
        <v>105</v>
      </c>
      <c r="B138" s="144"/>
      <c r="C138" s="186" t="str">
        <f t="shared" si="1"/>
        <v>Электронный справочник на основе Справочника организаций "2ГИС.МАГНИТОГОРСК" (версия для ПК)</v>
      </c>
      <c r="D138" s="36">
        <v>6720</v>
      </c>
      <c r="E138" s="37"/>
      <c r="F138" s="37"/>
      <c r="G138" s="37"/>
      <c r="H138" s="38"/>
    </row>
    <row r="139" spans="1:8" ht="50.1" customHeight="1" x14ac:dyDescent="0.2">
      <c r="A139" s="143" t="s">
        <v>106</v>
      </c>
      <c r="B139" s="144"/>
      <c r="C139" s="186" t="str">
        <f t="shared" si="1"/>
        <v>Электронный справочник на основе Справочника организаций "2ГИС.МАГНИТОГОРСК" (версия для ПК)</v>
      </c>
      <c r="D139" s="36">
        <v>2640</v>
      </c>
      <c r="E139" s="37"/>
      <c r="F139" s="37"/>
      <c r="G139" s="37"/>
      <c r="H139" s="38"/>
    </row>
    <row r="140" spans="1:8" ht="50.1" customHeight="1" x14ac:dyDescent="0.2">
      <c r="A140" s="143" t="s">
        <v>107</v>
      </c>
      <c r="B140" s="144"/>
      <c r="C140" s="186" t="str">
        <f t="shared" si="1"/>
        <v>Электронный справочник на основе Справочника организаций "2ГИС.МАГНИТОГОРСК" (версия для ПК)</v>
      </c>
      <c r="D140" s="36">
        <v>7080</v>
      </c>
      <c r="E140" s="37"/>
      <c r="F140" s="37"/>
      <c r="G140" s="37"/>
      <c r="H140" s="38"/>
    </row>
    <row r="141" spans="1:8" ht="50.1" customHeight="1" x14ac:dyDescent="0.2">
      <c r="A141" s="143" t="s">
        <v>108</v>
      </c>
      <c r="B141" s="144"/>
      <c r="C141" s="186" t="s">
        <v>88</v>
      </c>
      <c r="D141" s="36">
        <v>1920</v>
      </c>
      <c r="E141" s="37"/>
      <c r="F141" s="37"/>
      <c r="G141" s="37"/>
      <c r="H141" s="38"/>
    </row>
    <row r="142" spans="1:8" ht="66.75" customHeight="1" x14ac:dyDescent="0.2">
      <c r="A142" s="143" t="s">
        <v>109</v>
      </c>
      <c r="B142" s="144"/>
      <c r="C14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6">
        <v>15480</v>
      </c>
      <c r="E142" s="37"/>
      <c r="F142" s="37"/>
      <c r="G142" s="37"/>
      <c r="H142" s="38"/>
    </row>
    <row r="143" spans="1:8" ht="50.1" customHeight="1" thickBot="1" x14ac:dyDescent="0.25">
      <c r="A143" s="143" t="s">
        <v>110</v>
      </c>
      <c r="B143" s="144"/>
      <c r="C143" s="186" t="str">
        <f t="shared" si="1"/>
        <v>Электронный справочник на основе Справочника организаций "2ГИС.МАГНИТОГОРСК" (версия для ПК)</v>
      </c>
      <c r="D143" s="44">
        <v>5520</v>
      </c>
      <c r="E143" s="45"/>
      <c r="F143" s="45"/>
      <c r="G143" s="45"/>
      <c r="H143" s="46"/>
    </row>
    <row r="144" spans="1:8" s="28" customFormat="1" ht="50.1" customHeight="1" thickBot="1" x14ac:dyDescent="0.25">
      <c r="A144" s="24" t="s">
        <v>111</v>
      </c>
      <c r="B144" s="25"/>
      <c r="C144" s="26"/>
      <c r="D144" s="156"/>
      <c r="E144" s="156"/>
      <c r="F144" s="156"/>
      <c r="G144" s="156"/>
      <c r="H144" s="157"/>
    </row>
    <row r="145" spans="1:8" s="16" customFormat="1" ht="50.1" customHeight="1" x14ac:dyDescent="0.2">
      <c r="A145" s="143" t="s">
        <v>112</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45" s="31">
        <v>11100</v>
      </c>
      <c r="E145" s="32"/>
      <c r="F145" s="32"/>
      <c r="G145" s="32"/>
      <c r="H145" s="33"/>
    </row>
    <row r="146" spans="1:8" s="16" customFormat="1" ht="50.1" customHeight="1" x14ac:dyDescent="0.2">
      <c r="A146" s="143" t="s">
        <v>113</v>
      </c>
      <c r="B146" s="144"/>
      <c r="C146" s="196"/>
      <c r="D146" s="36">
        <v>11100</v>
      </c>
      <c r="E146" s="37"/>
      <c r="F146" s="37"/>
      <c r="G146" s="37"/>
      <c r="H146" s="38"/>
    </row>
    <row r="147" spans="1:8" s="16" customFormat="1" ht="50.1" customHeight="1" x14ac:dyDescent="0.2">
      <c r="A147" s="194" t="s">
        <v>114</v>
      </c>
      <c r="B147" s="195"/>
      <c r="C147" s="196"/>
      <c r="D147" s="329">
        <v>1980.0000000000002</v>
      </c>
      <c r="E147" s="140"/>
      <c r="F147" s="140"/>
      <c r="G147" s="140"/>
      <c r="H147" s="141"/>
    </row>
    <row r="148" spans="1:8" s="16" customFormat="1" ht="50.1" customHeight="1" x14ac:dyDescent="0.2">
      <c r="A148" s="194" t="s">
        <v>115</v>
      </c>
      <c r="B148" s="195"/>
      <c r="C148" s="196"/>
      <c r="D148" s="329">
        <v>198.00000000000003</v>
      </c>
      <c r="E148" s="140"/>
      <c r="F148" s="140"/>
      <c r="G148" s="140"/>
      <c r="H148" s="141"/>
    </row>
    <row r="149" spans="1:8" s="16" customFormat="1" ht="50.1" customHeight="1" thickBot="1" x14ac:dyDescent="0.25">
      <c r="A149" s="194" t="s">
        <v>116</v>
      </c>
      <c r="B149" s="195"/>
      <c r="C149" s="198"/>
      <c r="D149" s="78">
        <v>831.6</v>
      </c>
      <c r="E149" s="79"/>
      <c r="F149" s="79"/>
      <c r="G149" s="79"/>
      <c r="H149" s="80"/>
    </row>
    <row r="150" spans="1:8" s="16" customFormat="1" ht="50.1" customHeight="1" thickBot="1" x14ac:dyDescent="0.25">
      <c r="A150" s="24" t="s">
        <v>117</v>
      </c>
      <c r="B150" s="25"/>
      <c r="C150" s="26"/>
      <c r="D150" s="156"/>
      <c r="E150" s="156"/>
      <c r="F150" s="156"/>
      <c r="G150" s="156"/>
      <c r="H150" s="157"/>
    </row>
    <row r="151" spans="1:8" ht="50.1" customHeight="1" x14ac:dyDescent="0.2">
      <c r="A151" s="143" t="s">
        <v>118</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1" s="200">
        <f>F151*1.2</f>
        <v>6494.4</v>
      </c>
      <c r="E151" s="201">
        <f>F151*1.1</f>
        <v>5953.2000000000007</v>
      </c>
      <c r="F151" s="201">
        <v>5412</v>
      </c>
      <c r="G151" s="201">
        <f>F151*0.75</f>
        <v>4059</v>
      </c>
      <c r="H151" s="202">
        <f>F151*0.5</f>
        <v>2706</v>
      </c>
    </row>
    <row r="152" spans="1:8" ht="50.1" customHeight="1" x14ac:dyDescent="0.2">
      <c r="A152" s="143" t="s">
        <v>119</v>
      </c>
      <c r="B152" s="144"/>
      <c r="C152" s="186" t="str">
        <f>"Интернет-площадка 2gis.ru на основе Cправочника организаций "&amp;$C$2&amp;""</f>
        <v>Интернет-площадка 2gis.ru на основе Cправочника организаций "2ГИС.МАГНИТОГОРСК"</v>
      </c>
      <c r="D152" s="36">
        <v>4620</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3" s="36">
        <v>5010</v>
      </c>
      <c r="E153" s="37"/>
      <c r="F153" s="37"/>
      <c r="G153" s="37"/>
      <c r="H153" s="38"/>
    </row>
    <row r="154" spans="1:8" ht="50.1" customHeight="1" x14ac:dyDescent="0.2">
      <c r="A154" s="143" t="s">
        <v>121</v>
      </c>
      <c r="B154" s="144"/>
      <c r="C15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4" s="200">
        <f>F154*1.2</f>
        <v>9216</v>
      </c>
      <c r="E154" s="201">
        <f>F154*1.1</f>
        <v>8448</v>
      </c>
      <c r="F154" s="201">
        <v>7680</v>
      </c>
      <c r="G154" s="201">
        <f>F154*0.75</f>
        <v>5760</v>
      </c>
      <c r="H154" s="202">
        <f>F154*0.5</f>
        <v>3840</v>
      </c>
    </row>
    <row r="155" spans="1:8" ht="50.1" customHeight="1" x14ac:dyDescent="0.2">
      <c r="A155" s="143" t="s">
        <v>166</v>
      </c>
      <c r="B155" s="144"/>
      <c r="C155" s="186" t="str">
        <f>"Интернет-площадка 2gis.ru на основе Cправочника организаций "&amp;$C$2&amp;""</f>
        <v>Интернет-площадка 2gis.ru на основе Cправочника организаций "2ГИС.МАГНИТОГОРСК"</v>
      </c>
      <c r="D155" s="36">
        <v>6480</v>
      </c>
      <c r="E155" s="37"/>
      <c r="F155" s="37"/>
      <c r="G155" s="37"/>
      <c r="H155" s="38"/>
    </row>
    <row r="156" spans="1:8" ht="50.1" customHeight="1" x14ac:dyDescent="0.2">
      <c r="A156" s="143" t="s">
        <v>123</v>
      </c>
      <c r="B156" s="144"/>
      <c r="C156"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6" s="36">
        <v>7080</v>
      </c>
      <c r="E156" s="37"/>
      <c r="F156" s="37"/>
      <c r="G156" s="37"/>
      <c r="H156" s="38"/>
    </row>
    <row r="157" spans="1:8" s="16" customFormat="1" ht="126" customHeight="1" thickBot="1" x14ac:dyDescent="0.25">
      <c r="A157" s="143" t="s">
        <v>124</v>
      </c>
      <c r="B157" s="144"/>
      <c r="C157" s="300" t="str">
        <f>C152</f>
        <v>Интернет-площадка 2gis.ru на основе Cправочника организаций "2ГИС.МАГНИТОГОРСК"</v>
      </c>
      <c r="D157" s="36">
        <v>4620</v>
      </c>
      <c r="E157" s="37"/>
      <c r="F157" s="37"/>
      <c r="G157" s="37"/>
      <c r="H157" s="38"/>
    </row>
    <row r="158" spans="1:8" ht="49.5" customHeight="1" thickBot="1" x14ac:dyDescent="0.25">
      <c r="A158" s="24" t="s">
        <v>185</v>
      </c>
      <c r="B158" s="25"/>
      <c r="C158" s="26"/>
      <c r="D158" s="156"/>
      <c r="E158" s="156"/>
      <c r="F158" s="156"/>
      <c r="G158" s="156"/>
      <c r="H158" s="157"/>
    </row>
    <row r="159" spans="1:8" s="23" customFormat="1" ht="30" customHeight="1" thickBot="1" x14ac:dyDescent="0.25">
      <c r="A159" s="534"/>
      <c r="B159" s="357"/>
      <c r="C159" s="358"/>
      <c r="D159" s="357"/>
      <c r="E159" s="357"/>
      <c r="F159" s="357"/>
      <c r="G159" s="357"/>
      <c r="H159" s="359"/>
    </row>
    <row r="160" spans="1:8" s="16" customFormat="1" ht="185.25" customHeight="1" x14ac:dyDescent="0.2">
      <c r="A160" s="143" t="s">
        <v>186</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0" s="31">
        <v>19860</v>
      </c>
      <c r="E160" s="32"/>
      <c r="F160" s="32"/>
      <c r="G160" s="32"/>
      <c r="H160" s="33"/>
    </row>
    <row r="161" spans="1:8" s="16" customFormat="1" ht="83.25" customHeight="1" thickBot="1" x14ac:dyDescent="0.25">
      <c r="A161" s="143" t="s">
        <v>187</v>
      </c>
      <c r="B161" s="144"/>
      <c r="C161" s="196"/>
      <c r="D161" s="36">
        <v>19860</v>
      </c>
      <c r="E161" s="37"/>
      <c r="F161" s="37"/>
      <c r="G161" s="37"/>
      <c r="H161" s="38"/>
    </row>
    <row r="162" spans="1:8" ht="21.75" thickBot="1" x14ac:dyDescent="0.25">
      <c r="A162" s="301"/>
      <c r="B162" s="302"/>
      <c r="C162" s="118"/>
      <c r="D162" s="325"/>
      <c r="E162" s="325"/>
      <c r="F162" s="325"/>
      <c r="G162" s="325"/>
      <c r="H162" s="326"/>
    </row>
    <row r="164" spans="1:8" ht="21" x14ac:dyDescent="0.2">
      <c r="A164" s="208"/>
      <c r="B164" s="209" t="s">
        <v>126</v>
      </c>
      <c r="C164" s="210" t="s">
        <v>537</v>
      </c>
      <c r="D164" s="210"/>
      <c r="E164" s="211"/>
      <c r="F164" s="211"/>
      <c r="G164" s="211"/>
      <c r="H164" s="211"/>
    </row>
    <row r="165" spans="1:8" ht="21" x14ac:dyDescent="0.2">
      <c r="A165" s="208"/>
      <c r="B165" s="211"/>
      <c r="C165" s="212" t="s">
        <v>538</v>
      </c>
      <c r="D165" s="212"/>
      <c r="E165" s="211"/>
      <c r="F165" s="211"/>
      <c r="G165" s="211"/>
      <c r="H165" s="211"/>
    </row>
    <row r="166" spans="1:8" ht="21" x14ac:dyDescent="0.2">
      <c r="A166" s="208"/>
      <c r="B166" s="211"/>
      <c r="C166" s="212" t="s">
        <v>539</v>
      </c>
      <c r="D166" s="212"/>
      <c r="E166" s="211"/>
      <c r="F166" s="211"/>
      <c r="G166" s="211"/>
      <c r="H166" s="211"/>
    </row>
    <row r="167" spans="1:8" ht="21" x14ac:dyDescent="0.2">
      <c r="C167" s="212"/>
      <c r="D167" s="212"/>
      <c r="E167" s="211"/>
      <c r="F167" s="211"/>
      <c r="G167" s="211"/>
      <c r="H167" s="205"/>
    </row>
    <row r="168" spans="1:8" ht="26.25" customHeight="1"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customHeight="1"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customHeight="1"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customHeight="1"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customHeight="1"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137</v>
      </c>
      <c r="B176" s="227"/>
      <c r="C176" s="227"/>
      <c r="D176" s="227"/>
      <c r="E176" s="227"/>
      <c r="F176" s="227"/>
      <c r="G176" s="227"/>
      <c r="H176" s="227"/>
    </row>
    <row r="177" spans="1:16384" ht="21" x14ac:dyDescent="0.2">
      <c r="A177" s="227" t="s">
        <v>138</v>
      </c>
      <c r="B177" s="227"/>
      <c r="C177" s="227"/>
      <c r="D177" s="227"/>
      <c r="E177" s="227"/>
      <c r="F177" s="227"/>
      <c r="G177" s="227"/>
      <c r="H177" s="227"/>
    </row>
    <row r="178" spans="1:16384" ht="26.25" x14ac:dyDescent="0.2">
      <c r="A178" s="221"/>
      <c r="B178" s="221"/>
      <c r="C178" s="222"/>
      <c r="D178" s="223"/>
      <c r="E178" s="223"/>
      <c r="F178" s="224"/>
      <c r="G178" s="225"/>
      <c r="H178" s="225"/>
    </row>
    <row r="179" spans="1:16384" ht="50.1" customHeight="1" thickBot="1" x14ac:dyDescent="0.25">
      <c r="A179" s="228" t="s">
        <v>139</v>
      </c>
      <c r="B179" s="228"/>
      <c r="C179" s="228"/>
      <c r="D179" s="228"/>
      <c r="E179" s="228"/>
      <c r="F179" s="229"/>
      <c r="G179" s="219"/>
      <c r="H179" s="230"/>
    </row>
    <row r="180" spans="1:16384" ht="50.1" customHeight="1" thickBot="1" x14ac:dyDescent="0.25">
      <c r="A180" s="231" t="s">
        <v>140</v>
      </c>
      <c r="B180" s="232"/>
      <c r="C180" s="232"/>
      <c r="D180" s="232"/>
      <c r="E180" s="233"/>
      <c r="F180" s="234"/>
      <c r="H180" s="235"/>
    </row>
    <row r="181" spans="1:16384" ht="84" customHeight="1" thickBot="1" x14ac:dyDescent="0.25">
      <c r="A181" s="305" t="s">
        <v>141</v>
      </c>
      <c r="B181" s="306"/>
      <c r="C181" s="238" t="s">
        <v>142</v>
      </c>
      <c r="D181" s="330" t="s">
        <v>143</v>
      </c>
      <c r="E181" s="331"/>
      <c r="F181" s="240"/>
      <c r="G181" s="240"/>
      <c r="H181" s="240"/>
    </row>
    <row r="182" spans="1:16384" ht="93.75" customHeight="1" x14ac:dyDescent="0.2">
      <c r="A182" s="241" t="s">
        <v>144</v>
      </c>
      <c r="B182" s="242"/>
      <c r="C182" s="243" t="s">
        <v>145</v>
      </c>
      <c r="D182" s="244" t="s">
        <v>146</v>
      </c>
      <c r="E182" s="245"/>
      <c r="F182" s="240"/>
      <c r="G182" s="240"/>
      <c r="H182" s="240"/>
    </row>
    <row r="183" spans="1:16384" ht="94.5" customHeight="1" x14ac:dyDescent="0.2">
      <c r="A183" s="246" t="s">
        <v>147</v>
      </c>
      <c r="B183" s="247"/>
      <c r="C183" s="248" t="s">
        <v>148</v>
      </c>
      <c r="D183" s="249" t="s">
        <v>149</v>
      </c>
      <c r="E183" s="250"/>
      <c r="F183" s="240"/>
      <c r="G183" s="240"/>
      <c r="H183" s="240"/>
    </row>
    <row r="184" spans="1:16384" ht="178.5" customHeight="1" thickBot="1" x14ac:dyDescent="0.25">
      <c r="A184" s="332" t="s">
        <v>150</v>
      </c>
      <c r="B184" s="333"/>
      <c r="C184" s="334" t="s">
        <v>151</v>
      </c>
      <c r="D184" s="335" t="s">
        <v>149</v>
      </c>
      <c r="E184" s="336"/>
      <c r="F184" s="240"/>
      <c r="G184" s="240"/>
      <c r="H184" s="240"/>
    </row>
    <row r="185" spans="1:16384" s="205" customFormat="1" ht="125.25" customHeight="1" x14ac:dyDescent="0.2">
      <c r="A185" s="246" t="s">
        <v>153</v>
      </c>
      <c r="B185" s="247"/>
      <c r="C185" s="337" t="s">
        <v>154</v>
      </c>
      <c r="D185" s="247" t="s">
        <v>149</v>
      </c>
      <c r="E185" s="338"/>
      <c r="F185" s="234"/>
      <c r="G185" s="234"/>
      <c r="H185" s="234"/>
    </row>
    <row r="186" spans="1:16384" s="226" customFormat="1" ht="222.75" customHeight="1" thickBot="1" x14ac:dyDescent="0.25">
      <c r="A186" s="339" t="s">
        <v>155</v>
      </c>
      <c r="B186" s="340"/>
      <c r="C186" s="334" t="s">
        <v>156</v>
      </c>
      <c r="D186" s="341" t="s">
        <v>149</v>
      </c>
      <c r="E186" s="342"/>
      <c r="F186" s="224"/>
      <c r="G186" s="225"/>
      <c r="H186" s="225"/>
    </row>
    <row r="187" spans="1:16384" ht="23.25" x14ac:dyDescent="0.2">
      <c r="A187" s="252" t="s">
        <v>157</v>
      </c>
      <c r="B187" s="252"/>
      <c r="C187" s="252"/>
      <c r="D187" s="252"/>
      <c r="E187" s="252"/>
      <c r="F187" s="252"/>
      <c r="G187" s="252"/>
      <c r="H187" s="252"/>
    </row>
    <row r="188" spans="1:16384" ht="23.25" x14ac:dyDescent="0.2">
      <c r="A188" s="252" t="s">
        <v>158</v>
      </c>
      <c r="B188" s="252"/>
      <c r="C188" s="252"/>
      <c r="D188" s="252"/>
      <c r="E188" s="252"/>
      <c r="F188" s="252"/>
      <c r="G188" s="252"/>
      <c r="H188" s="252"/>
      <c r="I188" s="252"/>
      <c r="J188" s="252"/>
      <c r="K188" s="252"/>
      <c r="L188" s="252"/>
      <c r="M188" s="252"/>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c r="BC188" s="252"/>
      <c r="BD188" s="252"/>
      <c r="BE188" s="252"/>
      <c r="BF188" s="252"/>
      <c r="BG188" s="252"/>
      <c r="BH188" s="252"/>
      <c r="BI188" s="252"/>
      <c r="BJ188" s="252"/>
      <c r="BK188" s="252"/>
      <c r="BL188" s="252"/>
      <c r="BM188" s="252"/>
      <c r="BN188" s="252"/>
      <c r="BO188" s="252"/>
      <c r="BP188" s="252"/>
      <c r="BQ188" s="252"/>
      <c r="BR188" s="252"/>
      <c r="BS188" s="252"/>
      <c r="BT188" s="252"/>
      <c r="BU188" s="252"/>
      <c r="BV188" s="252"/>
      <c r="BW188" s="252"/>
      <c r="BX188" s="252"/>
      <c r="BY188" s="252"/>
      <c r="BZ188" s="252"/>
      <c r="CA188" s="252"/>
      <c r="CB188" s="252"/>
      <c r="CC188" s="252"/>
      <c r="CD188" s="252"/>
      <c r="CE188" s="252"/>
      <c r="CF188" s="252"/>
      <c r="CG188" s="252"/>
      <c r="CH188" s="252"/>
      <c r="CI188" s="252"/>
      <c r="CJ188" s="252"/>
      <c r="CK188" s="252"/>
      <c r="CL188" s="252"/>
      <c r="CM188" s="252"/>
      <c r="CN188" s="252"/>
      <c r="CO188" s="252"/>
      <c r="CP188" s="252"/>
      <c r="CQ188" s="252"/>
      <c r="CR188" s="252"/>
      <c r="CS188" s="252"/>
      <c r="CT188" s="252"/>
      <c r="CU188" s="252"/>
      <c r="CV188" s="252"/>
      <c r="CW188" s="252"/>
      <c r="CX188" s="252"/>
      <c r="CY188" s="252"/>
      <c r="CZ188" s="252"/>
      <c r="DA188" s="252"/>
      <c r="DB188" s="252"/>
      <c r="DC188" s="252"/>
      <c r="DD188" s="252"/>
      <c r="DE188" s="252"/>
      <c r="DF188" s="252"/>
      <c r="DG188" s="252"/>
      <c r="DH188" s="252"/>
      <c r="DI188" s="252"/>
      <c r="DJ188" s="252"/>
      <c r="DK188" s="252"/>
      <c r="DL188" s="252"/>
      <c r="DM188" s="252"/>
      <c r="DN188" s="252"/>
      <c r="DO188" s="252"/>
      <c r="DP188" s="252"/>
      <c r="DQ188" s="252"/>
      <c r="DR188" s="252"/>
      <c r="DS188" s="252"/>
      <c r="DT188" s="252"/>
      <c r="DU188" s="252"/>
      <c r="DV188" s="252"/>
      <c r="DW188" s="252"/>
      <c r="DX188" s="252"/>
      <c r="DY188" s="252"/>
      <c r="DZ188" s="252"/>
      <c r="EA188" s="252"/>
      <c r="EB188" s="252"/>
      <c r="EC188" s="252"/>
      <c r="ED188" s="252"/>
      <c r="EE188" s="252"/>
      <c r="EF188" s="252"/>
      <c r="EG188" s="252"/>
      <c r="EH188" s="252"/>
      <c r="EI188" s="252"/>
      <c r="EJ188" s="252"/>
      <c r="EK188" s="252"/>
      <c r="EL188" s="252"/>
      <c r="EM188" s="252"/>
      <c r="EN188" s="252"/>
      <c r="EO188" s="252"/>
      <c r="EP188" s="252"/>
      <c r="EQ188" s="252"/>
      <c r="ER188" s="252"/>
      <c r="ES188" s="252"/>
      <c r="ET188" s="252"/>
      <c r="EU188" s="252"/>
      <c r="EV188" s="252"/>
      <c r="EW188" s="252"/>
      <c r="EX188" s="252"/>
      <c r="EY188" s="252"/>
      <c r="EZ188" s="252"/>
      <c r="FA188" s="252"/>
      <c r="FB188" s="252"/>
      <c r="FC188" s="252"/>
      <c r="FD188" s="252"/>
      <c r="FE188" s="252"/>
      <c r="FF188" s="252"/>
      <c r="FG188" s="252"/>
      <c r="FH188" s="252"/>
      <c r="FI188" s="252"/>
      <c r="FJ188" s="252"/>
      <c r="FK188" s="252"/>
      <c r="FL188" s="252"/>
      <c r="FM188" s="252"/>
      <c r="FN188" s="252"/>
      <c r="FO188" s="252"/>
      <c r="FP188" s="252"/>
      <c r="FQ188" s="252"/>
      <c r="FR188" s="252"/>
      <c r="FS188" s="252"/>
      <c r="FT188" s="252"/>
      <c r="FU188" s="252"/>
      <c r="FV188" s="252"/>
      <c r="FW188" s="252"/>
      <c r="FX188" s="252"/>
      <c r="FY188" s="252"/>
      <c r="FZ188" s="252"/>
      <c r="GA188" s="252"/>
      <c r="GB188" s="252"/>
      <c r="GC188" s="252"/>
      <c r="GD188" s="252"/>
      <c r="GE188" s="252"/>
      <c r="GF188" s="252"/>
      <c r="GG188" s="252"/>
      <c r="GH188" s="252"/>
      <c r="GI188" s="252"/>
      <c r="GJ188" s="252"/>
      <c r="GK188" s="252"/>
      <c r="GL188" s="252"/>
      <c r="GM188" s="252"/>
      <c r="GN188" s="252"/>
      <c r="GO188" s="252"/>
      <c r="GP188" s="252"/>
      <c r="GQ188" s="252"/>
      <c r="GR188" s="252"/>
      <c r="GS188" s="252"/>
      <c r="GT188" s="252"/>
      <c r="GU188" s="252"/>
      <c r="GV188" s="252"/>
      <c r="GW188" s="252"/>
      <c r="GX188" s="252"/>
      <c r="GY188" s="252"/>
      <c r="GZ188" s="252"/>
      <c r="HA188" s="252"/>
      <c r="HB188" s="252"/>
      <c r="HC188" s="252"/>
      <c r="HD188" s="252"/>
      <c r="HE188" s="252"/>
      <c r="HF188" s="252"/>
      <c r="HG188" s="252"/>
      <c r="HH188" s="252"/>
      <c r="HI188" s="252"/>
      <c r="HJ188" s="252"/>
      <c r="HK188" s="252"/>
      <c r="HL188" s="252"/>
      <c r="HM188" s="252"/>
      <c r="HN188" s="252"/>
      <c r="HO188" s="252"/>
      <c r="HP188" s="252"/>
      <c r="HQ188" s="252"/>
      <c r="HR188" s="252"/>
      <c r="HS188" s="252"/>
      <c r="HT188" s="252"/>
      <c r="HU188" s="252"/>
      <c r="HV188" s="252"/>
      <c r="HW188" s="252"/>
      <c r="HX188" s="252"/>
      <c r="HY188" s="252"/>
      <c r="HZ188" s="252"/>
      <c r="IA188" s="252"/>
      <c r="IB188" s="252"/>
      <c r="IC188" s="252"/>
      <c r="ID188" s="252"/>
      <c r="IE188" s="252"/>
      <c r="IF188" s="252"/>
      <c r="IG188" s="252"/>
      <c r="IH188" s="252"/>
      <c r="II188" s="252"/>
      <c r="IJ188" s="252"/>
      <c r="IK188" s="252"/>
      <c r="IL188" s="252"/>
      <c r="IM188" s="252"/>
      <c r="IN188" s="252"/>
      <c r="IO188" s="252"/>
      <c r="IP188" s="252"/>
      <c r="IQ188" s="252"/>
      <c r="IR188" s="252"/>
      <c r="IS188" s="252"/>
      <c r="IT188" s="252"/>
      <c r="IU188" s="252"/>
      <c r="IV188" s="252"/>
      <c r="IW188" s="252"/>
      <c r="IX188" s="252"/>
      <c r="IY188" s="252"/>
      <c r="IZ188" s="252"/>
      <c r="JA188" s="252"/>
      <c r="JB188" s="252"/>
      <c r="JC188" s="252"/>
      <c r="JD188" s="252"/>
      <c r="JE188" s="252"/>
      <c r="JF188" s="252"/>
      <c r="JG188" s="252"/>
      <c r="JH188" s="252"/>
      <c r="JI188" s="252"/>
      <c r="JJ188" s="252"/>
      <c r="JK188" s="252"/>
      <c r="JL188" s="252"/>
      <c r="JM188" s="252"/>
      <c r="JN188" s="252"/>
      <c r="JO188" s="252"/>
      <c r="JP188" s="252"/>
      <c r="JQ188" s="252"/>
      <c r="JR188" s="252"/>
      <c r="JS188" s="252"/>
      <c r="JT188" s="252"/>
      <c r="JU188" s="252"/>
      <c r="JV188" s="252"/>
      <c r="JW188" s="252"/>
      <c r="JX188" s="252"/>
      <c r="JY188" s="252"/>
      <c r="JZ188" s="252"/>
      <c r="KA188" s="252"/>
      <c r="KB188" s="252"/>
      <c r="KC188" s="252"/>
      <c r="KD188" s="252"/>
      <c r="KE188" s="252"/>
      <c r="KF188" s="252"/>
      <c r="KG188" s="252"/>
      <c r="KH188" s="252"/>
      <c r="KI188" s="252"/>
      <c r="KJ188" s="252"/>
      <c r="KK188" s="252"/>
      <c r="KL188" s="252"/>
      <c r="KM188" s="252"/>
      <c r="KN188" s="252"/>
      <c r="KO188" s="252"/>
      <c r="KP188" s="252"/>
      <c r="KQ188" s="252"/>
      <c r="KR188" s="252"/>
      <c r="KS188" s="252"/>
      <c r="KT188" s="252"/>
      <c r="KU188" s="252"/>
      <c r="KV188" s="252"/>
      <c r="KW188" s="252"/>
      <c r="KX188" s="252"/>
      <c r="KY188" s="252"/>
      <c r="KZ188" s="252"/>
      <c r="LA188" s="252"/>
      <c r="LB188" s="252"/>
      <c r="LC188" s="252"/>
      <c r="LD188" s="252"/>
      <c r="LE188" s="252"/>
      <c r="LF188" s="252"/>
      <c r="LG188" s="252"/>
      <c r="LH188" s="252"/>
      <c r="LI188" s="252"/>
      <c r="LJ188" s="252"/>
      <c r="LK188" s="252"/>
      <c r="LL188" s="252"/>
      <c r="LM188" s="252"/>
      <c r="LN188" s="252"/>
      <c r="LO188" s="252"/>
      <c r="LP188" s="252"/>
      <c r="LQ188" s="252"/>
      <c r="LR188" s="252"/>
      <c r="LS188" s="252"/>
      <c r="LT188" s="252"/>
      <c r="LU188" s="252"/>
      <c r="LV188" s="252"/>
      <c r="LW188" s="252"/>
      <c r="LX188" s="252"/>
      <c r="LY188" s="252"/>
      <c r="LZ188" s="252"/>
      <c r="MA188" s="252"/>
      <c r="MB188" s="252"/>
      <c r="MC188" s="252"/>
      <c r="MD188" s="252"/>
      <c r="ME188" s="252"/>
      <c r="MF188" s="252"/>
      <c r="MG188" s="252"/>
      <c r="MH188" s="252"/>
      <c r="MI188" s="252"/>
      <c r="MJ188" s="252"/>
      <c r="MK188" s="252"/>
      <c r="ML188" s="252"/>
      <c r="MM188" s="252"/>
      <c r="MN188" s="252"/>
      <c r="MO188" s="252"/>
      <c r="MP188" s="252"/>
      <c r="MQ188" s="252"/>
      <c r="MR188" s="252"/>
      <c r="MS188" s="252"/>
      <c r="MT188" s="252"/>
      <c r="MU188" s="252"/>
      <c r="MV188" s="252"/>
      <c r="MW188" s="252"/>
      <c r="MX188" s="252"/>
      <c r="MY188" s="252"/>
      <c r="MZ188" s="252"/>
      <c r="NA188" s="252"/>
      <c r="NB188" s="252"/>
      <c r="NC188" s="252"/>
      <c r="ND188" s="252"/>
      <c r="NE188" s="252"/>
      <c r="NF188" s="252"/>
      <c r="NG188" s="252"/>
      <c r="NH188" s="252"/>
      <c r="NI188" s="252"/>
      <c r="NJ188" s="252"/>
      <c r="NK188" s="252"/>
      <c r="NL188" s="252"/>
      <c r="NM188" s="252"/>
      <c r="NN188" s="252"/>
      <c r="NO188" s="252"/>
      <c r="NP188" s="252"/>
      <c r="NQ188" s="252"/>
      <c r="NR188" s="252"/>
      <c r="NS188" s="252"/>
      <c r="NT188" s="252"/>
      <c r="NU188" s="252"/>
      <c r="NV188" s="252"/>
      <c r="NW188" s="252"/>
      <c r="NX188" s="252"/>
      <c r="NY188" s="252"/>
      <c r="NZ188" s="252"/>
      <c r="OA188" s="252"/>
      <c r="OB188" s="252"/>
      <c r="OC188" s="252"/>
      <c r="OD188" s="252"/>
      <c r="OE188" s="252"/>
      <c r="OF188" s="252"/>
      <c r="OG188" s="252"/>
      <c r="OH188" s="252"/>
      <c r="OI188" s="252"/>
      <c r="OJ188" s="252"/>
      <c r="OK188" s="252"/>
      <c r="OL188" s="252"/>
      <c r="OM188" s="252"/>
      <c r="ON188" s="252"/>
      <c r="OO188" s="252"/>
      <c r="OP188" s="252"/>
      <c r="OQ188" s="252"/>
      <c r="OR188" s="252"/>
      <c r="OS188" s="252"/>
      <c r="OT188" s="252"/>
      <c r="OU188" s="252"/>
      <c r="OV188" s="252"/>
      <c r="OW188" s="252"/>
      <c r="OX188" s="252"/>
      <c r="OY188" s="252"/>
      <c r="OZ188" s="252"/>
      <c r="PA188" s="252"/>
      <c r="PB188" s="252"/>
      <c r="PC188" s="252"/>
      <c r="PD188" s="252"/>
      <c r="PE188" s="252"/>
      <c r="PF188" s="252"/>
      <c r="PG188" s="252"/>
      <c r="PH188" s="252"/>
      <c r="PI188" s="252"/>
      <c r="PJ188" s="252"/>
      <c r="PK188" s="252"/>
      <c r="PL188" s="252"/>
      <c r="PM188" s="252"/>
      <c r="PN188" s="252"/>
      <c r="PO188" s="252"/>
      <c r="PP188" s="252"/>
      <c r="PQ188" s="252"/>
      <c r="PR188" s="252"/>
      <c r="PS188" s="252"/>
      <c r="PT188" s="252"/>
      <c r="PU188" s="252"/>
      <c r="PV188" s="252"/>
      <c r="PW188" s="252"/>
      <c r="PX188" s="252"/>
      <c r="PY188" s="252"/>
      <c r="PZ188" s="252"/>
      <c r="QA188" s="252"/>
      <c r="QB188" s="252"/>
      <c r="QC188" s="252"/>
      <c r="QD188" s="252"/>
      <c r="QE188" s="252"/>
      <c r="QF188" s="252"/>
      <c r="QG188" s="252"/>
      <c r="QH188" s="252"/>
      <c r="QI188" s="252"/>
      <c r="QJ188" s="252"/>
      <c r="QK188" s="252"/>
      <c r="QL188" s="252"/>
      <c r="QM188" s="252"/>
      <c r="QN188" s="252"/>
      <c r="QO188" s="252"/>
      <c r="QP188" s="252"/>
      <c r="QQ188" s="252"/>
      <c r="QR188" s="252"/>
      <c r="QS188" s="252"/>
      <c r="QT188" s="252"/>
      <c r="QU188" s="252"/>
      <c r="QV188" s="252"/>
      <c r="QW188" s="252"/>
      <c r="QX188" s="252"/>
      <c r="QY188" s="252"/>
      <c r="QZ188" s="252"/>
      <c r="RA188" s="252"/>
      <c r="RB188" s="252"/>
      <c r="RC188" s="252"/>
      <c r="RD188" s="252"/>
      <c r="RE188" s="252"/>
      <c r="RF188" s="252"/>
      <c r="RG188" s="252"/>
      <c r="RH188" s="252"/>
      <c r="RI188" s="252"/>
      <c r="RJ188" s="252"/>
      <c r="RK188" s="252"/>
      <c r="RL188" s="252"/>
      <c r="RM188" s="252"/>
      <c r="RN188" s="252"/>
      <c r="RO188" s="252"/>
      <c r="RP188" s="252"/>
      <c r="RQ188" s="252"/>
      <c r="RR188" s="252"/>
      <c r="RS188" s="252"/>
      <c r="RT188" s="252"/>
      <c r="RU188" s="252"/>
      <c r="RV188" s="252"/>
      <c r="RW188" s="252"/>
      <c r="RX188" s="252"/>
      <c r="RY188" s="252"/>
      <c r="RZ188" s="252"/>
      <c r="SA188" s="252"/>
      <c r="SB188" s="252"/>
      <c r="SC188" s="252"/>
      <c r="SD188" s="252"/>
      <c r="SE188" s="252"/>
      <c r="SF188" s="252"/>
      <c r="SG188" s="252"/>
      <c r="SH188" s="252"/>
      <c r="SI188" s="252"/>
      <c r="SJ188" s="252"/>
      <c r="SK188" s="252"/>
      <c r="SL188" s="252"/>
      <c r="SM188" s="252"/>
      <c r="SN188" s="252"/>
      <c r="SO188" s="252"/>
      <c r="SP188" s="252"/>
      <c r="SQ188" s="252"/>
      <c r="SR188" s="252"/>
      <c r="SS188" s="252"/>
      <c r="ST188" s="252"/>
      <c r="SU188" s="252"/>
      <c r="SV188" s="252"/>
      <c r="SW188" s="252"/>
      <c r="SX188" s="252"/>
      <c r="SY188" s="252"/>
      <c r="SZ188" s="252"/>
      <c r="TA188" s="252"/>
      <c r="TB188" s="252"/>
      <c r="TC188" s="252"/>
      <c r="TD188" s="252"/>
      <c r="TE188" s="252"/>
      <c r="TF188" s="252"/>
      <c r="TG188" s="252"/>
      <c r="TH188" s="252"/>
      <c r="TI188" s="252"/>
      <c r="TJ188" s="252"/>
      <c r="TK188" s="252"/>
      <c r="TL188" s="252"/>
      <c r="TM188" s="252"/>
      <c r="TN188" s="252"/>
      <c r="TO188" s="252"/>
      <c r="TP188" s="252"/>
      <c r="TQ188" s="252"/>
      <c r="TR188" s="252"/>
      <c r="TS188" s="252"/>
      <c r="TT188" s="252"/>
      <c r="TU188" s="252"/>
      <c r="TV188" s="252"/>
      <c r="TW188" s="252"/>
      <c r="TX188" s="252"/>
      <c r="TY188" s="252"/>
      <c r="TZ188" s="252"/>
      <c r="UA188" s="252"/>
      <c r="UB188" s="252"/>
      <c r="UC188" s="252"/>
      <c r="UD188" s="252"/>
      <c r="UE188" s="252"/>
      <c r="UF188" s="252"/>
      <c r="UG188" s="252"/>
      <c r="UH188" s="252"/>
      <c r="UI188" s="252"/>
      <c r="UJ188" s="252"/>
      <c r="UK188" s="252"/>
      <c r="UL188" s="252"/>
      <c r="UM188" s="252"/>
      <c r="UN188" s="252"/>
      <c r="UO188" s="252"/>
      <c r="UP188" s="252"/>
      <c r="UQ188" s="252"/>
      <c r="UR188" s="252"/>
      <c r="US188" s="252"/>
      <c r="UT188" s="252"/>
      <c r="UU188" s="252"/>
      <c r="UV188" s="252"/>
      <c r="UW188" s="252"/>
      <c r="UX188" s="252"/>
      <c r="UY188" s="252"/>
      <c r="UZ188" s="252"/>
      <c r="VA188" s="252"/>
      <c r="VB188" s="252"/>
      <c r="VC188" s="252"/>
      <c r="VD188" s="252"/>
      <c r="VE188" s="252"/>
      <c r="VF188" s="252"/>
      <c r="VG188" s="252"/>
      <c r="VH188" s="252"/>
      <c r="VI188" s="252"/>
      <c r="VJ188" s="252"/>
      <c r="VK188" s="252"/>
      <c r="VL188" s="252"/>
      <c r="VM188" s="252"/>
      <c r="VN188" s="252"/>
      <c r="VO188" s="252"/>
      <c r="VP188" s="252"/>
      <c r="VQ188" s="252"/>
      <c r="VR188" s="252"/>
      <c r="VS188" s="252"/>
      <c r="VT188" s="252"/>
      <c r="VU188" s="252"/>
      <c r="VV188" s="252"/>
      <c r="VW188" s="252"/>
      <c r="VX188" s="252"/>
      <c r="VY188" s="252"/>
      <c r="VZ188" s="252"/>
      <c r="WA188" s="252"/>
      <c r="WB188" s="252"/>
      <c r="WC188" s="252"/>
      <c r="WD188" s="252"/>
      <c r="WE188" s="252"/>
      <c r="WF188" s="252"/>
      <c r="WG188" s="252"/>
      <c r="WH188" s="252"/>
      <c r="WI188" s="252"/>
      <c r="WJ188" s="252"/>
      <c r="WK188" s="252"/>
      <c r="WL188" s="252"/>
      <c r="WM188" s="252"/>
      <c r="WN188" s="252"/>
      <c r="WO188" s="252"/>
      <c r="WP188" s="252"/>
      <c r="WQ188" s="252"/>
      <c r="WR188" s="252"/>
      <c r="WS188" s="252"/>
      <c r="WT188" s="252"/>
      <c r="WU188" s="252"/>
      <c r="WV188" s="252"/>
      <c r="WW188" s="252"/>
      <c r="WX188" s="252"/>
      <c r="WY188" s="252"/>
      <c r="WZ188" s="252"/>
      <c r="XA188" s="252"/>
      <c r="XB188" s="252"/>
      <c r="XC188" s="252"/>
      <c r="XD188" s="252"/>
      <c r="XE188" s="252"/>
      <c r="XF188" s="252"/>
      <c r="XG188" s="252"/>
      <c r="XH188" s="252"/>
      <c r="XI188" s="252"/>
      <c r="XJ188" s="252"/>
      <c r="XK188" s="252"/>
      <c r="XL188" s="252"/>
      <c r="XM188" s="252"/>
      <c r="XN188" s="252"/>
      <c r="XO188" s="252"/>
      <c r="XP188" s="252"/>
      <c r="XQ188" s="252"/>
      <c r="XR188" s="252"/>
      <c r="XS188" s="252"/>
      <c r="XT188" s="252"/>
      <c r="XU188" s="252"/>
      <c r="XV188" s="252"/>
      <c r="XW188" s="252"/>
      <c r="XX188" s="252"/>
      <c r="XY188" s="252"/>
      <c r="XZ188" s="252"/>
      <c r="YA188" s="252"/>
      <c r="YB188" s="252"/>
      <c r="YC188" s="252"/>
      <c r="YD188" s="252"/>
      <c r="YE188" s="252"/>
      <c r="YF188" s="252"/>
      <c r="YG188" s="252"/>
      <c r="YH188" s="252"/>
      <c r="YI188" s="252"/>
      <c r="YJ188" s="252"/>
      <c r="YK188" s="252"/>
      <c r="YL188" s="252"/>
      <c r="YM188" s="252"/>
      <c r="YN188" s="252"/>
      <c r="YO188" s="252"/>
      <c r="YP188" s="252"/>
      <c r="YQ188" s="252"/>
      <c r="YR188" s="252"/>
      <c r="YS188" s="252"/>
      <c r="YT188" s="252"/>
      <c r="YU188" s="252"/>
      <c r="YV188" s="252"/>
      <c r="YW188" s="252"/>
      <c r="YX188" s="252"/>
      <c r="YY188" s="252"/>
      <c r="YZ188" s="252"/>
      <c r="ZA188" s="252"/>
      <c r="ZB188" s="252"/>
      <c r="ZC188" s="252"/>
      <c r="ZD188" s="252"/>
      <c r="ZE188" s="252"/>
      <c r="ZF188" s="252"/>
      <c r="ZG188" s="252"/>
      <c r="ZH188" s="252"/>
      <c r="ZI188" s="252"/>
      <c r="ZJ188" s="252"/>
      <c r="ZK188" s="252"/>
      <c r="ZL188" s="252"/>
      <c r="ZM188" s="252"/>
      <c r="ZN188" s="252"/>
      <c r="ZO188" s="252"/>
      <c r="ZP188" s="252"/>
      <c r="ZQ188" s="252"/>
      <c r="ZR188" s="252"/>
      <c r="ZS188" s="252"/>
      <c r="ZT188" s="252"/>
      <c r="ZU188" s="252"/>
      <c r="ZV188" s="252"/>
      <c r="ZW188" s="252"/>
      <c r="ZX188" s="252"/>
      <c r="ZY188" s="252"/>
      <c r="ZZ188" s="252"/>
      <c r="AAA188" s="252"/>
      <c r="AAB188" s="252"/>
      <c r="AAC188" s="252"/>
      <c r="AAD188" s="252"/>
      <c r="AAE188" s="252"/>
      <c r="AAF188" s="252"/>
      <c r="AAG188" s="252"/>
      <c r="AAH188" s="252"/>
      <c r="AAI188" s="252"/>
      <c r="AAJ188" s="252"/>
      <c r="AAK188" s="252"/>
      <c r="AAL188" s="252"/>
      <c r="AAM188" s="252"/>
      <c r="AAN188" s="252"/>
      <c r="AAO188" s="252"/>
      <c r="AAP188" s="252"/>
      <c r="AAQ188" s="252"/>
      <c r="AAR188" s="252"/>
      <c r="AAS188" s="252"/>
      <c r="AAT188" s="252"/>
      <c r="AAU188" s="252"/>
      <c r="AAV188" s="252"/>
      <c r="AAW188" s="252"/>
      <c r="AAX188" s="252"/>
      <c r="AAY188" s="252"/>
      <c r="AAZ188" s="252"/>
      <c r="ABA188" s="252"/>
      <c r="ABB188" s="252"/>
      <c r="ABC188" s="252"/>
      <c r="ABD188" s="252"/>
      <c r="ABE188" s="252"/>
      <c r="ABF188" s="252"/>
      <c r="ABG188" s="252"/>
      <c r="ABH188" s="252"/>
      <c r="ABI188" s="252"/>
      <c r="ABJ188" s="252"/>
      <c r="ABK188" s="252"/>
      <c r="ABL188" s="252"/>
      <c r="ABM188" s="252"/>
      <c r="ABN188" s="252"/>
      <c r="ABO188" s="252"/>
      <c r="ABP188" s="252"/>
      <c r="ABQ188" s="252"/>
      <c r="ABR188" s="252"/>
      <c r="ABS188" s="252"/>
      <c r="ABT188" s="252"/>
      <c r="ABU188" s="252"/>
      <c r="ABV188" s="252"/>
      <c r="ABW188" s="252"/>
      <c r="ABX188" s="252"/>
      <c r="ABY188" s="252"/>
      <c r="ABZ188" s="252"/>
      <c r="ACA188" s="252"/>
      <c r="ACB188" s="252"/>
      <c r="ACC188" s="252"/>
      <c r="ACD188" s="252"/>
      <c r="ACE188" s="252"/>
      <c r="ACF188" s="252"/>
      <c r="ACG188" s="252"/>
      <c r="ACH188" s="252"/>
      <c r="ACI188" s="252"/>
      <c r="ACJ188" s="252"/>
      <c r="ACK188" s="252"/>
      <c r="ACL188" s="252"/>
      <c r="ACM188" s="252"/>
      <c r="ACN188" s="252"/>
      <c r="ACO188" s="252"/>
      <c r="ACP188" s="252"/>
      <c r="ACQ188" s="252"/>
      <c r="ACR188" s="252"/>
      <c r="ACS188" s="252"/>
      <c r="ACT188" s="252"/>
      <c r="ACU188" s="252"/>
      <c r="ACV188" s="252"/>
      <c r="ACW188" s="252"/>
      <c r="ACX188" s="252"/>
      <c r="ACY188" s="252"/>
      <c r="ACZ188" s="252"/>
      <c r="ADA188" s="252"/>
      <c r="ADB188" s="252"/>
      <c r="ADC188" s="252"/>
      <c r="ADD188" s="252"/>
      <c r="ADE188" s="252"/>
      <c r="ADF188" s="252"/>
      <c r="ADG188" s="252"/>
      <c r="ADH188" s="252"/>
      <c r="ADI188" s="252"/>
      <c r="ADJ188" s="252"/>
      <c r="ADK188" s="252"/>
      <c r="ADL188" s="252"/>
      <c r="ADM188" s="252"/>
      <c r="ADN188" s="252"/>
      <c r="ADO188" s="252"/>
      <c r="ADP188" s="252"/>
      <c r="ADQ188" s="252"/>
      <c r="ADR188" s="252"/>
      <c r="ADS188" s="252"/>
      <c r="ADT188" s="252"/>
      <c r="ADU188" s="252"/>
      <c r="ADV188" s="252"/>
      <c r="ADW188" s="252"/>
      <c r="ADX188" s="252"/>
      <c r="ADY188" s="252"/>
      <c r="ADZ188" s="252"/>
      <c r="AEA188" s="252"/>
      <c r="AEB188" s="252"/>
      <c r="AEC188" s="252"/>
      <c r="AED188" s="252"/>
      <c r="AEE188" s="252"/>
      <c r="AEF188" s="252"/>
      <c r="AEG188" s="252"/>
      <c r="AEH188" s="252"/>
      <c r="AEI188" s="252"/>
      <c r="AEJ188" s="252"/>
      <c r="AEK188" s="252"/>
      <c r="AEL188" s="252"/>
      <c r="AEM188" s="252"/>
      <c r="AEN188" s="252"/>
      <c r="AEO188" s="252"/>
      <c r="AEP188" s="252"/>
      <c r="AEQ188" s="252"/>
      <c r="AER188" s="252"/>
      <c r="AES188" s="252"/>
      <c r="AET188" s="252"/>
      <c r="AEU188" s="252"/>
      <c r="AEV188" s="252"/>
      <c r="AEW188" s="252"/>
      <c r="AEX188" s="252"/>
      <c r="AEY188" s="252"/>
      <c r="AEZ188" s="252"/>
      <c r="AFA188" s="252"/>
      <c r="AFB188" s="252"/>
      <c r="AFC188" s="252"/>
      <c r="AFD188" s="252"/>
      <c r="AFE188" s="252"/>
      <c r="AFF188" s="252"/>
      <c r="AFG188" s="252"/>
      <c r="AFH188" s="252"/>
      <c r="AFI188" s="252"/>
      <c r="AFJ188" s="252"/>
      <c r="AFK188" s="252"/>
      <c r="AFL188" s="252"/>
      <c r="AFM188" s="252"/>
      <c r="AFN188" s="252"/>
      <c r="AFO188" s="252"/>
      <c r="AFP188" s="252"/>
      <c r="AFQ188" s="252"/>
      <c r="AFR188" s="252"/>
      <c r="AFS188" s="252"/>
      <c r="AFT188" s="252"/>
      <c r="AFU188" s="252"/>
      <c r="AFV188" s="252"/>
      <c r="AFW188" s="252"/>
      <c r="AFX188" s="252"/>
      <c r="AFY188" s="252"/>
      <c r="AFZ188" s="252"/>
      <c r="AGA188" s="252"/>
      <c r="AGB188" s="252"/>
      <c r="AGC188" s="252"/>
      <c r="AGD188" s="252"/>
      <c r="AGE188" s="252"/>
      <c r="AGF188" s="252"/>
      <c r="AGG188" s="252"/>
      <c r="AGH188" s="252"/>
      <c r="AGI188" s="252"/>
      <c r="AGJ188" s="252"/>
      <c r="AGK188" s="252"/>
      <c r="AGL188" s="252"/>
      <c r="AGM188" s="252"/>
      <c r="AGN188" s="252"/>
      <c r="AGO188" s="252"/>
      <c r="AGP188" s="252"/>
      <c r="AGQ188" s="252"/>
      <c r="AGR188" s="252"/>
      <c r="AGS188" s="252"/>
      <c r="AGT188" s="252"/>
      <c r="AGU188" s="252"/>
      <c r="AGV188" s="252"/>
      <c r="AGW188" s="252"/>
      <c r="AGX188" s="252"/>
      <c r="AGY188" s="252"/>
      <c r="AGZ188" s="252"/>
      <c r="AHA188" s="252"/>
      <c r="AHB188" s="252"/>
      <c r="AHC188" s="252"/>
      <c r="AHD188" s="252"/>
      <c r="AHE188" s="252"/>
      <c r="AHF188" s="252"/>
      <c r="AHG188" s="252"/>
      <c r="AHH188" s="252"/>
      <c r="AHI188" s="252"/>
      <c r="AHJ188" s="252"/>
      <c r="AHK188" s="252"/>
      <c r="AHL188" s="252"/>
      <c r="AHM188" s="252"/>
      <c r="AHN188" s="252"/>
      <c r="AHO188" s="252"/>
      <c r="AHP188" s="252"/>
      <c r="AHQ188" s="252"/>
      <c r="AHR188" s="252"/>
      <c r="AHS188" s="252"/>
      <c r="AHT188" s="252"/>
      <c r="AHU188" s="252"/>
      <c r="AHV188" s="252"/>
      <c r="AHW188" s="252"/>
      <c r="AHX188" s="252"/>
      <c r="AHY188" s="252"/>
      <c r="AHZ188" s="252"/>
      <c r="AIA188" s="252"/>
      <c r="AIB188" s="252"/>
      <c r="AIC188" s="252"/>
      <c r="AID188" s="252"/>
      <c r="AIE188" s="252"/>
      <c r="AIF188" s="252"/>
      <c r="AIG188" s="252"/>
      <c r="AIH188" s="252"/>
      <c r="AII188" s="252"/>
      <c r="AIJ188" s="252"/>
      <c r="AIK188" s="252"/>
      <c r="AIL188" s="252"/>
      <c r="AIM188" s="252"/>
      <c r="AIN188" s="252"/>
      <c r="AIO188" s="252"/>
      <c r="AIP188" s="252"/>
      <c r="AIQ188" s="252"/>
      <c r="AIR188" s="252"/>
      <c r="AIS188" s="252"/>
      <c r="AIT188" s="252"/>
      <c r="AIU188" s="252"/>
      <c r="AIV188" s="252"/>
      <c r="AIW188" s="252"/>
      <c r="AIX188" s="252"/>
      <c r="AIY188" s="252"/>
      <c r="AIZ188" s="252"/>
      <c r="AJA188" s="252"/>
      <c r="AJB188" s="252"/>
      <c r="AJC188" s="252"/>
      <c r="AJD188" s="252"/>
      <c r="AJE188" s="252"/>
      <c r="AJF188" s="252"/>
      <c r="AJG188" s="252"/>
      <c r="AJH188" s="252"/>
      <c r="AJI188" s="252"/>
      <c r="AJJ188" s="252"/>
      <c r="AJK188" s="252"/>
      <c r="AJL188" s="252"/>
      <c r="AJM188" s="252"/>
      <c r="AJN188" s="252"/>
      <c r="AJO188" s="252"/>
      <c r="AJP188" s="252"/>
      <c r="AJQ188" s="252"/>
      <c r="AJR188" s="252"/>
      <c r="AJS188" s="252"/>
      <c r="AJT188" s="252"/>
      <c r="AJU188" s="252"/>
      <c r="AJV188" s="252"/>
      <c r="AJW188" s="252"/>
      <c r="AJX188" s="252"/>
      <c r="AJY188" s="252"/>
      <c r="AJZ188" s="252"/>
      <c r="AKA188" s="252"/>
      <c r="AKB188" s="252"/>
      <c r="AKC188" s="252"/>
      <c r="AKD188" s="252"/>
      <c r="AKE188" s="252"/>
      <c r="AKF188" s="252"/>
      <c r="AKG188" s="252"/>
      <c r="AKH188" s="252"/>
      <c r="AKI188" s="252"/>
      <c r="AKJ188" s="252"/>
      <c r="AKK188" s="252"/>
      <c r="AKL188" s="252"/>
      <c r="AKM188" s="252"/>
      <c r="AKN188" s="252"/>
      <c r="AKO188" s="252"/>
      <c r="AKP188" s="252"/>
      <c r="AKQ188" s="252"/>
      <c r="AKR188" s="252"/>
      <c r="AKS188" s="252"/>
      <c r="AKT188" s="252"/>
      <c r="AKU188" s="252"/>
      <c r="AKV188" s="252"/>
      <c r="AKW188" s="252"/>
      <c r="AKX188" s="252"/>
      <c r="AKY188" s="252"/>
      <c r="AKZ188" s="252"/>
      <c r="ALA188" s="252"/>
      <c r="ALB188" s="252"/>
      <c r="ALC188" s="252"/>
      <c r="ALD188" s="252"/>
      <c r="ALE188" s="252"/>
      <c r="ALF188" s="252"/>
      <c r="ALG188" s="252"/>
      <c r="ALH188" s="252"/>
      <c r="ALI188" s="252"/>
      <c r="ALJ188" s="252"/>
      <c r="ALK188" s="252"/>
      <c r="ALL188" s="252"/>
      <c r="ALM188" s="252"/>
      <c r="ALN188" s="252"/>
      <c r="ALO188" s="252"/>
      <c r="ALP188" s="252"/>
      <c r="ALQ188" s="252"/>
      <c r="ALR188" s="252"/>
      <c r="ALS188" s="252"/>
      <c r="ALT188" s="252"/>
      <c r="ALU188" s="252"/>
      <c r="ALV188" s="252"/>
      <c r="ALW188" s="252"/>
      <c r="ALX188" s="252"/>
      <c r="ALY188" s="252"/>
      <c r="ALZ188" s="252"/>
      <c r="AMA188" s="252"/>
      <c r="AMB188" s="252"/>
      <c r="AMC188" s="252"/>
      <c r="AMD188" s="252"/>
      <c r="AME188" s="252"/>
      <c r="AMF188" s="252"/>
      <c r="AMG188" s="252"/>
      <c r="AMH188" s="252"/>
      <c r="AMI188" s="252"/>
      <c r="AMJ188" s="252"/>
      <c r="AMK188" s="252"/>
      <c r="AML188" s="252"/>
      <c r="AMM188" s="252"/>
      <c r="AMN188" s="252"/>
      <c r="AMO188" s="252"/>
      <c r="AMP188" s="252"/>
      <c r="AMQ188" s="252"/>
      <c r="AMR188" s="252"/>
      <c r="AMS188" s="252"/>
      <c r="AMT188" s="252"/>
      <c r="AMU188" s="252"/>
      <c r="AMV188" s="252"/>
      <c r="AMW188" s="252"/>
      <c r="AMX188" s="252"/>
      <c r="AMY188" s="252"/>
      <c r="AMZ188" s="252"/>
      <c r="ANA188" s="252"/>
      <c r="ANB188" s="252"/>
      <c r="ANC188" s="252"/>
      <c r="AND188" s="252"/>
      <c r="ANE188" s="252"/>
      <c r="ANF188" s="252"/>
      <c r="ANG188" s="252"/>
      <c r="ANH188" s="252"/>
      <c r="ANI188" s="252"/>
      <c r="ANJ188" s="252"/>
      <c r="ANK188" s="252"/>
      <c r="ANL188" s="252"/>
      <c r="ANM188" s="252"/>
      <c r="ANN188" s="252"/>
      <c r="ANO188" s="252"/>
      <c r="ANP188" s="252"/>
      <c r="ANQ188" s="252"/>
      <c r="ANR188" s="252"/>
      <c r="ANS188" s="252"/>
      <c r="ANT188" s="252"/>
      <c r="ANU188" s="252"/>
      <c r="ANV188" s="252"/>
      <c r="ANW188" s="252"/>
      <c r="ANX188" s="252"/>
      <c r="ANY188" s="252"/>
      <c r="ANZ188" s="252"/>
      <c r="AOA188" s="252"/>
      <c r="AOB188" s="252"/>
      <c r="AOC188" s="252"/>
      <c r="AOD188" s="252"/>
      <c r="AOE188" s="252"/>
      <c r="AOF188" s="252"/>
      <c r="AOG188" s="252"/>
      <c r="AOH188" s="252"/>
      <c r="AOI188" s="252"/>
      <c r="AOJ188" s="252"/>
      <c r="AOK188" s="252"/>
      <c r="AOL188" s="252"/>
      <c r="AOM188" s="252"/>
      <c r="AON188" s="252"/>
      <c r="AOO188" s="252"/>
      <c r="AOP188" s="252"/>
      <c r="AOQ188" s="252"/>
      <c r="AOR188" s="252"/>
      <c r="AOS188" s="252"/>
      <c r="AOT188" s="252"/>
      <c r="AOU188" s="252"/>
      <c r="AOV188" s="252"/>
      <c r="AOW188" s="252"/>
      <c r="AOX188" s="252"/>
      <c r="AOY188" s="252"/>
      <c r="AOZ188" s="252"/>
      <c r="APA188" s="252"/>
      <c r="APB188" s="252"/>
      <c r="APC188" s="252"/>
      <c r="APD188" s="252"/>
      <c r="APE188" s="252"/>
      <c r="APF188" s="252"/>
      <c r="APG188" s="252"/>
      <c r="APH188" s="252"/>
      <c r="API188" s="252"/>
      <c r="APJ188" s="252"/>
      <c r="APK188" s="252"/>
      <c r="APL188" s="252"/>
      <c r="APM188" s="252"/>
      <c r="APN188" s="252"/>
      <c r="APO188" s="252"/>
      <c r="APP188" s="252"/>
      <c r="APQ188" s="252"/>
      <c r="APR188" s="252"/>
      <c r="APS188" s="252"/>
      <c r="APT188" s="252"/>
      <c r="APU188" s="252"/>
      <c r="APV188" s="252"/>
      <c r="APW188" s="252"/>
      <c r="APX188" s="252"/>
      <c r="APY188" s="252"/>
      <c r="APZ188" s="252"/>
      <c r="AQA188" s="252"/>
      <c r="AQB188" s="252"/>
      <c r="AQC188" s="252"/>
      <c r="AQD188" s="252"/>
      <c r="AQE188" s="252"/>
      <c r="AQF188" s="252"/>
      <c r="AQG188" s="252"/>
      <c r="AQH188" s="252"/>
      <c r="AQI188" s="252"/>
      <c r="AQJ188" s="252"/>
      <c r="AQK188" s="252"/>
      <c r="AQL188" s="252"/>
      <c r="AQM188" s="252"/>
      <c r="AQN188" s="252"/>
      <c r="AQO188" s="252"/>
      <c r="AQP188" s="252"/>
      <c r="AQQ188" s="252"/>
      <c r="AQR188" s="252"/>
      <c r="AQS188" s="252"/>
      <c r="AQT188" s="252"/>
      <c r="AQU188" s="252"/>
      <c r="AQV188" s="252"/>
      <c r="AQW188" s="252"/>
      <c r="AQX188" s="252"/>
      <c r="AQY188" s="252"/>
      <c r="AQZ188" s="252"/>
      <c r="ARA188" s="252"/>
      <c r="ARB188" s="252"/>
      <c r="ARC188" s="252"/>
      <c r="ARD188" s="252"/>
      <c r="ARE188" s="252"/>
      <c r="ARF188" s="252"/>
      <c r="ARG188" s="252"/>
      <c r="ARH188" s="252"/>
      <c r="ARI188" s="252"/>
      <c r="ARJ188" s="252"/>
      <c r="ARK188" s="252"/>
      <c r="ARL188" s="252"/>
      <c r="ARM188" s="252"/>
      <c r="ARN188" s="252"/>
      <c r="ARO188" s="252"/>
      <c r="ARP188" s="252"/>
      <c r="ARQ188" s="252"/>
      <c r="ARR188" s="252"/>
      <c r="ARS188" s="252"/>
      <c r="ART188" s="252"/>
      <c r="ARU188" s="252"/>
      <c r="ARV188" s="252"/>
      <c r="ARW188" s="252"/>
      <c r="ARX188" s="252"/>
      <c r="ARY188" s="252"/>
      <c r="ARZ188" s="252"/>
      <c r="ASA188" s="252"/>
      <c r="ASB188" s="252"/>
      <c r="ASC188" s="252"/>
      <c r="ASD188" s="252"/>
      <c r="ASE188" s="252"/>
      <c r="ASF188" s="252"/>
      <c r="ASG188" s="252"/>
      <c r="ASH188" s="252"/>
      <c r="ASI188" s="252"/>
      <c r="ASJ188" s="252"/>
      <c r="ASK188" s="252"/>
      <c r="ASL188" s="252"/>
      <c r="ASM188" s="252"/>
      <c r="ASN188" s="252"/>
      <c r="ASO188" s="252"/>
      <c r="ASP188" s="252"/>
      <c r="ASQ188" s="252"/>
      <c r="ASR188" s="252"/>
      <c r="ASS188" s="252"/>
      <c r="AST188" s="252"/>
      <c r="ASU188" s="252"/>
      <c r="ASV188" s="252"/>
      <c r="ASW188" s="252"/>
      <c r="ASX188" s="252"/>
      <c r="ASY188" s="252"/>
      <c r="ASZ188" s="252"/>
      <c r="ATA188" s="252"/>
      <c r="ATB188" s="252"/>
      <c r="ATC188" s="252"/>
      <c r="ATD188" s="252"/>
      <c r="ATE188" s="252"/>
      <c r="ATF188" s="252"/>
      <c r="ATG188" s="252"/>
      <c r="ATH188" s="252"/>
      <c r="ATI188" s="252"/>
      <c r="ATJ188" s="252"/>
      <c r="ATK188" s="252"/>
      <c r="ATL188" s="252"/>
      <c r="ATM188" s="252"/>
      <c r="ATN188" s="252"/>
      <c r="ATO188" s="252"/>
      <c r="ATP188" s="252"/>
      <c r="ATQ188" s="252"/>
      <c r="ATR188" s="252"/>
      <c r="ATS188" s="252"/>
      <c r="ATT188" s="252"/>
      <c r="ATU188" s="252"/>
      <c r="ATV188" s="252"/>
      <c r="ATW188" s="252"/>
      <c r="ATX188" s="252"/>
      <c r="ATY188" s="252"/>
      <c r="ATZ188" s="252"/>
      <c r="AUA188" s="252"/>
      <c r="AUB188" s="252"/>
      <c r="AUC188" s="252"/>
      <c r="AUD188" s="252"/>
      <c r="AUE188" s="252"/>
      <c r="AUF188" s="252"/>
      <c r="AUG188" s="252"/>
      <c r="AUH188" s="252"/>
      <c r="AUI188" s="252"/>
      <c r="AUJ188" s="252"/>
      <c r="AUK188" s="252"/>
      <c r="AUL188" s="252"/>
      <c r="AUM188" s="252"/>
      <c r="AUN188" s="252"/>
      <c r="AUO188" s="252"/>
      <c r="AUP188" s="252"/>
      <c r="AUQ188" s="252"/>
      <c r="AUR188" s="252"/>
      <c r="AUS188" s="252"/>
      <c r="AUT188" s="252"/>
      <c r="AUU188" s="252"/>
      <c r="AUV188" s="252"/>
      <c r="AUW188" s="252"/>
      <c r="AUX188" s="252"/>
      <c r="AUY188" s="252"/>
      <c r="AUZ188" s="252"/>
      <c r="AVA188" s="252"/>
      <c r="AVB188" s="252"/>
      <c r="AVC188" s="252"/>
      <c r="AVD188" s="252"/>
      <c r="AVE188" s="252"/>
      <c r="AVF188" s="252"/>
      <c r="AVG188" s="252"/>
      <c r="AVH188" s="252"/>
      <c r="AVI188" s="252"/>
      <c r="AVJ188" s="252"/>
      <c r="AVK188" s="252"/>
      <c r="AVL188" s="252"/>
      <c r="AVM188" s="252"/>
      <c r="AVN188" s="252"/>
      <c r="AVO188" s="252"/>
      <c r="AVP188" s="252"/>
      <c r="AVQ188" s="252"/>
      <c r="AVR188" s="252"/>
      <c r="AVS188" s="252"/>
      <c r="AVT188" s="252"/>
      <c r="AVU188" s="252"/>
      <c r="AVV188" s="252"/>
      <c r="AVW188" s="252"/>
      <c r="AVX188" s="252"/>
      <c r="AVY188" s="252"/>
      <c r="AVZ188" s="252"/>
      <c r="AWA188" s="252"/>
      <c r="AWB188" s="252"/>
      <c r="AWC188" s="252"/>
      <c r="AWD188" s="252"/>
      <c r="AWE188" s="252"/>
      <c r="AWF188" s="252"/>
      <c r="AWG188" s="252"/>
      <c r="AWH188" s="252"/>
      <c r="AWI188" s="252"/>
      <c r="AWJ188" s="252"/>
      <c r="AWK188" s="252"/>
      <c r="AWL188" s="252"/>
      <c r="AWM188" s="252"/>
      <c r="AWN188" s="252"/>
      <c r="AWO188" s="252"/>
      <c r="AWP188" s="252"/>
      <c r="AWQ188" s="252"/>
      <c r="AWR188" s="252"/>
      <c r="AWS188" s="252"/>
      <c r="AWT188" s="252"/>
      <c r="AWU188" s="252"/>
      <c r="AWV188" s="252"/>
      <c r="AWW188" s="252"/>
      <c r="AWX188" s="252"/>
      <c r="AWY188" s="252"/>
      <c r="AWZ188" s="252"/>
      <c r="AXA188" s="252"/>
      <c r="AXB188" s="252"/>
      <c r="AXC188" s="252"/>
      <c r="AXD188" s="252"/>
      <c r="AXE188" s="252"/>
      <c r="AXF188" s="252"/>
      <c r="AXG188" s="252"/>
      <c r="AXH188" s="252"/>
      <c r="AXI188" s="252"/>
      <c r="AXJ188" s="252"/>
      <c r="AXK188" s="252"/>
      <c r="AXL188" s="252"/>
      <c r="AXM188" s="252"/>
      <c r="AXN188" s="252"/>
      <c r="AXO188" s="252"/>
      <c r="AXP188" s="252"/>
      <c r="AXQ188" s="252"/>
      <c r="AXR188" s="252"/>
      <c r="AXS188" s="252"/>
      <c r="AXT188" s="252"/>
      <c r="AXU188" s="252"/>
      <c r="AXV188" s="252"/>
      <c r="AXW188" s="252"/>
      <c r="AXX188" s="252"/>
      <c r="AXY188" s="252"/>
      <c r="AXZ188" s="252"/>
      <c r="AYA188" s="252"/>
      <c r="AYB188" s="252"/>
      <c r="AYC188" s="252"/>
      <c r="AYD188" s="252"/>
      <c r="AYE188" s="252"/>
      <c r="AYF188" s="252"/>
      <c r="AYG188" s="252"/>
      <c r="AYH188" s="252"/>
      <c r="AYI188" s="252"/>
      <c r="AYJ188" s="252"/>
      <c r="AYK188" s="252"/>
      <c r="AYL188" s="252"/>
      <c r="AYM188" s="252"/>
      <c r="AYN188" s="252"/>
      <c r="AYO188" s="252"/>
      <c r="AYP188" s="252"/>
      <c r="AYQ188" s="252"/>
      <c r="AYR188" s="252"/>
      <c r="AYS188" s="252"/>
      <c r="AYT188" s="252"/>
      <c r="AYU188" s="252"/>
      <c r="AYV188" s="252"/>
      <c r="AYW188" s="252"/>
      <c r="AYX188" s="252"/>
      <c r="AYY188" s="252"/>
      <c r="AYZ188" s="252"/>
      <c r="AZA188" s="252"/>
      <c r="AZB188" s="252"/>
      <c r="AZC188" s="252"/>
      <c r="AZD188" s="252"/>
      <c r="AZE188" s="252"/>
      <c r="AZF188" s="252"/>
      <c r="AZG188" s="252"/>
      <c r="AZH188" s="252"/>
      <c r="AZI188" s="252"/>
      <c r="AZJ188" s="252"/>
      <c r="AZK188" s="252"/>
      <c r="AZL188" s="252"/>
      <c r="AZM188" s="252"/>
      <c r="AZN188" s="252"/>
      <c r="AZO188" s="252"/>
      <c r="AZP188" s="252"/>
      <c r="AZQ188" s="252"/>
      <c r="AZR188" s="252"/>
      <c r="AZS188" s="252"/>
      <c r="AZT188" s="252"/>
      <c r="AZU188" s="252"/>
      <c r="AZV188" s="252"/>
      <c r="AZW188" s="252"/>
      <c r="AZX188" s="252"/>
      <c r="AZY188" s="252"/>
      <c r="AZZ188" s="252"/>
      <c r="BAA188" s="252"/>
      <c r="BAB188" s="252"/>
      <c r="BAC188" s="252"/>
      <c r="BAD188" s="252"/>
      <c r="BAE188" s="252"/>
      <c r="BAF188" s="252"/>
      <c r="BAG188" s="252"/>
      <c r="BAH188" s="252"/>
      <c r="BAI188" s="252"/>
      <c r="BAJ188" s="252"/>
      <c r="BAK188" s="252"/>
      <c r="BAL188" s="252"/>
      <c r="BAM188" s="252"/>
      <c r="BAN188" s="252"/>
      <c r="BAO188" s="252"/>
      <c r="BAP188" s="252"/>
      <c r="BAQ188" s="252"/>
      <c r="BAR188" s="252"/>
      <c r="BAS188" s="252"/>
      <c r="BAT188" s="252"/>
      <c r="BAU188" s="252"/>
      <c r="BAV188" s="252"/>
      <c r="BAW188" s="252"/>
      <c r="BAX188" s="252"/>
      <c r="BAY188" s="252"/>
      <c r="BAZ188" s="252"/>
      <c r="BBA188" s="252"/>
      <c r="BBB188" s="252"/>
      <c r="BBC188" s="252"/>
      <c r="BBD188" s="252"/>
      <c r="BBE188" s="252"/>
      <c r="BBF188" s="252"/>
      <c r="BBG188" s="252"/>
      <c r="BBH188" s="252"/>
      <c r="BBI188" s="252"/>
      <c r="BBJ188" s="252"/>
      <c r="BBK188" s="252"/>
      <c r="BBL188" s="252"/>
      <c r="BBM188" s="252"/>
      <c r="BBN188" s="252"/>
      <c r="BBO188" s="252"/>
      <c r="BBP188" s="252"/>
      <c r="BBQ188" s="252"/>
      <c r="BBR188" s="252"/>
      <c r="BBS188" s="252"/>
      <c r="BBT188" s="252"/>
      <c r="BBU188" s="252"/>
      <c r="BBV188" s="252"/>
      <c r="BBW188" s="252"/>
      <c r="BBX188" s="252"/>
      <c r="BBY188" s="252"/>
      <c r="BBZ188" s="252"/>
      <c r="BCA188" s="252"/>
      <c r="BCB188" s="252"/>
      <c r="BCC188" s="252"/>
      <c r="BCD188" s="252"/>
      <c r="BCE188" s="252"/>
      <c r="BCF188" s="252"/>
      <c r="BCG188" s="252"/>
      <c r="BCH188" s="252"/>
      <c r="BCI188" s="252"/>
      <c r="BCJ188" s="252"/>
      <c r="BCK188" s="252"/>
      <c r="BCL188" s="252"/>
      <c r="BCM188" s="252"/>
      <c r="BCN188" s="252"/>
      <c r="BCO188" s="252"/>
      <c r="BCP188" s="252"/>
      <c r="BCQ188" s="252"/>
      <c r="BCR188" s="252"/>
      <c r="BCS188" s="252"/>
      <c r="BCT188" s="252"/>
      <c r="BCU188" s="252"/>
      <c r="BCV188" s="252"/>
      <c r="BCW188" s="252"/>
      <c r="BCX188" s="252"/>
      <c r="BCY188" s="252"/>
      <c r="BCZ188" s="252"/>
      <c r="BDA188" s="252"/>
      <c r="BDB188" s="252"/>
      <c r="BDC188" s="252"/>
      <c r="BDD188" s="252"/>
      <c r="BDE188" s="252"/>
      <c r="BDF188" s="252"/>
      <c r="BDG188" s="252"/>
      <c r="BDH188" s="252"/>
      <c r="BDI188" s="252"/>
      <c r="BDJ188" s="252"/>
      <c r="BDK188" s="252"/>
      <c r="BDL188" s="252"/>
      <c r="BDM188" s="252"/>
      <c r="BDN188" s="252"/>
      <c r="BDO188" s="252"/>
      <c r="BDP188" s="252"/>
      <c r="BDQ188" s="252"/>
      <c r="BDR188" s="252"/>
      <c r="BDS188" s="252"/>
      <c r="BDT188" s="252"/>
      <c r="BDU188" s="252"/>
      <c r="BDV188" s="252"/>
      <c r="BDW188" s="252"/>
      <c r="BDX188" s="252"/>
      <c r="BDY188" s="252"/>
      <c r="BDZ188" s="252"/>
      <c r="BEA188" s="252"/>
      <c r="BEB188" s="252"/>
      <c r="BEC188" s="252"/>
      <c r="BED188" s="252"/>
      <c r="BEE188" s="252"/>
      <c r="BEF188" s="252"/>
      <c r="BEG188" s="252"/>
      <c r="BEH188" s="252"/>
      <c r="BEI188" s="252"/>
      <c r="BEJ188" s="252"/>
      <c r="BEK188" s="252"/>
      <c r="BEL188" s="252"/>
      <c r="BEM188" s="252"/>
      <c r="BEN188" s="252"/>
      <c r="BEO188" s="252"/>
      <c r="BEP188" s="252"/>
      <c r="BEQ188" s="252"/>
      <c r="BER188" s="252"/>
      <c r="BES188" s="252"/>
      <c r="BET188" s="252"/>
      <c r="BEU188" s="252"/>
      <c r="BEV188" s="252"/>
      <c r="BEW188" s="252"/>
      <c r="BEX188" s="252"/>
      <c r="BEY188" s="252"/>
      <c r="BEZ188" s="252"/>
      <c r="BFA188" s="252"/>
      <c r="BFB188" s="252"/>
      <c r="BFC188" s="252"/>
      <c r="BFD188" s="252"/>
      <c r="BFE188" s="252"/>
      <c r="BFF188" s="252"/>
      <c r="BFG188" s="252"/>
      <c r="BFH188" s="252"/>
      <c r="BFI188" s="252"/>
      <c r="BFJ188" s="252"/>
      <c r="BFK188" s="252"/>
      <c r="BFL188" s="252"/>
      <c r="BFM188" s="252"/>
      <c r="BFN188" s="252"/>
      <c r="BFO188" s="252"/>
      <c r="BFP188" s="252"/>
      <c r="BFQ188" s="252"/>
      <c r="BFR188" s="252"/>
      <c r="BFS188" s="252"/>
      <c r="BFT188" s="252"/>
      <c r="BFU188" s="252"/>
      <c r="BFV188" s="252"/>
      <c r="BFW188" s="252"/>
      <c r="BFX188" s="252"/>
      <c r="BFY188" s="252"/>
      <c r="BFZ188" s="252"/>
      <c r="BGA188" s="252"/>
      <c r="BGB188" s="252"/>
      <c r="BGC188" s="252"/>
      <c r="BGD188" s="252"/>
      <c r="BGE188" s="252"/>
      <c r="BGF188" s="252"/>
      <c r="BGG188" s="252"/>
      <c r="BGH188" s="252"/>
      <c r="BGI188" s="252"/>
      <c r="BGJ188" s="252"/>
      <c r="BGK188" s="252"/>
      <c r="BGL188" s="252"/>
      <c r="BGM188" s="252"/>
      <c r="BGN188" s="252"/>
      <c r="BGO188" s="252"/>
      <c r="BGP188" s="252"/>
      <c r="BGQ188" s="252"/>
      <c r="BGR188" s="252"/>
      <c r="BGS188" s="252"/>
      <c r="BGT188" s="252"/>
      <c r="BGU188" s="252"/>
      <c r="BGV188" s="252"/>
      <c r="BGW188" s="252"/>
      <c r="BGX188" s="252"/>
      <c r="BGY188" s="252"/>
      <c r="BGZ188" s="252"/>
      <c r="BHA188" s="252"/>
      <c r="BHB188" s="252"/>
      <c r="BHC188" s="252"/>
      <c r="BHD188" s="252"/>
      <c r="BHE188" s="252"/>
      <c r="BHF188" s="252"/>
      <c r="BHG188" s="252"/>
      <c r="BHH188" s="252"/>
      <c r="BHI188" s="252"/>
      <c r="BHJ188" s="252"/>
      <c r="BHK188" s="252"/>
      <c r="BHL188" s="252"/>
      <c r="BHM188" s="252"/>
      <c r="BHN188" s="252"/>
      <c r="BHO188" s="252"/>
      <c r="BHP188" s="252"/>
      <c r="BHQ188" s="252"/>
      <c r="BHR188" s="252"/>
      <c r="BHS188" s="252"/>
      <c r="BHT188" s="252"/>
      <c r="BHU188" s="252"/>
      <c r="BHV188" s="252"/>
      <c r="BHW188" s="252"/>
      <c r="BHX188" s="252"/>
      <c r="BHY188" s="252"/>
      <c r="BHZ188" s="252"/>
      <c r="BIA188" s="252"/>
      <c r="BIB188" s="252"/>
      <c r="BIC188" s="252"/>
      <c r="BID188" s="252"/>
      <c r="BIE188" s="252"/>
      <c r="BIF188" s="252"/>
      <c r="BIG188" s="252"/>
      <c r="BIH188" s="252"/>
      <c r="BII188" s="252"/>
      <c r="BIJ188" s="252"/>
      <c r="BIK188" s="252"/>
      <c r="BIL188" s="252"/>
      <c r="BIM188" s="252"/>
      <c r="BIN188" s="252"/>
      <c r="BIO188" s="252"/>
      <c r="BIP188" s="252"/>
      <c r="BIQ188" s="252"/>
      <c r="BIR188" s="252"/>
      <c r="BIS188" s="252"/>
      <c r="BIT188" s="252"/>
      <c r="BIU188" s="252"/>
      <c r="BIV188" s="252"/>
      <c r="BIW188" s="252"/>
      <c r="BIX188" s="252"/>
      <c r="BIY188" s="252"/>
      <c r="BIZ188" s="252"/>
      <c r="BJA188" s="252"/>
      <c r="BJB188" s="252"/>
      <c r="BJC188" s="252"/>
      <c r="BJD188" s="252"/>
      <c r="BJE188" s="252"/>
      <c r="BJF188" s="252"/>
      <c r="BJG188" s="252"/>
      <c r="BJH188" s="252"/>
      <c r="BJI188" s="252"/>
      <c r="BJJ188" s="252"/>
      <c r="BJK188" s="252"/>
      <c r="BJL188" s="252"/>
      <c r="BJM188" s="252"/>
      <c r="BJN188" s="252"/>
      <c r="BJO188" s="252"/>
      <c r="BJP188" s="252"/>
      <c r="BJQ188" s="252"/>
      <c r="BJR188" s="252"/>
      <c r="BJS188" s="252"/>
      <c r="BJT188" s="252"/>
      <c r="BJU188" s="252"/>
      <c r="BJV188" s="252"/>
      <c r="BJW188" s="252"/>
      <c r="BJX188" s="252"/>
      <c r="BJY188" s="252"/>
      <c r="BJZ188" s="252"/>
      <c r="BKA188" s="252"/>
      <c r="BKB188" s="252"/>
      <c r="BKC188" s="252"/>
      <c r="BKD188" s="252"/>
      <c r="BKE188" s="252"/>
      <c r="BKF188" s="252"/>
      <c r="BKG188" s="252"/>
      <c r="BKH188" s="252"/>
      <c r="BKI188" s="252"/>
      <c r="BKJ188" s="252"/>
      <c r="BKK188" s="252"/>
      <c r="BKL188" s="252"/>
      <c r="BKM188" s="252"/>
      <c r="BKN188" s="252"/>
      <c r="BKO188" s="252"/>
      <c r="BKP188" s="252"/>
      <c r="BKQ188" s="252"/>
      <c r="BKR188" s="252"/>
      <c r="BKS188" s="252"/>
      <c r="BKT188" s="252"/>
      <c r="BKU188" s="252"/>
      <c r="BKV188" s="252"/>
      <c r="BKW188" s="252"/>
      <c r="BKX188" s="252"/>
      <c r="BKY188" s="252"/>
      <c r="BKZ188" s="252"/>
      <c r="BLA188" s="252"/>
      <c r="BLB188" s="252"/>
      <c r="BLC188" s="252"/>
      <c r="BLD188" s="252"/>
      <c r="BLE188" s="252"/>
      <c r="BLF188" s="252"/>
      <c r="BLG188" s="252"/>
      <c r="BLH188" s="252"/>
      <c r="BLI188" s="252"/>
      <c r="BLJ188" s="252"/>
      <c r="BLK188" s="252"/>
      <c r="BLL188" s="252"/>
      <c r="BLM188" s="252"/>
      <c r="BLN188" s="252"/>
      <c r="BLO188" s="252"/>
      <c r="BLP188" s="252"/>
      <c r="BLQ188" s="252"/>
      <c r="BLR188" s="252"/>
      <c r="BLS188" s="252"/>
      <c r="BLT188" s="252"/>
      <c r="BLU188" s="252"/>
      <c r="BLV188" s="252"/>
      <c r="BLW188" s="252"/>
      <c r="BLX188" s="252"/>
      <c r="BLY188" s="252"/>
      <c r="BLZ188" s="252"/>
      <c r="BMA188" s="252"/>
      <c r="BMB188" s="252"/>
      <c r="BMC188" s="252"/>
      <c r="BMD188" s="252"/>
      <c r="BME188" s="252"/>
      <c r="BMF188" s="252"/>
      <c r="BMG188" s="252"/>
      <c r="BMH188" s="252"/>
      <c r="BMI188" s="252"/>
      <c r="BMJ188" s="252"/>
      <c r="BMK188" s="252"/>
      <c r="BML188" s="252"/>
      <c r="BMM188" s="252"/>
      <c r="BMN188" s="252"/>
      <c r="BMO188" s="252"/>
      <c r="BMP188" s="252"/>
      <c r="BMQ188" s="252"/>
      <c r="BMR188" s="252"/>
      <c r="BMS188" s="252"/>
      <c r="BMT188" s="252"/>
      <c r="BMU188" s="252"/>
      <c r="BMV188" s="252"/>
      <c r="BMW188" s="252"/>
      <c r="BMX188" s="252"/>
      <c r="BMY188" s="252"/>
      <c r="BMZ188" s="252"/>
      <c r="BNA188" s="252"/>
      <c r="BNB188" s="252"/>
      <c r="BNC188" s="252"/>
      <c r="BND188" s="252"/>
      <c r="BNE188" s="252"/>
      <c r="BNF188" s="252"/>
      <c r="BNG188" s="252"/>
      <c r="BNH188" s="252"/>
      <c r="BNI188" s="252"/>
      <c r="BNJ188" s="252"/>
      <c r="BNK188" s="252"/>
      <c r="BNL188" s="252"/>
      <c r="BNM188" s="252"/>
      <c r="BNN188" s="252"/>
      <c r="BNO188" s="252"/>
      <c r="BNP188" s="252"/>
      <c r="BNQ188" s="252"/>
      <c r="BNR188" s="252"/>
      <c r="BNS188" s="252"/>
      <c r="BNT188" s="252"/>
      <c r="BNU188" s="252"/>
      <c r="BNV188" s="252"/>
      <c r="BNW188" s="252"/>
      <c r="BNX188" s="252"/>
      <c r="BNY188" s="252"/>
      <c r="BNZ188" s="252"/>
      <c r="BOA188" s="252"/>
      <c r="BOB188" s="252"/>
      <c r="BOC188" s="252"/>
      <c r="BOD188" s="252"/>
      <c r="BOE188" s="252"/>
      <c r="BOF188" s="252"/>
      <c r="BOG188" s="252"/>
      <c r="BOH188" s="252"/>
      <c r="BOI188" s="252"/>
      <c r="BOJ188" s="252"/>
      <c r="BOK188" s="252"/>
      <c r="BOL188" s="252"/>
      <c r="BOM188" s="252"/>
      <c r="BON188" s="252"/>
      <c r="BOO188" s="252"/>
      <c r="BOP188" s="252"/>
      <c r="BOQ188" s="252"/>
      <c r="BOR188" s="252"/>
      <c r="BOS188" s="252"/>
      <c r="BOT188" s="252"/>
      <c r="BOU188" s="252"/>
      <c r="BOV188" s="252"/>
      <c r="BOW188" s="252"/>
      <c r="BOX188" s="252"/>
      <c r="BOY188" s="252"/>
      <c r="BOZ188" s="252"/>
      <c r="BPA188" s="252"/>
      <c r="BPB188" s="252"/>
      <c r="BPC188" s="252"/>
      <c r="BPD188" s="252"/>
      <c r="BPE188" s="252"/>
      <c r="BPF188" s="252"/>
      <c r="BPG188" s="252"/>
      <c r="BPH188" s="252"/>
      <c r="BPI188" s="252"/>
      <c r="BPJ188" s="252"/>
      <c r="BPK188" s="252"/>
      <c r="BPL188" s="252"/>
      <c r="BPM188" s="252"/>
      <c r="BPN188" s="252"/>
      <c r="BPO188" s="252"/>
      <c r="BPP188" s="252"/>
      <c r="BPQ188" s="252"/>
      <c r="BPR188" s="252"/>
      <c r="BPS188" s="252"/>
      <c r="BPT188" s="252"/>
      <c r="BPU188" s="252"/>
      <c r="BPV188" s="252"/>
      <c r="BPW188" s="252"/>
      <c r="BPX188" s="252"/>
      <c r="BPY188" s="252"/>
      <c r="BPZ188" s="252"/>
      <c r="BQA188" s="252"/>
      <c r="BQB188" s="252"/>
      <c r="BQC188" s="252"/>
      <c r="BQD188" s="252"/>
      <c r="BQE188" s="252"/>
      <c r="BQF188" s="252"/>
      <c r="BQG188" s="252"/>
      <c r="BQH188" s="252"/>
      <c r="BQI188" s="252"/>
      <c r="BQJ188" s="252"/>
      <c r="BQK188" s="252"/>
      <c r="BQL188" s="252"/>
      <c r="BQM188" s="252"/>
      <c r="BQN188" s="252"/>
      <c r="BQO188" s="252"/>
      <c r="BQP188" s="252"/>
      <c r="BQQ188" s="252"/>
      <c r="BQR188" s="252"/>
      <c r="BQS188" s="252"/>
      <c r="BQT188" s="252"/>
      <c r="BQU188" s="252"/>
      <c r="BQV188" s="252"/>
      <c r="BQW188" s="252"/>
      <c r="BQX188" s="252"/>
      <c r="BQY188" s="252"/>
      <c r="BQZ188" s="252"/>
      <c r="BRA188" s="252"/>
      <c r="BRB188" s="252"/>
      <c r="BRC188" s="252"/>
      <c r="BRD188" s="252"/>
      <c r="BRE188" s="252"/>
      <c r="BRF188" s="252"/>
      <c r="BRG188" s="252"/>
      <c r="BRH188" s="252"/>
      <c r="BRI188" s="252"/>
      <c r="BRJ188" s="252"/>
      <c r="BRK188" s="252"/>
      <c r="BRL188" s="252"/>
      <c r="BRM188" s="252"/>
      <c r="BRN188" s="252"/>
      <c r="BRO188" s="252"/>
      <c r="BRP188" s="252"/>
      <c r="BRQ188" s="252"/>
      <c r="BRR188" s="252"/>
      <c r="BRS188" s="252"/>
      <c r="BRT188" s="252"/>
      <c r="BRU188" s="252"/>
      <c r="BRV188" s="252"/>
      <c r="BRW188" s="252"/>
      <c r="BRX188" s="252"/>
      <c r="BRY188" s="252"/>
      <c r="BRZ188" s="252"/>
      <c r="BSA188" s="252"/>
      <c r="BSB188" s="252"/>
      <c r="BSC188" s="252"/>
      <c r="BSD188" s="252"/>
      <c r="BSE188" s="252"/>
      <c r="BSF188" s="252"/>
      <c r="BSG188" s="252"/>
      <c r="BSH188" s="252"/>
      <c r="BSI188" s="252"/>
      <c r="BSJ188" s="252"/>
      <c r="BSK188" s="252"/>
      <c r="BSL188" s="252"/>
      <c r="BSM188" s="252"/>
      <c r="BSN188" s="252"/>
      <c r="BSO188" s="252"/>
      <c r="BSP188" s="252"/>
      <c r="BSQ188" s="252"/>
      <c r="BSR188" s="252"/>
      <c r="BSS188" s="252"/>
      <c r="BST188" s="252"/>
      <c r="BSU188" s="252"/>
      <c r="BSV188" s="252"/>
      <c r="BSW188" s="252"/>
      <c r="BSX188" s="252"/>
      <c r="BSY188" s="252"/>
      <c r="BSZ188" s="252"/>
      <c r="BTA188" s="252"/>
      <c r="BTB188" s="252"/>
      <c r="BTC188" s="252"/>
      <c r="BTD188" s="252"/>
      <c r="BTE188" s="252"/>
      <c r="BTF188" s="252"/>
      <c r="BTG188" s="252"/>
      <c r="BTH188" s="252"/>
      <c r="BTI188" s="252"/>
      <c r="BTJ188" s="252"/>
      <c r="BTK188" s="252"/>
      <c r="BTL188" s="252"/>
      <c r="BTM188" s="252"/>
      <c r="BTN188" s="252"/>
      <c r="BTO188" s="252"/>
      <c r="BTP188" s="252"/>
      <c r="BTQ188" s="252"/>
      <c r="BTR188" s="252"/>
      <c r="BTS188" s="252"/>
      <c r="BTT188" s="252"/>
      <c r="BTU188" s="252"/>
      <c r="BTV188" s="252"/>
      <c r="BTW188" s="252"/>
      <c r="BTX188" s="252"/>
      <c r="BTY188" s="252"/>
      <c r="BTZ188" s="252"/>
      <c r="BUA188" s="252"/>
      <c r="BUB188" s="252"/>
      <c r="BUC188" s="252"/>
      <c r="BUD188" s="252"/>
      <c r="BUE188" s="252"/>
      <c r="BUF188" s="252"/>
      <c r="BUG188" s="252"/>
      <c r="BUH188" s="252"/>
      <c r="BUI188" s="252"/>
      <c r="BUJ188" s="252"/>
      <c r="BUK188" s="252"/>
      <c r="BUL188" s="252"/>
      <c r="BUM188" s="252"/>
      <c r="BUN188" s="252"/>
      <c r="BUO188" s="252"/>
      <c r="BUP188" s="252"/>
      <c r="BUQ188" s="252"/>
      <c r="BUR188" s="252"/>
      <c r="BUS188" s="252"/>
      <c r="BUT188" s="252"/>
      <c r="BUU188" s="252"/>
      <c r="BUV188" s="252"/>
      <c r="BUW188" s="252"/>
      <c r="BUX188" s="252"/>
      <c r="BUY188" s="252"/>
      <c r="BUZ188" s="252"/>
      <c r="BVA188" s="252"/>
      <c r="BVB188" s="252"/>
      <c r="BVC188" s="252"/>
      <c r="BVD188" s="252"/>
      <c r="BVE188" s="252"/>
      <c r="BVF188" s="252"/>
      <c r="BVG188" s="252"/>
      <c r="BVH188" s="252"/>
      <c r="BVI188" s="252"/>
      <c r="BVJ188" s="252"/>
      <c r="BVK188" s="252"/>
      <c r="BVL188" s="252"/>
      <c r="BVM188" s="252"/>
      <c r="BVN188" s="252"/>
      <c r="BVO188" s="252"/>
      <c r="BVP188" s="252"/>
      <c r="BVQ188" s="252"/>
      <c r="BVR188" s="252"/>
      <c r="BVS188" s="252"/>
      <c r="BVT188" s="252"/>
      <c r="BVU188" s="252"/>
      <c r="BVV188" s="252"/>
      <c r="BVW188" s="252"/>
      <c r="BVX188" s="252"/>
      <c r="BVY188" s="252"/>
      <c r="BVZ188" s="252"/>
      <c r="BWA188" s="252"/>
      <c r="BWB188" s="252"/>
      <c r="BWC188" s="252"/>
      <c r="BWD188" s="252"/>
      <c r="BWE188" s="252"/>
      <c r="BWF188" s="252"/>
      <c r="BWG188" s="252"/>
      <c r="BWH188" s="252"/>
      <c r="BWI188" s="252"/>
      <c r="BWJ188" s="252"/>
      <c r="BWK188" s="252"/>
      <c r="BWL188" s="252"/>
      <c r="BWM188" s="252"/>
      <c r="BWN188" s="252"/>
      <c r="BWO188" s="252"/>
      <c r="BWP188" s="252"/>
      <c r="BWQ188" s="252"/>
      <c r="BWR188" s="252"/>
      <c r="BWS188" s="252"/>
      <c r="BWT188" s="252"/>
      <c r="BWU188" s="252"/>
      <c r="BWV188" s="252"/>
      <c r="BWW188" s="252"/>
      <c r="BWX188" s="252"/>
      <c r="BWY188" s="252"/>
      <c r="BWZ188" s="252"/>
      <c r="BXA188" s="252"/>
      <c r="BXB188" s="252"/>
      <c r="BXC188" s="252"/>
      <c r="BXD188" s="252"/>
      <c r="BXE188" s="252"/>
      <c r="BXF188" s="252"/>
      <c r="BXG188" s="252"/>
      <c r="BXH188" s="252"/>
      <c r="BXI188" s="252"/>
      <c r="BXJ188" s="252"/>
      <c r="BXK188" s="252"/>
      <c r="BXL188" s="252"/>
      <c r="BXM188" s="252"/>
      <c r="BXN188" s="252"/>
      <c r="BXO188" s="252"/>
      <c r="BXP188" s="252"/>
      <c r="BXQ188" s="252"/>
      <c r="BXR188" s="252"/>
      <c r="BXS188" s="252"/>
      <c r="BXT188" s="252"/>
      <c r="BXU188" s="252"/>
      <c r="BXV188" s="252"/>
      <c r="BXW188" s="252"/>
      <c r="BXX188" s="252"/>
      <c r="BXY188" s="252"/>
      <c r="BXZ188" s="252"/>
      <c r="BYA188" s="252"/>
      <c r="BYB188" s="252"/>
      <c r="BYC188" s="252"/>
      <c r="BYD188" s="252"/>
      <c r="BYE188" s="252"/>
      <c r="BYF188" s="252"/>
      <c r="BYG188" s="252"/>
      <c r="BYH188" s="252"/>
      <c r="BYI188" s="252"/>
      <c r="BYJ188" s="252"/>
      <c r="BYK188" s="252"/>
      <c r="BYL188" s="252"/>
      <c r="BYM188" s="252"/>
      <c r="BYN188" s="252"/>
      <c r="BYO188" s="252"/>
      <c r="BYP188" s="252"/>
      <c r="BYQ188" s="252"/>
      <c r="BYR188" s="252"/>
      <c r="BYS188" s="252"/>
      <c r="BYT188" s="252"/>
      <c r="BYU188" s="252"/>
      <c r="BYV188" s="252"/>
      <c r="BYW188" s="252"/>
      <c r="BYX188" s="252"/>
      <c r="BYY188" s="252"/>
      <c r="BYZ188" s="252"/>
      <c r="BZA188" s="252"/>
      <c r="BZB188" s="252"/>
      <c r="BZC188" s="252"/>
      <c r="BZD188" s="252"/>
      <c r="BZE188" s="252"/>
      <c r="BZF188" s="252"/>
      <c r="BZG188" s="252"/>
      <c r="BZH188" s="252"/>
      <c r="BZI188" s="252"/>
      <c r="BZJ188" s="252"/>
      <c r="BZK188" s="252"/>
      <c r="BZL188" s="252"/>
      <c r="BZM188" s="252"/>
      <c r="BZN188" s="252"/>
      <c r="BZO188" s="252"/>
      <c r="BZP188" s="252"/>
      <c r="BZQ188" s="252"/>
      <c r="BZR188" s="252"/>
      <c r="BZS188" s="252"/>
      <c r="BZT188" s="252"/>
      <c r="BZU188" s="252"/>
      <c r="BZV188" s="252"/>
      <c r="BZW188" s="252"/>
      <c r="BZX188" s="252"/>
      <c r="BZY188" s="252"/>
      <c r="BZZ188" s="252"/>
      <c r="CAA188" s="252"/>
      <c r="CAB188" s="252"/>
      <c r="CAC188" s="252"/>
      <c r="CAD188" s="252"/>
      <c r="CAE188" s="252"/>
      <c r="CAF188" s="252"/>
      <c r="CAG188" s="252"/>
      <c r="CAH188" s="252"/>
      <c r="CAI188" s="252"/>
      <c r="CAJ188" s="252"/>
      <c r="CAK188" s="252"/>
      <c r="CAL188" s="252"/>
      <c r="CAM188" s="252"/>
      <c r="CAN188" s="252"/>
      <c r="CAO188" s="252"/>
      <c r="CAP188" s="252"/>
      <c r="CAQ188" s="252"/>
      <c r="CAR188" s="252"/>
      <c r="CAS188" s="252"/>
      <c r="CAT188" s="252"/>
      <c r="CAU188" s="252"/>
      <c r="CAV188" s="252"/>
      <c r="CAW188" s="252"/>
      <c r="CAX188" s="252"/>
      <c r="CAY188" s="252"/>
      <c r="CAZ188" s="252"/>
      <c r="CBA188" s="252"/>
      <c r="CBB188" s="252"/>
      <c r="CBC188" s="252"/>
      <c r="CBD188" s="252"/>
      <c r="CBE188" s="252"/>
      <c r="CBF188" s="252"/>
      <c r="CBG188" s="252"/>
      <c r="CBH188" s="252"/>
      <c r="CBI188" s="252"/>
      <c r="CBJ188" s="252"/>
      <c r="CBK188" s="252"/>
      <c r="CBL188" s="252"/>
      <c r="CBM188" s="252"/>
      <c r="CBN188" s="252"/>
      <c r="CBO188" s="252"/>
      <c r="CBP188" s="252"/>
      <c r="CBQ188" s="252"/>
      <c r="CBR188" s="252"/>
      <c r="CBS188" s="252"/>
      <c r="CBT188" s="252"/>
      <c r="CBU188" s="252"/>
      <c r="CBV188" s="252"/>
      <c r="CBW188" s="252"/>
      <c r="CBX188" s="252"/>
      <c r="CBY188" s="252"/>
      <c r="CBZ188" s="252"/>
      <c r="CCA188" s="252"/>
      <c r="CCB188" s="252"/>
      <c r="CCC188" s="252"/>
      <c r="CCD188" s="252"/>
      <c r="CCE188" s="252"/>
      <c r="CCF188" s="252"/>
      <c r="CCG188" s="252"/>
      <c r="CCH188" s="252"/>
      <c r="CCI188" s="252"/>
      <c r="CCJ188" s="252"/>
      <c r="CCK188" s="252"/>
      <c r="CCL188" s="252"/>
      <c r="CCM188" s="252"/>
      <c r="CCN188" s="252"/>
      <c r="CCO188" s="252"/>
      <c r="CCP188" s="252"/>
      <c r="CCQ188" s="252"/>
      <c r="CCR188" s="252"/>
      <c r="CCS188" s="252"/>
      <c r="CCT188" s="252"/>
      <c r="CCU188" s="252"/>
      <c r="CCV188" s="252"/>
      <c r="CCW188" s="252"/>
      <c r="CCX188" s="252"/>
      <c r="CCY188" s="252"/>
      <c r="CCZ188" s="252"/>
      <c r="CDA188" s="252"/>
      <c r="CDB188" s="252"/>
      <c r="CDC188" s="252"/>
      <c r="CDD188" s="252"/>
      <c r="CDE188" s="252"/>
      <c r="CDF188" s="252"/>
      <c r="CDG188" s="252"/>
      <c r="CDH188" s="252"/>
      <c r="CDI188" s="252"/>
      <c r="CDJ188" s="252"/>
      <c r="CDK188" s="252"/>
      <c r="CDL188" s="252"/>
      <c r="CDM188" s="252"/>
      <c r="CDN188" s="252"/>
      <c r="CDO188" s="252"/>
      <c r="CDP188" s="252"/>
      <c r="CDQ188" s="252"/>
      <c r="CDR188" s="252"/>
      <c r="CDS188" s="252"/>
      <c r="CDT188" s="252"/>
      <c r="CDU188" s="252"/>
      <c r="CDV188" s="252"/>
      <c r="CDW188" s="252"/>
      <c r="CDX188" s="252"/>
      <c r="CDY188" s="252"/>
      <c r="CDZ188" s="252"/>
      <c r="CEA188" s="252"/>
      <c r="CEB188" s="252"/>
      <c r="CEC188" s="252"/>
      <c r="CED188" s="252"/>
      <c r="CEE188" s="252"/>
      <c r="CEF188" s="252"/>
      <c r="CEG188" s="252"/>
      <c r="CEH188" s="252"/>
      <c r="CEI188" s="252"/>
      <c r="CEJ188" s="252"/>
      <c r="CEK188" s="252"/>
      <c r="CEL188" s="252"/>
      <c r="CEM188" s="252"/>
      <c r="CEN188" s="252"/>
      <c r="CEO188" s="252"/>
      <c r="CEP188" s="252"/>
      <c r="CEQ188" s="252"/>
      <c r="CER188" s="252"/>
      <c r="CES188" s="252"/>
      <c r="CET188" s="252"/>
      <c r="CEU188" s="252"/>
      <c r="CEV188" s="252"/>
      <c r="CEW188" s="252"/>
      <c r="CEX188" s="252"/>
      <c r="CEY188" s="252"/>
      <c r="CEZ188" s="252"/>
      <c r="CFA188" s="252"/>
      <c r="CFB188" s="252"/>
      <c r="CFC188" s="252"/>
      <c r="CFD188" s="252"/>
      <c r="CFE188" s="252"/>
      <c r="CFF188" s="252"/>
      <c r="CFG188" s="252"/>
      <c r="CFH188" s="252"/>
      <c r="CFI188" s="252"/>
      <c r="CFJ188" s="252"/>
      <c r="CFK188" s="252"/>
      <c r="CFL188" s="252"/>
      <c r="CFM188" s="252"/>
      <c r="CFN188" s="252"/>
      <c r="CFO188" s="252"/>
      <c r="CFP188" s="252"/>
      <c r="CFQ188" s="252"/>
      <c r="CFR188" s="252"/>
      <c r="CFS188" s="252"/>
      <c r="CFT188" s="252"/>
      <c r="CFU188" s="252"/>
      <c r="CFV188" s="252"/>
      <c r="CFW188" s="252"/>
      <c r="CFX188" s="252"/>
      <c r="CFY188" s="252"/>
      <c r="CFZ188" s="252"/>
      <c r="CGA188" s="252"/>
      <c r="CGB188" s="252"/>
      <c r="CGC188" s="252"/>
      <c r="CGD188" s="252"/>
      <c r="CGE188" s="252"/>
      <c r="CGF188" s="252"/>
      <c r="CGG188" s="252"/>
      <c r="CGH188" s="252"/>
      <c r="CGI188" s="252"/>
      <c r="CGJ188" s="252"/>
      <c r="CGK188" s="252"/>
      <c r="CGL188" s="252"/>
      <c r="CGM188" s="252"/>
      <c r="CGN188" s="252"/>
      <c r="CGO188" s="252"/>
      <c r="CGP188" s="252"/>
      <c r="CGQ188" s="252"/>
      <c r="CGR188" s="252"/>
      <c r="CGS188" s="252"/>
      <c r="CGT188" s="252"/>
      <c r="CGU188" s="252"/>
      <c r="CGV188" s="252"/>
      <c r="CGW188" s="252"/>
      <c r="CGX188" s="252"/>
      <c r="CGY188" s="252"/>
      <c r="CGZ188" s="252"/>
      <c r="CHA188" s="252"/>
      <c r="CHB188" s="252"/>
      <c r="CHC188" s="252"/>
      <c r="CHD188" s="252"/>
      <c r="CHE188" s="252"/>
      <c r="CHF188" s="252"/>
      <c r="CHG188" s="252"/>
      <c r="CHH188" s="252"/>
      <c r="CHI188" s="252"/>
      <c r="CHJ188" s="252"/>
      <c r="CHK188" s="252"/>
      <c r="CHL188" s="252"/>
      <c r="CHM188" s="252"/>
      <c r="CHN188" s="252"/>
      <c r="CHO188" s="252"/>
      <c r="CHP188" s="252"/>
      <c r="CHQ188" s="252"/>
      <c r="CHR188" s="252"/>
      <c r="CHS188" s="252"/>
      <c r="CHT188" s="252"/>
      <c r="CHU188" s="252"/>
      <c r="CHV188" s="252"/>
      <c r="CHW188" s="252"/>
      <c r="CHX188" s="252"/>
      <c r="CHY188" s="252"/>
      <c r="CHZ188" s="252"/>
      <c r="CIA188" s="252"/>
      <c r="CIB188" s="252"/>
      <c r="CIC188" s="252"/>
      <c r="CID188" s="252"/>
      <c r="CIE188" s="252"/>
      <c r="CIF188" s="252"/>
      <c r="CIG188" s="252"/>
      <c r="CIH188" s="252"/>
      <c r="CII188" s="252"/>
      <c r="CIJ188" s="252"/>
      <c r="CIK188" s="252"/>
      <c r="CIL188" s="252"/>
      <c r="CIM188" s="252"/>
      <c r="CIN188" s="252"/>
      <c r="CIO188" s="252"/>
      <c r="CIP188" s="252"/>
      <c r="CIQ188" s="252"/>
      <c r="CIR188" s="252"/>
      <c r="CIS188" s="252"/>
      <c r="CIT188" s="252"/>
      <c r="CIU188" s="252"/>
      <c r="CIV188" s="252"/>
      <c r="CIW188" s="252"/>
      <c r="CIX188" s="252"/>
      <c r="CIY188" s="252"/>
      <c r="CIZ188" s="252"/>
      <c r="CJA188" s="252"/>
      <c r="CJB188" s="252"/>
      <c r="CJC188" s="252"/>
      <c r="CJD188" s="252"/>
      <c r="CJE188" s="252"/>
      <c r="CJF188" s="252"/>
      <c r="CJG188" s="252"/>
      <c r="CJH188" s="252"/>
      <c r="CJI188" s="252"/>
      <c r="CJJ188" s="252"/>
      <c r="CJK188" s="252"/>
      <c r="CJL188" s="252"/>
      <c r="CJM188" s="252"/>
      <c r="CJN188" s="252"/>
      <c r="CJO188" s="252"/>
      <c r="CJP188" s="252"/>
      <c r="CJQ188" s="252"/>
      <c r="CJR188" s="252"/>
      <c r="CJS188" s="252"/>
      <c r="CJT188" s="252"/>
      <c r="CJU188" s="252"/>
      <c r="CJV188" s="252"/>
      <c r="CJW188" s="252"/>
      <c r="CJX188" s="252"/>
      <c r="CJY188" s="252"/>
      <c r="CJZ188" s="252"/>
      <c r="CKA188" s="252"/>
      <c r="CKB188" s="252"/>
      <c r="CKC188" s="252"/>
      <c r="CKD188" s="252"/>
      <c r="CKE188" s="252"/>
      <c r="CKF188" s="252"/>
      <c r="CKG188" s="252"/>
      <c r="CKH188" s="252"/>
      <c r="CKI188" s="252"/>
      <c r="CKJ188" s="252"/>
      <c r="CKK188" s="252"/>
      <c r="CKL188" s="252"/>
      <c r="CKM188" s="252"/>
      <c r="CKN188" s="252"/>
      <c r="CKO188" s="252"/>
      <c r="CKP188" s="252"/>
      <c r="CKQ188" s="252"/>
      <c r="CKR188" s="252"/>
      <c r="CKS188" s="252"/>
      <c r="CKT188" s="252"/>
      <c r="CKU188" s="252"/>
      <c r="CKV188" s="252"/>
      <c r="CKW188" s="252"/>
      <c r="CKX188" s="252"/>
      <c r="CKY188" s="252"/>
      <c r="CKZ188" s="252"/>
      <c r="CLA188" s="252"/>
      <c r="CLB188" s="252"/>
      <c r="CLC188" s="252"/>
      <c r="CLD188" s="252"/>
      <c r="CLE188" s="252"/>
      <c r="CLF188" s="252"/>
      <c r="CLG188" s="252"/>
      <c r="CLH188" s="252"/>
      <c r="CLI188" s="252"/>
      <c r="CLJ188" s="252"/>
      <c r="CLK188" s="252"/>
      <c r="CLL188" s="252"/>
      <c r="CLM188" s="252"/>
      <c r="CLN188" s="252"/>
      <c r="CLO188" s="252"/>
      <c r="CLP188" s="252"/>
      <c r="CLQ188" s="252"/>
      <c r="CLR188" s="252"/>
      <c r="CLS188" s="252"/>
      <c r="CLT188" s="252"/>
      <c r="CLU188" s="252"/>
      <c r="CLV188" s="252"/>
      <c r="CLW188" s="252"/>
      <c r="CLX188" s="252"/>
      <c r="CLY188" s="252"/>
      <c r="CLZ188" s="252"/>
      <c r="CMA188" s="252"/>
      <c r="CMB188" s="252"/>
      <c r="CMC188" s="252"/>
      <c r="CMD188" s="252"/>
      <c r="CME188" s="252"/>
      <c r="CMF188" s="252"/>
      <c r="CMG188" s="252"/>
      <c r="CMH188" s="252"/>
      <c r="CMI188" s="252"/>
      <c r="CMJ188" s="252"/>
      <c r="CMK188" s="252"/>
      <c r="CML188" s="252"/>
      <c r="CMM188" s="252"/>
      <c r="CMN188" s="252"/>
      <c r="CMO188" s="252"/>
      <c r="CMP188" s="252"/>
      <c r="CMQ188" s="252"/>
      <c r="CMR188" s="252"/>
      <c r="CMS188" s="252"/>
      <c r="CMT188" s="252"/>
      <c r="CMU188" s="252"/>
      <c r="CMV188" s="252"/>
      <c r="CMW188" s="252"/>
      <c r="CMX188" s="252"/>
      <c r="CMY188" s="252"/>
      <c r="CMZ188" s="252"/>
      <c r="CNA188" s="252"/>
      <c r="CNB188" s="252"/>
      <c r="CNC188" s="252"/>
      <c r="CND188" s="252"/>
      <c r="CNE188" s="252"/>
      <c r="CNF188" s="252"/>
      <c r="CNG188" s="252"/>
      <c r="CNH188" s="252"/>
      <c r="CNI188" s="252"/>
      <c r="CNJ188" s="252"/>
      <c r="CNK188" s="252"/>
      <c r="CNL188" s="252"/>
      <c r="CNM188" s="252"/>
      <c r="CNN188" s="252"/>
      <c r="CNO188" s="252"/>
      <c r="CNP188" s="252"/>
      <c r="CNQ188" s="252"/>
      <c r="CNR188" s="252"/>
      <c r="CNS188" s="252"/>
      <c r="CNT188" s="252"/>
      <c r="CNU188" s="252"/>
      <c r="CNV188" s="252"/>
      <c r="CNW188" s="252"/>
      <c r="CNX188" s="252"/>
      <c r="CNY188" s="252"/>
      <c r="CNZ188" s="252"/>
      <c r="COA188" s="252"/>
      <c r="COB188" s="252"/>
      <c r="COC188" s="252"/>
      <c r="COD188" s="252"/>
      <c r="COE188" s="252"/>
      <c r="COF188" s="252"/>
      <c r="COG188" s="252"/>
      <c r="COH188" s="252"/>
      <c r="COI188" s="252"/>
      <c r="COJ188" s="252"/>
      <c r="COK188" s="252"/>
      <c r="COL188" s="252"/>
      <c r="COM188" s="252"/>
      <c r="CON188" s="252"/>
      <c r="COO188" s="252"/>
      <c r="COP188" s="252"/>
      <c r="COQ188" s="252"/>
      <c r="COR188" s="252"/>
      <c r="COS188" s="252"/>
      <c r="COT188" s="252"/>
      <c r="COU188" s="252"/>
      <c r="COV188" s="252"/>
      <c r="COW188" s="252"/>
      <c r="COX188" s="252"/>
      <c r="COY188" s="252"/>
      <c r="COZ188" s="252"/>
      <c r="CPA188" s="252"/>
      <c r="CPB188" s="252"/>
      <c r="CPC188" s="252"/>
      <c r="CPD188" s="252"/>
      <c r="CPE188" s="252"/>
      <c r="CPF188" s="252"/>
      <c r="CPG188" s="252"/>
      <c r="CPH188" s="252"/>
      <c r="CPI188" s="252"/>
      <c r="CPJ188" s="252"/>
      <c r="CPK188" s="252"/>
      <c r="CPL188" s="252"/>
      <c r="CPM188" s="252"/>
      <c r="CPN188" s="252"/>
      <c r="CPO188" s="252"/>
      <c r="CPP188" s="252"/>
      <c r="CPQ188" s="252"/>
      <c r="CPR188" s="252"/>
      <c r="CPS188" s="252"/>
      <c r="CPT188" s="252"/>
      <c r="CPU188" s="252"/>
      <c r="CPV188" s="252"/>
      <c r="CPW188" s="252"/>
      <c r="CPX188" s="252"/>
      <c r="CPY188" s="252"/>
      <c r="CPZ188" s="252"/>
      <c r="CQA188" s="252"/>
      <c r="CQB188" s="252"/>
      <c r="CQC188" s="252"/>
      <c r="CQD188" s="252"/>
      <c r="CQE188" s="252"/>
      <c r="CQF188" s="252"/>
      <c r="CQG188" s="252"/>
      <c r="CQH188" s="252"/>
      <c r="CQI188" s="252"/>
      <c r="CQJ188" s="252"/>
      <c r="CQK188" s="252"/>
      <c r="CQL188" s="252"/>
      <c r="CQM188" s="252"/>
      <c r="CQN188" s="252"/>
      <c r="CQO188" s="252"/>
      <c r="CQP188" s="252"/>
      <c r="CQQ188" s="252"/>
      <c r="CQR188" s="252"/>
      <c r="CQS188" s="252"/>
      <c r="CQT188" s="252"/>
      <c r="CQU188" s="252"/>
      <c r="CQV188" s="252"/>
      <c r="CQW188" s="252"/>
      <c r="CQX188" s="252"/>
      <c r="CQY188" s="252"/>
      <c r="CQZ188" s="252"/>
      <c r="CRA188" s="252"/>
      <c r="CRB188" s="252"/>
      <c r="CRC188" s="252"/>
      <c r="CRD188" s="252"/>
      <c r="CRE188" s="252"/>
      <c r="CRF188" s="252"/>
      <c r="CRG188" s="252"/>
      <c r="CRH188" s="252"/>
      <c r="CRI188" s="252"/>
      <c r="CRJ188" s="252"/>
      <c r="CRK188" s="252"/>
      <c r="CRL188" s="252"/>
      <c r="CRM188" s="252"/>
      <c r="CRN188" s="252"/>
      <c r="CRO188" s="252"/>
      <c r="CRP188" s="252"/>
      <c r="CRQ188" s="252"/>
      <c r="CRR188" s="252"/>
      <c r="CRS188" s="252"/>
      <c r="CRT188" s="252"/>
      <c r="CRU188" s="252"/>
      <c r="CRV188" s="252"/>
      <c r="CRW188" s="252"/>
      <c r="CRX188" s="252"/>
      <c r="CRY188" s="252"/>
      <c r="CRZ188" s="252"/>
      <c r="CSA188" s="252"/>
      <c r="CSB188" s="252"/>
      <c r="CSC188" s="252"/>
      <c r="CSD188" s="252"/>
      <c r="CSE188" s="252"/>
      <c r="CSF188" s="252"/>
      <c r="CSG188" s="252"/>
      <c r="CSH188" s="252"/>
      <c r="CSI188" s="252"/>
      <c r="CSJ188" s="252"/>
      <c r="CSK188" s="252"/>
      <c r="CSL188" s="252"/>
      <c r="CSM188" s="252"/>
      <c r="CSN188" s="252"/>
      <c r="CSO188" s="252"/>
      <c r="CSP188" s="252"/>
      <c r="CSQ188" s="252"/>
      <c r="CSR188" s="252"/>
      <c r="CSS188" s="252"/>
      <c r="CST188" s="252"/>
      <c r="CSU188" s="252"/>
      <c r="CSV188" s="252"/>
      <c r="CSW188" s="252"/>
      <c r="CSX188" s="252"/>
      <c r="CSY188" s="252"/>
      <c r="CSZ188" s="252"/>
      <c r="CTA188" s="252"/>
      <c r="CTB188" s="252"/>
      <c r="CTC188" s="252"/>
      <c r="CTD188" s="252"/>
      <c r="CTE188" s="252"/>
      <c r="CTF188" s="252"/>
      <c r="CTG188" s="252"/>
      <c r="CTH188" s="252"/>
      <c r="CTI188" s="252"/>
      <c r="CTJ188" s="252"/>
      <c r="CTK188" s="252"/>
      <c r="CTL188" s="252"/>
      <c r="CTM188" s="252"/>
      <c r="CTN188" s="252"/>
      <c r="CTO188" s="252"/>
      <c r="CTP188" s="252"/>
      <c r="CTQ188" s="252"/>
      <c r="CTR188" s="252"/>
      <c r="CTS188" s="252"/>
      <c r="CTT188" s="252"/>
      <c r="CTU188" s="252"/>
      <c r="CTV188" s="252"/>
      <c r="CTW188" s="252"/>
      <c r="CTX188" s="252"/>
      <c r="CTY188" s="252"/>
      <c r="CTZ188" s="252"/>
      <c r="CUA188" s="252"/>
      <c r="CUB188" s="252"/>
      <c r="CUC188" s="252"/>
      <c r="CUD188" s="252"/>
      <c r="CUE188" s="252"/>
      <c r="CUF188" s="252"/>
      <c r="CUG188" s="252"/>
      <c r="CUH188" s="252"/>
      <c r="CUI188" s="252"/>
      <c r="CUJ188" s="252"/>
      <c r="CUK188" s="252"/>
      <c r="CUL188" s="252"/>
      <c r="CUM188" s="252"/>
      <c r="CUN188" s="252"/>
      <c r="CUO188" s="252"/>
      <c r="CUP188" s="252"/>
      <c r="CUQ188" s="252"/>
      <c r="CUR188" s="252"/>
      <c r="CUS188" s="252"/>
      <c r="CUT188" s="252"/>
      <c r="CUU188" s="252"/>
      <c r="CUV188" s="252"/>
      <c r="CUW188" s="252"/>
      <c r="CUX188" s="252"/>
      <c r="CUY188" s="252"/>
      <c r="CUZ188" s="252"/>
      <c r="CVA188" s="252"/>
      <c r="CVB188" s="252"/>
      <c r="CVC188" s="252"/>
      <c r="CVD188" s="252"/>
      <c r="CVE188" s="252"/>
      <c r="CVF188" s="252"/>
      <c r="CVG188" s="252"/>
      <c r="CVH188" s="252"/>
      <c r="CVI188" s="252"/>
      <c r="CVJ188" s="252"/>
      <c r="CVK188" s="252"/>
      <c r="CVL188" s="252"/>
      <c r="CVM188" s="252"/>
      <c r="CVN188" s="252"/>
      <c r="CVO188" s="252"/>
      <c r="CVP188" s="252"/>
      <c r="CVQ188" s="252"/>
      <c r="CVR188" s="252"/>
      <c r="CVS188" s="252"/>
      <c r="CVT188" s="252"/>
      <c r="CVU188" s="252"/>
      <c r="CVV188" s="252"/>
      <c r="CVW188" s="252"/>
      <c r="CVX188" s="252"/>
      <c r="CVY188" s="252"/>
      <c r="CVZ188" s="252"/>
      <c r="CWA188" s="252"/>
      <c r="CWB188" s="252"/>
      <c r="CWC188" s="252"/>
      <c r="CWD188" s="252"/>
      <c r="CWE188" s="252"/>
      <c r="CWF188" s="252"/>
      <c r="CWG188" s="252"/>
      <c r="CWH188" s="252"/>
      <c r="CWI188" s="252"/>
      <c r="CWJ188" s="252"/>
      <c r="CWK188" s="252"/>
      <c r="CWL188" s="252"/>
      <c r="CWM188" s="252"/>
      <c r="CWN188" s="252"/>
      <c r="CWO188" s="252"/>
      <c r="CWP188" s="252"/>
      <c r="CWQ188" s="252"/>
      <c r="CWR188" s="252"/>
      <c r="CWS188" s="252"/>
      <c r="CWT188" s="252"/>
      <c r="CWU188" s="252"/>
      <c r="CWV188" s="252"/>
      <c r="CWW188" s="252"/>
      <c r="CWX188" s="252"/>
      <c r="CWY188" s="252"/>
      <c r="CWZ188" s="252"/>
      <c r="CXA188" s="252"/>
      <c r="CXB188" s="252"/>
      <c r="CXC188" s="252"/>
      <c r="CXD188" s="252"/>
      <c r="CXE188" s="252"/>
      <c r="CXF188" s="252"/>
      <c r="CXG188" s="252"/>
      <c r="CXH188" s="252"/>
      <c r="CXI188" s="252"/>
      <c r="CXJ188" s="252"/>
      <c r="CXK188" s="252"/>
      <c r="CXL188" s="252"/>
      <c r="CXM188" s="252"/>
      <c r="CXN188" s="252"/>
      <c r="CXO188" s="252"/>
      <c r="CXP188" s="252"/>
      <c r="CXQ188" s="252"/>
      <c r="CXR188" s="252"/>
      <c r="CXS188" s="252"/>
      <c r="CXT188" s="252"/>
      <c r="CXU188" s="252"/>
      <c r="CXV188" s="252"/>
      <c r="CXW188" s="252"/>
      <c r="CXX188" s="252"/>
      <c r="CXY188" s="252"/>
      <c r="CXZ188" s="252"/>
      <c r="CYA188" s="252"/>
      <c r="CYB188" s="252"/>
      <c r="CYC188" s="252"/>
      <c r="CYD188" s="252"/>
      <c r="CYE188" s="252"/>
      <c r="CYF188" s="252"/>
      <c r="CYG188" s="252"/>
      <c r="CYH188" s="252"/>
      <c r="CYI188" s="252"/>
      <c r="CYJ188" s="252"/>
      <c r="CYK188" s="252"/>
      <c r="CYL188" s="252"/>
      <c r="CYM188" s="252"/>
      <c r="CYN188" s="252"/>
      <c r="CYO188" s="252"/>
      <c r="CYP188" s="252"/>
      <c r="CYQ188" s="252"/>
      <c r="CYR188" s="252"/>
      <c r="CYS188" s="252"/>
      <c r="CYT188" s="252"/>
      <c r="CYU188" s="252"/>
      <c r="CYV188" s="252"/>
      <c r="CYW188" s="252"/>
      <c r="CYX188" s="252"/>
      <c r="CYY188" s="252"/>
      <c r="CYZ188" s="252"/>
      <c r="CZA188" s="252"/>
      <c r="CZB188" s="252"/>
      <c r="CZC188" s="252"/>
      <c r="CZD188" s="252"/>
      <c r="CZE188" s="252"/>
      <c r="CZF188" s="252"/>
      <c r="CZG188" s="252"/>
      <c r="CZH188" s="252"/>
      <c r="CZI188" s="252"/>
      <c r="CZJ188" s="252"/>
      <c r="CZK188" s="252"/>
      <c r="CZL188" s="252"/>
      <c r="CZM188" s="252"/>
      <c r="CZN188" s="252"/>
      <c r="CZO188" s="252"/>
      <c r="CZP188" s="252"/>
      <c r="CZQ188" s="252"/>
      <c r="CZR188" s="252"/>
      <c r="CZS188" s="252"/>
      <c r="CZT188" s="252"/>
      <c r="CZU188" s="252"/>
      <c r="CZV188" s="252"/>
      <c r="CZW188" s="252"/>
      <c r="CZX188" s="252"/>
      <c r="CZY188" s="252"/>
      <c r="CZZ188" s="252"/>
      <c r="DAA188" s="252"/>
      <c r="DAB188" s="252"/>
      <c r="DAC188" s="252"/>
      <c r="DAD188" s="252"/>
      <c r="DAE188" s="252"/>
      <c r="DAF188" s="252"/>
      <c r="DAG188" s="252"/>
      <c r="DAH188" s="252"/>
      <c r="DAI188" s="252"/>
      <c r="DAJ188" s="252"/>
      <c r="DAK188" s="252"/>
      <c r="DAL188" s="252"/>
      <c r="DAM188" s="252"/>
      <c r="DAN188" s="252"/>
      <c r="DAO188" s="252"/>
      <c r="DAP188" s="252"/>
      <c r="DAQ188" s="252"/>
      <c r="DAR188" s="252"/>
      <c r="DAS188" s="252"/>
      <c r="DAT188" s="252"/>
      <c r="DAU188" s="252"/>
      <c r="DAV188" s="252"/>
      <c r="DAW188" s="252"/>
      <c r="DAX188" s="252"/>
      <c r="DAY188" s="252"/>
      <c r="DAZ188" s="252"/>
      <c r="DBA188" s="252"/>
      <c r="DBB188" s="252"/>
      <c r="DBC188" s="252"/>
      <c r="DBD188" s="252"/>
      <c r="DBE188" s="252"/>
      <c r="DBF188" s="252"/>
      <c r="DBG188" s="252"/>
      <c r="DBH188" s="252"/>
      <c r="DBI188" s="252"/>
      <c r="DBJ188" s="252"/>
      <c r="DBK188" s="252"/>
      <c r="DBL188" s="252"/>
      <c r="DBM188" s="252"/>
      <c r="DBN188" s="252"/>
      <c r="DBO188" s="252"/>
      <c r="DBP188" s="252"/>
      <c r="DBQ188" s="252"/>
      <c r="DBR188" s="252"/>
      <c r="DBS188" s="252"/>
      <c r="DBT188" s="252"/>
      <c r="DBU188" s="252"/>
      <c r="DBV188" s="252"/>
      <c r="DBW188" s="252"/>
      <c r="DBX188" s="252"/>
      <c r="DBY188" s="252"/>
      <c r="DBZ188" s="252"/>
      <c r="DCA188" s="252"/>
      <c r="DCB188" s="252"/>
      <c r="DCC188" s="252"/>
      <c r="DCD188" s="252"/>
      <c r="DCE188" s="252"/>
      <c r="DCF188" s="252"/>
      <c r="DCG188" s="252"/>
      <c r="DCH188" s="252"/>
      <c r="DCI188" s="252"/>
      <c r="DCJ188" s="252"/>
      <c r="DCK188" s="252"/>
      <c r="DCL188" s="252"/>
      <c r="DCM188" s="252"/>
      <c r="DCN188" s="252"/>
      <c r="DCO188" s="252"/>
      <c r="DCP188" s="252"/>
      <c r="DCQ188" s="252"/>
      <c r="DCR188" s="252"/>
      <c r="DCS188" s="252"/>
      <c r="DCT188" s="252"/>
      <c r="DCU188" s="252"/>
      <c r="DCV188" s="252"/>
      <c r="DCW188" s="252"/>
      <c r="DCX188" s="252"/>
      <c r="DCY188" s="252"/>
      <c r="DCZ188" s="252"/>
      <c r="DDA188" s="252"/>
      <c r="DDB188" s="252"/>
      <c r="DDC188" s="252"/>
      <c r="DDD188" s="252"/>
      <c r="DDE188" s="252"/>
      <c r="DDF188" s="252"/>
      <c r="DDG188" s="252"/>
      <c r="DDH188" s="252"/>
      <c r="DDI188" s="252"/>
      <c r="DDJ188" s="252"/>
      <c r="DDK188" s="252"/>
      <c r="DDL188" s="252"/>
      <c r="DDM188" s="252"/>
      <c r="DDN188" s="252"/>
      <c r="DDO188" s="252"/>
      <c r="DDP188" s="252"/>
      <c r="DDQ188" s="252"/>
      <c r="DDR188" s="252"/>
      <c r="DDS188" s="252"/>
      <c r="DDT188" s="252"/>
      <c r="DDU188" s="252"/>
      <c r="DDV188" s="252"/>
      <c r="DDW188" s="252"/>
      <c r="DDX188" s="252"/>
      <c r="DDY188" s="252"/>
      <c r="DDZ188" s="252"/>
      <c r="DEA188" s="252"/>
      <c r="DEB188" s="252"/>
      <c r="DEC188" s="252"/>
      <c r="DED188" s="252"/>
      <c r="DEE188" s="252"/>
      <c r="DEF188" s="252"/>
      <c r="DEG188" s="252"/>
      <c r="DEH188" s="252"/>
      <c r="DEI188" s="252"/>
      <c r="DEJ188" s="252"/>
      <c r="DEK188" s="252"/>
      <c r="DEL188" s="252"/>
      <c r="DEM188" s="252"/>
      <c r="DEN188" s="252"/>
      <c r="DEO188" s="252"/>
      <c r="DEP188" s="252"/>
      <c r="DEQ188" s="252"/>
      <c r="DER188" s="252"/>
      <c r="DES188" s="252"/>
      <c r="DET188" s="252"/>
      <c r="DEU188" s="252"/>
      <c r="DEV188" s="252"/>
      <c r="DEW188" s="252"/>
      <c r="DEX188" s="252"/>
      <c r="DEY188" s="252"/>
      <c r="DEZ188" s="252"/>
      <c r="DFA188" s="252"/>
      <c r="DFB188" s="252"/>
      <c r="DFC188" s="252"/>
      <c r="DFD188" s="252"/>
      <c r="DFE188" s="252"/>
      <c r="DFF188" s="252"/>
      <c r="DFG188" s="252"/>
      <c r="DFH188" s="252"/>
      <c r="DFI188" s="252"/>
      <c r="DFJ188" s="252"/>
      <c r="DFK188" s="252"/>
      <c r="DFL188" s="252"/>
      <c r="DFM188" s="252"/>
      <c r="DFN188" s="252"/>
      <c r="DFO188" s="252"/>
      <c r="DFP188" s="252"/>
      <c r="DFQ188" s="252"/>
      <c r="DFR188" s="252"/>
      <c r="DFS188" s="252"/>
      <c r="DFT188" s="252"/>
      <c r="DFU188" s="252"/>
      <c r="DFV188" s="252"/>
      <c r="DFW188" s="252"/>
      <c r="DFX188" s="252"/>
      <c r="DFY188" s="252"/>
      <c r="DFZ188" s="252"/>
      <c r="DGA188" s="252"/>
      <c r="DGB188" s="252"/>
      <c r="DGC188" s="252"/>
      <c r="DGD188" s="252"/>
      <c r="DGE188" s="252"/>
      <c r="DGF188" s="252"/>
      <c r="DGG188" s="252"/>
      <c r="DGH188" s="252"/>
      <c r="DGI188" s="252"/>
      <c r="DGJ188" s="252"/>
      <c r="DGK188" s="252"/>
      <c r="DGL188" s="252"/>
      <c r="DGM188" s="252"/>
      <c r="DGN188" s="252"/>
      <c r="DGO188" s="252"/>
      <c r="DGP188" s="252"/>
      <c r="DGQ188" s="252"/>
      <c r="DGR188" s="252"/>
      <c r="DGS188" s="252"/>
      <c r="DGT188" s="252"/>
      <c r="DGU188" s="252"/>
      <c r="DGV188" s="252"/>
      <c r="DGW188" s="252"/>
      <c r="DGX188" s="252"/>
      <c r="DGY188" s="252"/>
      <c r="DGZ188" s="252"/>
      <c r="DHA188" s="252"/>
      <c r="DHB188" s="252"/>
      <c r="DHC188" s="252"/>
      <c r="DHD188" s="252"/>
      <c r="DHE188" s="252"/>
      <c r="DHF188" s="252"/>
      <c r="DHG188" s="252"/>
      <c r="DHH188" s="252"/>
      <c r="DHI188" s="252"/>
      <c r="DHJ188" s="252"/>
      <c r="DHK188" s="252"/>
      <c r="DHL188" s="252"/>
      <c r="DHM188" s="252"/>
      <c r="DHN188" s="252"/>
      <c r="DHO188" s="252"/>
      <c r="DHP188" s="252"/>
      <c r="DHQ188" s="252"/>
      <c r="DHR188" s="252"/>
      <c r="DHS188" s="252"/>
      <c r="DHT188" s="252"/>
      <c r="DHU188" s="252"/>
      <c r="DHV188" s="252"/>
      <c r="DHW188" s="252"/>
      <c r="DHX188" s="252"/>
      <c r="DHY188" s="252"/>
      <c r="DHZ188" s="252"/>
      <c r="DIA188" s="252"/>
      <c r="DIB188" s="252"/>
      <c r="DIC188" s="252"/>
      <c r="DID188" s="252"/>
      <c r="DIE188" s="252"/>
      <c r="DIF188" s="252"/>
      <c r="DIG188" s="252"/>
      <c r="DIH188" s="252"/>
      <c r="DII188" s="252"/>
      <c r="DIJ188" s="252"/>
      <c r="DIK188" s="252"/>
      <c r="DIL188" s="252"/>
      <c r="DIM188" s="252"/>
      <c r="DIN188" s="252"/>
      <c r="DIO188" s="252"/>
      <c r="DIP188" s="252"/>
      <c r="DIQ188" s="252"/>
      <c r="DIR188" s="252"/>
      <c r="DIS188" s="252"/>
      <c r="DIT188" s="252"/>
      <c r="DIU188" s="252"/>
      <c r="DIV188" s="252"/>
      <c r="DIW188" s="252"/>
      <c r="DIX188" s="252"/>
      <c r="DIY188" s="252"/>
      <c r="DIZ188" s="252"/>
      <c r="DJA188" s="252"/>
      <c r="DJB188" s="252"/>
      <c r="DJC188" s="252"/>
      <c r="DJD188" s="252"/>
      <c r="DJE188" s="252"/>
      <c r="DJF188" s="252"/>
      <c r="DJG188" s="252"/>
      <c r="DJH188" s="252"/>
      <c r="DJI188" s="252"/>
      <c r="DJJ188" s="252"/>
      <c r="DJK188" s="252"/>
      <c r="DJL188" s="252"/>
      <c r="DJM188" s="252"/>
      <c r="DJN188" s="252"/>
      <c r="DJO188" s="252"/>
      <c r="DJP188" s="252"/>
      <c r="DJQ188" s="252"/>
      <c r="DJR188" s="252"/>
      <c r="DJS188" s="252"/>
      <c r="DJT188" s="252"/>
      <c r="DJU188" s="252"/>
      <c r="DJV188" s="252"/>
      <c r="DJW188" s="252"/>
      <c r="DJX188" s="252"/>
      <c r="DJY188" s="252"/>
      <c r="DJZ188" s="252"/>
      <c r="DKA188" s="252"/>
      <c r="DKB188" s="252"/>
      <c r="DKC188" s="252"/>
      <c r="DKD188" s="252"/>
      <c r="DKE188" s="252"/>
      <c r="DKF188" s="252"/>
      <c r="DKG188" s="252"/>
      <c r="DKH188" s="252"/>
      <c r="DKI188" s="252"/>
      <c r="DKJ188" s="252"/>
      <c r="DKK188" s="252"/>
      <c r="DKL188" s="252"/>
      <c r="DKM188" s="252"/>
      <c r="DKN188" s="252"/>
      <c r="DKO188" s="252"/>
      <c r="DKP188" s="252"/>
      <c r="DKQ188" s="252"/>
      <c r="DKR188" s="252"/>
      <c r="DKS188" s="252"/>
      <c r="DKT188" s="252"/>
      <c r="DKU188" s="252"/>
      <c r="DKV188" s="252"/>
      <c r="DKW188" s="252"/>
      <c r="DKX188" s="252"/>
      <c r="DKY188" s="252"/>
      <c r="DKZ188" s="252"/>
      <c r="DLA188" s="252"/>
      <c r="DLB188" s="252"/>
      <c r="DLC188" s="252"/>
      <c r="DLD188" s="252"/>
      <c r="DLE188" s="252"/>
      <c r="DLF188" s="252"/>
      <c r="DLG188" s="252"/>
      <c r="DLH188" s="252"/>
      <c r="DLI188" s="252"/>
      <c r="DLJ188" s="252"/>
      <c r="DLK188" s="252"/>
      <c r="DLL188" s="252"/>
      <c r="DLM188" s="252"/>
      <c r="DLN188" s="252"/>
      <c r="DLO188" s="252"/>
      <c r="DLP188" s="252"/>
      <c r="DLQ188" s="252"/>
      <c r="DLR188" s="252"/>
      <c r="DLS188" s="252"/>
      <c r="DLT188" s="252"/>
      <c r="DLU188" s="252"/>
      <c r="DLV188" s="252"/>
      <c r="DLW188" s="252"/>
      <c r="DLX188" s="252"/>
      <c r="DLY188" s="252"/>
      <c r="DLZ188" s="252"/>
      <c r="DMA188" s="252"/>
      <c r="DMB188" s="252"/>
      <c r="DMC188" s="252"/>
      <c r="DMD188" s="252"/>
      <c r="DME188" s="252"/>
      <c r="DMF188" s="252"/>
      <c r="DMG188" s="252"/>
      <c r="DMH188" s="252"/>
      <c r="DMI188" s="252"/>
      <c r="DMJ188" s="252"/>
      <c r="DMK188" s="252"/>
      <c r="DML188" s="252"/>
      <c r="DMM188" s="252"/>
      <c r="DMN188" s="252"/>
      <c r="DMO188" s="252"/>
      <c r="DMP188" s="252"/>
      <c r="DMQ188" s="252"/>
      <c r="DMR188" s="252"/>
      <c r="DMS188" s="252"/>
      <c r="DMT188" s="252"/>
      <c r="DMU188" s="252"/>
      <c r="DMV188" s="252"/>
      <c r="DMW188" s="252"/>
      <c r="DMX188" s="252"/>
      <c r="DMY188" s="252"/>
      <c r="DMZ188" s="252"/>
      <c r="DNA188" s="252"/>
      <c r="DNB188" s="252"/>
      <c r="DNC188" s="252"/>
      <c r="DND188" s="252"/>
      <c r="DNE188" s="252"/>
      <c r="DNF188" s="252"/>
      <c r="DNG188" s="252"/>
      <c r="DNH188" s="252"/>
      <c r="DNI188" s="252"/>
      <c r="DNJ188" s="252"/>
      <c r="DNK188" s="252"/>
      <c r="DNL188" s="252"/>
      <c r="DNM188" s="252"/>
      <c r="DNN188" s="252"/>
      <c r="DNO188" s="252"/>
      <c r="DNP188" s="252"/>
      <c r="DNQ188" s="252"/>
      <c r="DNR188" s="252"/>
      <c r="DNS188" s="252"/>
      <c r="DNT188" s="252"/>
      <c r="DNU188" s="252"/>
      <c r="DNV188" s="252"/>
      <c r="DNW188" s="252"/>
      <c r="DNX188" s="252"/>
      <c r="DNY188" s="252"/>
      <c r="DNZ188" s="252"/>
      <c r="DOA188" s="252"/>
      <c r="DOB188" s="252"/>
      <c r="DOC188" s="252"/>
      <c r="DOD188" s="252"/>
      <c r="DOE188" s="252"/>
      <c r="DOF188" s="252"/>
      <c r="DOG188" s="252"/>
      <c r="DOH188" s="252"/>
      <c r="DOI188" s="252"/>
      <c r="DOJ188" s="252"/>
      <c r="DOK188" s="252"/>
      <c r="DOL188" s="252"/>
      <c r="DOM188" s="252"/>
      <c r="DON188" s="252"/>
      <c r="DOO188" s="252"/>
      <c r="DOP188" s="252"/>
      <c r="DOQ188" s="252"/>
      <c r="DOR188" s="252"/>
      <c r="DOS188" s="252"/>
      <c r="DOT188" s="252"/>
      <c r="DOU188" s="252"/>
      <c r="DOV188" s="252"/>
      <c r="DOW188" s="252"/>
      <c r="DOX188" s="252"/>
      <c r="DOY188" s="252"/>
      <c r="DOZ188" s="252"/>
      <c r="DPA188" s="252"/>
      <c r="DPB188" s="252"/>
      <c r="DPC188" s="252"/>
      <c r="DPD188" s="252"/>
      <c r="DPE188" s="252"/>
      <c r="DPF188" s="252"/>
      <c r="DPG188" s="252"/>
      <c r="DPH188" s="252"/>
      <c r="DPI188" s="252"/>
      <c r="DPJ188" s="252"/>
      <c r="DPK188" s="252"/>
      <c r="DPL188" s="252"/>
      <c r="DPM188" s="252"/>
      <c r="DPN188" s="252"/>
      <c r="DPO188" s="252"/>
      <c r="DPP188" s="252"/>
      <c r="DPQ188" s="252"/>
      <c r="DPR188" s="252"/>
      <c r="DPS188" s="252"/>
      <c r="DPT188" s="252"/>
      <c r="DPU188" s="252"/>
      <c r="DPV188" s="252"/>
      <c r="DPW188" s="252"/>
      <c r="DPX188" s="252"/>
      <c r="DPY188" s="252"/>
      <c r="DPZ188" s="252"/>
      <c r="DQA188" s="252"/>
      <c r="DQB188" s="252"/>
      <c r="DQC188" s="252"/>
      <c r="DQD188" s="252"/>
      <c r="DQE188" s="252"/>
      <c r="DQF188" s="252"/>
      <c r="DQG188" s="252"/>
      <c r="DQH188" s="252"/>
      <c r="DQI188" s="252"/>
      <c r="DQJ188" s="252"/>
      <c r="DQK188" s="252"/>
      <c r="DQL188" s="252"/>
      <c r="DQM188" s="252"/>
      <c r="DQN188" s="252"/>
      <c r="DQO188" s="252"/>
      <c r="DQP188" s="252"/>
      <c r="DQQ188" s="252"/>
      <c r="DQR188" s="252"/>
      <c r="DQS188" s="252"/>
      <c r="DQT188" s="252"/>
      <c r="DQU188" s="252"/>
      <c r="DQV188" s="252"/>
      <c r="DQW188" s="252"/>
      <c r="DQX188" s="252"/>
      <c r="DQY188" s="252"/>
      <c r="DQZ188" s="252"/>
      <c r="DRA188" s="252"/>
      <c r="DRB188" s="252"/>
      <c r="DRC188" s="252"/>
      <c r="DRD188" s="252"/>
      <c r="DRE188" s="252"/>
      <c r="DRF188" s="252"/>
      <c r="DRG188" s="252"/>
      <c r="DRH188" s="252"/>
      <c r="DRI188" s="252"/>
      <c r="DRJ188" s="252"/>
      <c r="DRK188" s="252"/>
      <c r="DRL188" s="252"/>
      <c r="DRM188" s="252"/>
      <c r="DRN188" s="252"/>
      <c r="DRO188" s="252"/>
      <c r="DRP188" s="252"/>
      <c r="DRQ188" s="252"/>
      <c r="DRR188" s="252"/>
      <c r="DRS188" s="252"/>
      <c r="DRT188" s="252"/>
      <c r="DRU188" s="252"/>
      <c r="DRV188" s="252"/>
      <c r="DRW188" s="252"/>
      <c r="DRX188" s="252"/>
      <c r="DRY188" s="252"/>
      <c r="DRZ188" s="252"/>
      <c r="DSA188" s="252"/>
      <c r="DSB188" s="252"/>
      <c r="DSC188" s="252"/>
      <c r="DSD188" s="252"/>
      <c r="DSE188" s="252"/>
      <c r="DSF188" s="252"/>
      <c r="DSG188" s="252"/>
      <c r="DSH188" s="252"/>
      <c r="DSI188" s="252"/>
      <c r="DSJ188" s="252"/>
      <c r="DSK188" s="252"/>
      <c r="DSL188" s="252"/>
      <c r="DSM188" s="252"/>
      <c r="DSN188" s="252"/>
      <c r="DSO188" s="252"/>
      <c r="DSP188" s="252"/>
      <c r="DSQ188" s="252"/>
      <c r="DSR188" s="252"/>
      <c r="DSS188" s="252"/>
      <c r="DST188" s="252"/>
      <c r="DSU188" s="252"/>
      <c r="DSV188" s="252"/>
      <c r="DSW188" s="252"/>
      <c r="DSX188" s="252"/>
      <c r="DSY188" s="252"/>
      <c r="DSZ188" s="252"/>
      <c r="DTA188" s="252"/>
      <c r="DTB188" s="252"/>
      <c r="DTC188" s="252"/>
      <c r="DTD188" s="252"/>
      <c r="DTE188" s="252"/>
      <c r="DTF188" s="252"/>
      <c r="DTG188" s="252"/>
      <c r="DTH188" s="252"/>
      <c r="DTI188" s="252"/>
      <c r="DTJ188" s="252"/>
      <c r="DTK188" s="252"/>
      <c r="DTL188" s="252"/>
      <c r="DTM188" s="252"/>
      <c r="DTN188" s="252"/>
      <c r="DTO188" s="252"/>
      <c r="DTP188" s="252"/>
      <c r="DTQ188" s="252"/>
      <c r="DTR188" s="252"/>
      <c r="DTS188" s="252"/>
      <c r="DTT188" s="252"/>
      <c r="DTU188" s="252"/>
      <c r="DTV188" s="252"/>
      <c r="DTW188" s="252"/>
      <c r="DTX188" s="252"/>
      <c r="DTY188" s="252"/>
      <c r="DTZ188" s="252"/>
      <c r="DUA188" s="252"/>
      <c r="DUB188" s="252"/>
      <c r="DUC188" s="252"/>
      <c r="DUD188" s="252"/>
      <c r="DUE188" s="252"/>
      <c r="DUF188" s="252"/>
      <c r="DUG188" s="252"/>
      <c r="DUH188" s="252"/>
      <c r="DUI188" s="252"/>
      <c r="DUJ188" s="252"/>
      <c r="DUK188" s="252"/>
      <c r="DUL188" s="252"/>
      <c r="DUM188" s="252"/>
      <c r="DUN188" s="252"/>
      <c r="DUO188" s="252"/>
      <c r="DUP188" s="252"/>
      <c r="DUQ188" s="252"/>
      <c r="DUR188" s="252"/>
      <c r="DUS188" s="252"/>
      <c r="DUT188" s="252"/>
      <c r="DUU188" s="252"/>
      <c r="DUV188" s="252"/>
      <c r="DUW188" s="252"/>
      <c r="DUX188" s="252"/>
      <c r="DUY188" s="252"/>
      <c r="DUZ188" s="252"/>
      <c r="DVA188" s="252"/>
      <c r="DVB188" s="252"/>
      <c r="DVC188" s="252"/>
      <c r="DVD188" s="252"/>
      <c r="DVE188" s="252"/>
      <c r="DVF188" s="252"/>
      <c r="DVG188" s="252"/>
      <c r="DVH188" s="252"/>
      <c r="DVI188" s="252"/>
      <c r="DVJ188" s="252"/>
      <c r="DVK188" s="252"/>
      <c r="DVL188" s="252"/>
      <c r="DVM188" s="252"/>
      <c r="DVN188" s="252"/>
      <c r="DVO188" s="252"/>
      <c r="DVP188" s="252"/>
      <c r="DVQ188" s="252"/>
      <c r="DVR188" s="252"/>
      <c r="DVS188" s="252"/>
      <c r="DVT188" s="252"/>
      <c r="DVU188" s="252"/>
      <c r="DVV188" s="252"/>
      <c r="DVW188" s="252"/>
      <c r="DVX188" s="252"/>
      <c r="DVY188" s="252"/>
      <c r="DVZ188" s="252"/>
      <c r="DWA188" s="252"/>
      <c r="DWB188" s="252"/>
      <c r="DWC188" s="252"/>
      <c r="DWD188" s="252"/>
      <c r="DWE188" s="252"/>
      <c r="DWF188" s="252"/>
      <c r="DWG188" s="252"/>
      <c r="DWH188" s="252"/>
      <c r="DWI188" s="252"/>
      <c r="DWJ188" s="252"/>
      <c r="DWK188" s="252"/>
      <c r="DWL188" s="252"/>
      <c r="DWM188" s="252"/>
      <c r="DWN188" s="252"/>
      <c r="DWO188" s="252"/>
      <c r="DWP188" s="252"/>
      <c r="DWQ188" s="252"/>
      <c r="DWR188" s="252"/>
      <c r="DWS188" s="252"/>
      <c r="DWT188" s="252"/>
      <c r="DWU188" s="252"/>
      <c r="DWV188" s="252"/>
      <c r="DWW188" s="252"/>
      <c r="DWX188" s="252"/>
      <c r="DWY188" s="252"/>
      <c r="DWZ188" s="252"/>
      <c r="DXA188" s="252"/>
      <c r="DXB188" s="252"/>
      <c r="DXC188" s="252"/>
      <c r="DXD188" s="252"/>
      <c r="DXE188" s="252"/>
      <c r="DXF188" s="252"/>
      <c r="DXG188" s="252"/>
      <c r="DXH188" s="252"/>
      <c r="DXI188" s="252"/>
      <c r="DXJ188" s="252"/>
      <c r="DXK188" s="252"/>
      <c r="DXL188" s="252"/>
      <c r="DXM188" s="252"/>
      <c r="DXN188" s="252"/>
      <c r="DXO188" s="252"/>
      <c r="DXP188" s="252"/>
      <c r="DXQ188" s="252"/>
      <c r="DXR188" s="252"/>
      <c r="DXS188" s="252"/>
      <c r="DXT188" s="252"/>
      <c r="DXU188" s="252"/>
      <c r="DXV188" s="252"/>
      <c r="DXW188" s="252"/>
      <c r="DXX188" s="252"/>
      <c r="DXY188" s="252"/>
      <c r="DXZ188" s="252"/>
      <c r="DYA188" s="252"/>
      <c r="DYB188" s="252"/>
      <c r="DYC188" s="252"/>
      <c r="DYD188" s="252"/>
      <c r="DYE188" s="252"/>
      <c r="DYF188" s="252"/>
      <c r="DYG188" s="252"/>
      <c r="DYH188" s="252"/>
      <c r="DYI188" s="252"/>
      <c r="DYJ188" s="252"/>
      <c r="DYK188" s="252"/>
      <c r="DYL188" s="252"/>
      <c r="DYM188" s="252"/>
      <c r="DYN188" s="252"/>
      <c r="DYO188" s="252"/>
      <c r="DYP188" s="252"/>
      <c r="DYQ188" s="252"/>
      <c r="DYR188" s="252"/>
      <c r="DYS188" s="252"/>
      <c r="DYT188" s="252"/>
      <c r="DYU188" s="252"/>
      <c r="DYV188" s="252"/>
      <c r="DYW188" s="252"/>
      <c r="DYX188" s="252"/>
      <c r="DYY188" s="252"/>
      <c r="DYZ188" s="252"/>
      <c r="DZA188" s="252"/>
      <c r="DZB188" s="252"/>
      <c r="DZC188" s="252"/>
      <c r="DZD188" s="252"/>
      <c r="DZE188" s="252"/>
      <c r="DZF188" s="252"/>
      <c r="DZG188" s="252"/>
      <c r="DZH188" s="252"/>
      <c r="DZI188" s="252"/>
      <c r="DZJ188" s="252"/>
      <c r="DZK188" s="252"/>
      <c r="DZL188" s="252"/>
      <c r="DZM188" s="252"/>
      <c r="DZN188" s="252"/>
      <c r="DZO188" s="252"/>
      <c r="DZP188" s="252"/>
      <c r="DZQ188" s="252"/>
      <c r="DZR188" s="252"/>
      <c r="DZS188" s="252"/>
      <c r="DZT188" s="252"/>
      <c r="DZU188" s="252"/>
      <c r="DZV188" s="252"/>
      <c r="DZW188" s="252"/>
      <c r="DZX188" s="252"/>
      <c r="DZY188" s="252"/>
      <c r="DZZ188" s="252"/>
      <c r="EAA188" s="252"/>
      <c r="EAB188" s="252"/>
      <c r="EAC188" s="252"/>
      <c r="EAD188" s="252"/>
      <c r="EAE188" s="252"/>
      <c r="EAF188" s="252"/>
      <c r="EAG188" s="252"/>
      <c r="EAH188" s="252"/>
      <c r="EAI188" s="252"/>
      <c r="EAJ188" s="252"/>
      <c r="EAK188" s="252"/>
      <c r="EAL188" s="252"/>
      <c r="EAM188" s="252"/>
      <c r="EAN188" s="252"/>
      <c r="EAO188" s="252"/>
      <c r="EAP188" s="252"/>
      <c r="EAQ188" s="252"/>
      <c r="EAR188" s="252"/>
      <c r="EAS188" s="252"/>
      <c r="EAT188" s="252"/>
      <c r="EAU188" s="252"/>
      <c r="EAV188" s="252"/>
      <c r="EAW188" s="252"/>
      <c r="EAX188" s="252"/>
      <c r="EAY188" s="252"/>
      <c r="EAZ188" s="252"/>
      <c r="EBA188" s="252"/>
      <c r="EBB188" s="252"/>
      <c r="EBC188" s="252"/>
      <c r="EBD188" s="252"/>
      <c r="EBE188" s="252"/>
      <c r="EBF188" s="252"/>
      <c r="EBG188" s="252"/>
      <c r="EBH188" s="252"/>
      <c r="EBI188" s="252"/>
      <c r="EBJ188" s="252"/>
      <c r="EBK188" s="252"/>
      <c r="EBL188" s="252"/>
      <c r="EBM188" s="252"/>
      <c r="EBN188" s="252"/>
      <c r="EBO188" s="252"/>
      <c r="EBP188" s="252"/>
      <c r="EBQ188" s="252"/>
      <c r="EBR188" s="252"/>
      <c r="EBS188" s="252"/>
      <c r="EBT188" s="252"/>
      <c r="EBU188" s="252"/>
      <c r="EBV188" s="252"/>
      <c r="EBW188" s="252"/>
      <c r="EBX188" s="252"/>
      <c r="EBY188" s="252"/>
      <c r="EBZ188" s="252"/>
      <c r="ECA188" s="252"/>
      <c r="ECB188" s="252"/>
      <c r="ECC188" s="252"/>
      <c r="ECD188" s="252"/>
      <c r="ECE188" s="252"/>
      <c r="ECF188" s="252"/>
      <c r="ECG188" s="252"/>
      <c r="ECH188" s="252"/>
      <c r="ECI188" s="252"/>
      <c r="ECJ188" s="252"/>
      <c r="ECK188" s="252"/>
      <c r="ECL188" s="252"/>
      <c r="ECM188" s="252"/>
      <c r="ECN188" s="252"/>
      <c r="ECO188" s="252"/>
      <c r="ECP188" s="252"/>
      <c r="ECQ188" s="252"/>
      <c r="ECR188" s="252"/>
      <c r="ECS188" s="252"/>
      <c r="ECT188" s="252"/>
      <c r="ECU188" s="252"/>
      <c r="ECV188" s="252"/>
      <c r="ECW188" s="252"/>
      <c r="ECX188" s="252"/>
      <c r="ECY188" s="252"/>
      <c r="ECZ188" s="252"/>
      <c r="EDA188" s="252"/>
      <c r="EDB188" s="252"/>
      <c r="EDC188" s="252"/>
      <c r="EDD188" s="252"/>
      <c r="EDE188" s="252"/>
      <c r="EDF188" s="252"/>
      <c r="EDG188" s="252"/>
      <c r="EDH188" s="252"/>
      <c r="EDI188" s="252"/>
      <c r="EDJ188" s="252"/>
      <c r="EDK188" s="252"/>
      <c r="EDL188" s="252"/>
      <c r="EDM188" s="252"/>
      <c r="EDN188" s="252"/>
      <c r="EDO188" s="252"/>
      <c r="EDP188" s="252"/>
      <c r="EDQ188" s="252"/>
      <c r="EDR188" s="252"/>
      <c r="EDS188" s="252"/>
      <c r="EDT188" s="252"/>
      <c r="EDU188" s="252"/>
      <c r="EDV188" s="252"/>
      <c r="EDW188" s="252"/>
      <c r="EDX188" s="252"/>
      <c r="EDY188" s="252"/>
      <c r="EDZ188" s="252"/>
      <c r="EEA188" s="252"/>
      <c r="EEB188" s="252"/>
      <c r="EEC188" s="252"/>
      <c r="EED188" s="252"/>
      <c r="EEE188" s="252"/>
      <c r="EEF188" s="252"/>
      <c r="EEG188" s="252"/>
      <c r="EEH188" s="252"/>
      <c r="EEI188" s="252"/>
      <c r="EEJ188" s="252"/>
      <c r="EEK188" s="252"/>
      <c r="EEL188" s="252"/>
      <c r="EEM188" s="252"/>
      <c r="EEN188" s="252"/>
      <c r="EEO188" s="252"/>
      <c r="EEP188" s="252"/>
      <c r="EEQ188" s="252"/>
      <c r="EER188" s="252"/>
      <c r="EES188" s="252"/>
      <c r="EET188" s="252"/>
      <c r="EEU188" s="252"/>
      <c r="EEV188" s="252"/>
      <c r="EEW188" s="252"/>
      <c r="EEX188" s="252"/>
      <c r="EEY188" s="252"/>
      <c r="EEZ188" s="252"/>
      <c r="EFA188" s="252"/>
      <c r="EFB188" s="252"/>
      <c r="EFC188" s="252"/>
      <c r="EFD188" s="252"/>
      <c r="EFE188" s="252"/>
      <c r="EFF188" s="252"/>
      <c r="EFG188" s="252"/>
      <c r="EFH188" s="252"/>
      <c r="EFI188" s="252"/>
      <c r="EFJ188" s="252"/>
      <c r="EFK188" s="252"/>
      <c r="EFL188" s="252"/>
      <c r="EFM188" s="252"/>
      <c r="EFN188" s="252"/>
      <c r="EFO188" s="252"/>
      <c r="EFP188" s="252"/>
      <c r="EFQ188" s="252"/>
      <c r="EFR188" s="252"/>
      <c r="EFS188" s="252"/>
      <c r="EFT188" s="252"/>
      <c r="EFU188" s="252"/>
      <c r="EFV188" s="252"/>
      <c r="EFW188" s="252"/>
      <c r="EFX188" s="252"/>
      <c r="EFY188" s="252"/>
      <c r="EFZ188" s="252"/>
      <c r="EGA188" s="252"/>
      <c r="EGB188" s="252"/>
      <c r="EGC188" s="252"/>
      <c r="EGD188" s="252"/>
      <c r="EGE188" s="252"/>
      <c r="EGF188" s="252"/>
      <c r="EGG188" s="252"/>
      <c r="EGH188" s="252"/>
      <c r="EGI188" s="252"/>
      <c r="EGJ188" s="252"/>
      <c r="EGK188" s="252"/>
      <c r="EGL188" s="252"/>
      <c r="EGM188" s="252"/>
      <c r="EGN188" s="252"/>
      <c r="EGO188" s="252"/>
      <c r="EGP188" s="252"/>
      <c r="EGQ188" s="252"/>
      <c r="EGR188" s="252"/>
      <c r="EGS188" s="252"/>
      <c r="EGT188" s="252"/>
      <c r="EGU188" s="252"/>
      <c r="EGV188" s="252"/>
      <c r="EGW188" s="252"/>
      <c r="EGX188" s="252"/>
      <c r="EGY188" s="252"/>
      <c r="EGZ188" s="252"/>
      <c r="EHA188" s="252"/>
      <c r="EHB188" s="252"/>
      <c r="EHC188" s="252"/>
      <c r="EHD188" s="252"/>
      <c r="EHE188" s="252"/>
      <c r="EHF188" s="252"/>
      <c r="EHG188" s="252"/>
      <c r="EHH188" s="252"/>
      <c r="EHI188" s="252"/>
      <c r="EHJ188" s="252"/>
      <c r="EHK188" s="252"/>
      <c r="EHL188" s="252"/>
      <c r="EHM188" s="252"/>
      <c r="EHN188" s="252"/>
      <c r="EHO188" s="252"/>
      <c r="EHP188" s="252"/>
      <c r="EHQ188" s="252"/>
      <c r="EHR188" s="252"/>
      <c r="EHS188" s="252"/>
      <c r="EHT188" s="252"/>
      <c r="EHU188" s="252"/>
      <c r="EHV188" s="252"/>
      <c r="EHW188" s="252"/>
      <c r="EHX188" s="252"/>
      <c r="EHY188" s="252"/>
      <c r="EHZ188" s="252"/>
      <c r="EIA188" s="252"/>
      <c r="EIB188" s="252"/>
      <c r="EIC188" s="252"/>
      <c r="EID188" s="252"/>
      <c r="EIE188" s="252"/>
      <c r="EIF188" s="252"/>
      <c r="EIG188" s="252"/>
      <c r="EIH188" s="252"/>
      <c r="EII188" s="252"/>
      <c r="EIJ188" s="252"/>
      <c r="EIK188" s="252"/>
      <c r="EIL188" s="252"/>
      <c r="EIM188" s="252"/>
      <c r="EIN188" s="252"/>
      <c r="EIO188" s="252"/>
      <c r="EIP188" s="252"/>
      <c r="EIQ188" s="252"/>
      <c r="EIR188" s="252"/>
      <c r="EIS188" s="252"/>
      <c r="EIT188" s="252"/>
      <c r="EIU188" s="252"/>
      <c r="EIV188" s="252"/>
      <c r="EIW188" s="252"/>
      <c r="EIX188" s="252"/>
      <c r="EIY188" s="252"/>
      <c r="EIZ188" s="252"/>
      <c r="EJA188" s="252"/>
      <c r="EJB188" s="252"/>
      <c r="EJC188" s="252"/>
      <c r="EJD188" s="252"/>
      <c r="EJE188" s="252"/>
      <c r="EJF188" s="252"/>
      <c r="EJG188" s="252"/>
      <c r="EJH188" s="252"/>
      <c r="EJI188" s="252"/>
      <c r="EJJ188" s="252"/>
      <c r="EJK188" s="252"/>
      <c r="EJL188" s="252"/>
      <c r="EJM188" s="252"/>
      <c r="EJN188" s="252"/>
      <c r="EJO188" s="252"/>
      <c r="EJP188" s="252"/>
      <c r="EJQ188" s="252"/>
      <c r="EJR188" s="252"/>
      <c r="EJS188" s="252"/>
      <c r="EJT188" s="252"/>
      <c r="EJU188" s="252"/>
      <c r="EJV188" s="252"/>
      <c r="EJW188" s="252"/>
      <c r="EJX188" s="252"/>
      <c r="EJY188" s="252"/>
      <c r="EJZ188" s="252"/>
      <c r="EKA188" s="252"/>
      <c r="EKB188" s="252"/>
      <c r="EKC188" s="252"/>
      <c r="EKD188" s="252"/>
      <c r="EKE188" s="252"/>
      <c r="EKF188" s="252"/>
      <c r="EKG188" s="252"/>
      <c r="EKH188" s="252"/>
      <c r="EKI188" s="252"/>
      <c r="EKJ188" s="252"/>
      <c r="EKK188" s="252"/>
      <c r="EKL188" s="252"/>
      <c r="EKM188" s="252"/>
      <c r="EKN188" s="252"/>
      <c r="EKO188" s="252"/>
      <c r="EKP188" s="252"/>
      <c r="EKQ188" s="252"/>
      <c r="EKR188" s="252"/>
      <c r="EKS188" s="252"/>
      <c r="EKT188" s="252"/>
      <c r="EKU188" s="252"/>
      <c r="EKV188" s="252"/>
      <c r="EKW188" s="252"/>
      <c r="EKX188" s="252"/>
      <c r="EKY188" s="252"/>
      <c r="EKZ188" s="252"/>
      <c r="ELA188" s="252"/>
      <c r="ELB188" s="252"/>
      <c r="ELC188" s="252"/>
      <c r="ELD188" s="252"/>
      <c r="ELE188" s="252"/>
      <c r="ELF188" s="252"/>
      <c r="ELG188" s="252"/>
      <c r="ELH188" s="252"/>
      <c r="ELI188" s="252"/>
      <c r="ELJ188" s="252"/>
      <c r="ELK188" s="252"/>
      <c r="ELL188" s="252"/>
      <c r="ELM188" s="252"/>
      <c r="ELN188" s="252"/>
      <c r="ELO188" s="252"/>
      <c r="ELP188" s="252"/>
      <c r="ELQ188" s="252"/>
      <c r="ELR188" s="252"/>
      <c r="ELS188" s="252"/>
      <c r="ELT188" s="252"/>
      <c r="ELU188" s="252"/>
      <c r="ELV188" s="252"/>
      <c r="ELW188" s="252"/>
      <c r="ELX188" s="252"/>
      <c r="ELY188" s="252"/>
      <c r="ELZ188" s="252"/>
      <c r="EMA188" s="252"/>
      <c r="EMB188" s="252"/>
      <c r="EMC188" s="252"/>
      <c r="EMD188" s="252"/>
      <c r="EME188" s="252"/>
      <c r="EMF188" s="252"/>
      <c r="EMG188" s="252"/>
      <c r="EMH188" s="252"/>
      <c r="EMI188" s="252"/>
      <c r="EMJ188" s="252"/>
      <c r="EMK188" s="252"/>
      <c r="EML188" s="252"/>
      <c r="EMM188" s="252"/>
      <c r="EMN188" s="252"/>
      <c r="EMO188" s="252"/>
      <c r="EMP188" s="252"/>
      <c r="EMQ188" s="252"/>
      <c r="EMR188" s="252"/>
      <c r="EMS188" s="252"/>
      <c r="EMT188" s="252"/>
      <c r="EMU188" s="252"/>
      <c r="EMV188" s="252"/>
      <c r="EMW188" s="252"/>
      <c r="EMX188" s="252"/>
      <c r="EMY188" s="252"/>
      <c r="EMZ188" s="252"/>
      <c r="ENA188" s="252"/>
      <c r="ENB188" s="252"/>
      <c r="ENC188" s="252"/>
      <c r="END188" s="252"/>
      <c r="ENE188" s="252"/>
      <c r="ENF188" s="252"/>
      <c r="ENG188" s="252"/>
      <c r="ENH188" s="252"/>
      <c r="ENI188" s="252"/>
      <c r="ENJ188" s="252"/>
      <c r="ENK188" s="252"/>
      <c r="ENL188" s="252"/>
      <c r="ENM188" s="252"/>
      <c r="ENN188" s="252"/>
      <c r="ENO188" s="252"/>
      <c r="ENP188" s="252"/>
      <c r="ENQ188" s="252"/>
      <c r="ENR188" s="252"/>
      <c r="ENS188" s="252"/>
      <c r="ENT188" s="252"/>
      <c r="ENU188" s="252"/>
      <c r="ENV188" s="252"/>
      <c r="ENW188" s="252"/>
      <c r="ENX188" s="252"/>
      <c r="ENY188" s="252"/>
      <c r="ENZ188" s="252"/>
      <c r="EOA188" s="252"/>
      <c r="EOB188" s="252"/>
      <c r="EOC188" s="252"/>
      <c r="EOD188" s="252"/>
      <c r="EOE188" s="252"/>
      <c r="EOF188" s="252"/>
      <c r="EOG188" s="252"/>
      <c r="EOH188" s="252"/>
      <c r="EOI188" s="252"/>
      <c r="EOJ188" s="252"/>
      <c r="EOK188" s="252"/>
      <c r="EOL188" s="252"/>
      <c r="EOM188" s="252"/>
      <c r="EON188" s="252"/>
      <c r="EOO188" s="252"/>
      <c r="EOP188" s="252"/>
      <c r="EOQ188" s="252"/>
      <c r="EOR188" s="252"/>
      <c r="EOS188" s="252"/>
      <c r="EOT188" s="252"/>
      <c r="EOU188" s="252"/>
      <c r="EOV188" s="252"/>
      <c r="EOW188" s="252"/>
      <c r="EOX188" s="252"/>
      <c r="EOY188" s="252"/>
      <c r="EOZ188" s="252"/>
      <c r="EPA188" s="252"/>
      <c r="EPB188" s="252"/>
      <c r="EPC188" s="252"/>
      <c r="EPD188" s="252"/>
      <c r="EPE188" s="252"/>
      <c r="EPF188" s="252"/>
      <c r="EPG188" s="252"/>
      <c r="EPH188" s="252"/>
      <c r="EPI188" s="252"/>
      <c r="EPJ188" s="252"/>
      <c r="EPK188" s="252"/>
      <c r="EPL188" s="252"/>
      <c r="EPM188" s="252"/>
      <c r="EPN188" s="252"/>
      <c r="EPO188" s="252"/>
      <c r="EPP188" s="252"/>
      <c r="EPQ188" s="252"/>
      <c r="EPR188" s="252"/>
      <c r="EPS188" s="252"/>
      <c r="EPT188" s="252"/>
      <c r="EPU188" s="252"/>
      <c r="EPV188" s="252"/>
      <c r="EPW188" s="252"/>
      <c r="EPX188" s="252"/>
      <c r="EPY188" s="252"/>
      <c r="EPZ188" s="252"/>
      <c r="EQA188" s="252"/>
      <c r="EQB188" s="252"/>
      <c r="EQC188" s="252"/>
      <c r="EQD188" s="252"/>
      <c r="EQE188" s="252"/>
      <c r="EQF188" s="252"/>
      <c r="EQG188" s="252"/>
      <c r="EQH188" s="252"/>
      <c r="EQI188" s="252"/>
      <c r="EQJ188" s="252"/>
      <c r="EQK188" s="252"/>
      <c r="EQL188" s="252"/>
      <c r="EQM188" s="252"/>
      <c r="EQN188" s="252"/>
      <c r="EQO188" s="252"/>
      <c r="EQP188" s="252"/>
      <c r="EQQ188" s="252"/>
      <c r="EQR188" s="252"/>
      <c r="EQS188" s="252"/>
      <c r="EQT188" s="252"/>
      <c r="EQU188" s="252"/>
      <c r="EQV188" s="252"/>
      <c r="EQW188" s="252"/>
      <c r="EQX188" s="252"/>
      <c r="EQY188" s="252"/>
      <c r="EQZ188" s="252"/>
      <c r="ERA188" s="252"/>
      <c r="ERB188" s="252"/>
      <c r="ERC188" s="252"/>
      <c r="ERD188" s="252"/>
      <c r="ERE188" s="252"/>
      <c r="ERF188" s="252"/>
      <c r="ERG188" s="252"/>
      <c r="ERH188" s="252"/>
      <c r="ERI188" s="252"/>
      <c r="ERJ188" s="252"/>
      <c r="ERK188" s="252"/>
      <c r="ERL188" s="252"/>
      <c r="ERM188" s="252"/>
      <c r="ERN188" s="252"/>
      <c r="ERO188" s="252"/>
      <c r="ERP188" s="252"/>
      <c r="ERQ188" s="252"/>
      <c r="ERR188" s="252"/>
      <c r="ERS188" s="252"/>
      <c r="ERT188" s="252"/>
      <c r="ERU188" s="252"/>
      <c r="ERV188" s="252"/>
      <c r="ERW188" s="252"/>
      <c r="ERX188" s="252"/>
      <c r="ERY188" s="252"/>
      <c r="ERZ188" s="252"/>
      <c r="ESA188" s="252"/>
      <c r="ESB188" s="252"/>
      <c r="ESC188" s="252"/>
      <c r="ESD188" s="252"/>
      <c r="ESE188" s="252"/>
      <c r="ESF188" s="252"/>
      <c r="ESG188" s="252"/>
      <c r="ESH188" s="252"/>
      <c r="ESI188" s="252"/>
      <c r="ESJ188" s="252"/>
      <c r="ESK188" s="252"/>
      <c r="ESL188" s="252"/>
      <c r="ESM188" s="252"/>
      <c r="ESN188" s="252"/>
      <c r="ESO188" s="252"/>
      <c r="ESP188" s="252"/>
      <c r="ESQ188" s="252"/>
      <c r="ESR188" s="252"/>
      <c r="ESS188" s="252"/>
      <c r="EST188" s="252"/>
      <c r="ESU188" s="252"/>
      <c r="ESV188" s="252"/>
      <c r="ESW188" s="252"/>
      <c r="ESX188" s="252"/>
      <c r="ESY188" s="252"/>
      <c r="ESZ188" s="252"/>
      <c r="ETA188" s="252"/>
      <c r="ETB188" s="252"/>
      <c r="ETC188" s="252"/>
      <c r="ETD188" s="252"/>
      <c r="ETE188" s="252"/>
      <c r="ETF188" s="252"/>
      <c r="ETG188" s="252"/>
      <c r="ETH188" s="252"/>
      <c r="ETI188" s="252"/>
      <c r="ETJ188" s="252"/>
      <c r="ETK188" s="252"/>
      <c r="ETL188" s="252"/>
      <c r="ETM188" s="252"/>
      <c r="ETN188" s="252"/>
      <c r="ETO188" s="252"/>
      <c r="ETP188" s="252"/>
      <c r="ETQ188" s="252"/>
      <c r="ETR188" s="252"/>
      <c r="ETS188" s="252"/>
      <c r="ETT188" s="252"/>
      <c r="ETU188" s="252"/>
      <c r="ETV188" s="252"/>
      <c r="ETW188" s="252"/>
      <c r="ETX188" s="252"/>
      <c r="ETY188" s="252"/>
      <c r="ETZ188" s="252"/>
      <c r="EUA188" s="252"/>
      <c r="EUB188" s="252"/>
      <c r="EUC188" s="252"/>
      <c r="EUD188" s="252"/>
      <c r="EUE188" s="252"/>
      <c r="EUF188" s="252"/>
      <c r="EUG188" s="252"/>
      <c r="EUH188" s="252"/>
      <c r="EUI188" s="252"/>
      <c r="EUJ188" s="252"/>
      <c r="EUK188" s="252"/>
      <c r="EUL188" s="252"/>
      <c r="EUM188" s="252"/>
      <c r="EUN188" s="252"/>
      <c r="EUO188" s="252"/>
      <c r="EUP188" s="252"/>
      <c r="EUQ188" s="252"/>
      <c r="EUR188" s="252"/>
      <c r="EUS188" s="252"/>
      <c r="EUT188" s="252"/>
      <c r="EUU188" s="252"/>
      <c r="EUV188" s="252"/>
      <c r="EUW188" s="252"/>
      <c r="EUX188" s="252"/>
      <c r="EUY188" s="252"/>
      <c r="EUZ188" s="252"/>
      <c r="EVA188" s="252"/>
      <c r="EVB188" s="252"/>
      <c r="EVC188" s="252"/>
      <c r="EVD188" s="252"/>
      <c r="EVE188" s="252"/>
      <c r="EVF188" s="252"/>
      <c r="EVG188" s="252"/>
      <c r="EVH188" s="252"/>
      <c r="EVI188" s="252"/>
      <c r="EVJ188" s="252"/>
      <c r="EVK188" s="252"/>
      <c r="EVL188" s="252"/>
      <c r="EVM188" s="252"/>
      <c r="EVN188" s="252"/>
      <c r="EVO188" s="252"/>
      <c r="EVP188" s="252"/>
      <c r="EVQ188" s="252"/>
      <c r="EVR188" s="252"/>
      <c r="EVS188" s="252"/>
      <c r="EVT188" s="252"/>
      <c r="EVU188" s="252"/>
      <c r="EVV188" s="252"/>
      <c r="EVW188" s="252"/>
      <c r="EVX188" s="252"/>
      <c r="EVY188" s="252"/>
      <c r="EVZ188" s="252"/>
      <c r="EWA188" s="252"/>
      <c r="EWB188" s="252"/>
      <c r="EWC188" s="252"/>
      <c r="EWD188" s="252"/>
      <c r="EWE188" s="252"/>
      <c r="EWF188" s="252"/>
      <c r="EWG188" s="252"/>
      <c r="EWH188" s="252"/>
      <c r="EWI188" s="252"/>
      <c r="EWJ188" s="252"/>
      <c r="EWK188" s="252"/>
      <c r="EWL188" s="252"/>
      <c r="EWM188" s="252"/>
      <c r="EWN188" s="252"/>
      <c r="EWO188" s="252"/>
      <c r="EWP188" s="252"/>
      <c r="EWQ188" s="252"/>
      <c r="EWR188" s="252"/>
      <c r="EWS188" s="252"/>
      <c r="EWT188" s="252"/>
      <c r="EWU188" s="252"/>
      <c r="EWV188" s="252"/>
      <c r="EWW188" s="252"/>
      <c r="EWX188" s="252"/>
      <c r="EWY188" s="252"/>
      <c r="EWZ188" s="252"/>
      <c r="EXA188" s="252"/>
      <c r="EXB188" s="252"/>
      <c r="EXC188" s="252"/>
      <c r="EXD188" s="252"/>
      <c r="EXE188" s="252"/>
      <c r="EXF188" s="252"/>
      <c r="EXG188" s="252"/>
      <c r="EXH188" s="252"/>
      <c r="EXI188" s="252"/>
      <c r="EXJ188" s="252"/>
      <c r="EXK188" s="252"/>
      <c r="EXL188" s="252"/>
      <c r="EXM188" s="252"/>
      <c r="EXN188" s="252"/>
      <c r="EXO188" s="252"/>
      <c r="EXP188" s="252"/>
      <c r="EXQ188" s="252"/>
      <c r="EXR188" s="252"/>
      <c r="EXS188" s="252"/>
      <c r="EXT188" s="252"/>
      <c r="EXU188" s="252"/>
      <c r="EXV188" s="252"/>
      <c r="EXW188" s="252"/>
      <c r="EXX188" s="252"/>
      <c r="EXY188" s="252"/>
      <c r="EXZ188" s="252"/>
      <c r="EYA188" s="252"/>
      <c r="EYB188" s="252"/>
      <c r="EYC188" s="252"/>
      <c r="EYD188" s="252"/>
      <c r="EYE188" s="252"/>
      <c r="EYF188" s="252"/>
      <c r="EYG188" s="252"/>
      <c r="EYH188" s="252"/>
      <c r="EYI188" s="252"/>
      <c r="EYJ188" s="252"/>
      <c r="EYK188" s="252"/>
      <c r="EYL188" s="252"/>
      <c r="EYM188" s="252"/>
      <c r="EYN188" s="252"/>
      <c r="EYO188" s="252"/>
      <c r="EYP188" s="252"/>
      <c r="EYQ188" s="252"/>
      <c r="EYR188" s="252"/>
      <c r="EYS188" s="252"/>
      <c r="EYT188" s="252"/>
      <c r="EYU188" s="252"/>
      <c r="EYV188" s="252"/>
      <c r="EYW188" s="252"/>
      <c r="EYX188" s="252"/>
      <c r="EYY188" s="252"/>
      <c r="EYZ188" s="252"/>
      <c r="EZA188" s="252"/>
      <c r="EZB188" s="252"/>
      <c r="EZC188" s="252"/>
      <c r="EZD188" s="252"/>
      <c r="EZE188" s="252"/>
      <c r="EZF188" s="252"/>
      <c r="EZG188" s="252"/>
      <c r="EZH188" s="252"/>
      <c r="EZI188" s="252"/>
      <c r="EZJ188" s="252"/>
      <c r="EZK188" s="252"/>
      <c r="EZL188" s="252"/>
      <c r="EZM188" s="252"/>
      <c r="EZN188" s="252"/>
      <c r="EZO188" s="252"/>
      <c r="EZP188" s="252"/>
      <c r="EZQ188" s="252"/>
      <c r="EZR188" s="252"/>
      <c r="EZS188" s="252"/>
      <c r="EZT188" s="252"/>
      <c r="EZU188" s="252"/>
      <c r="EZV188" s="252"/>
      <c r="EZW188" s="252"/>
      <c r="EZX188" s="252"/>
      <c r="EZY188" s="252"/>
      <c r="EZZ188" s="252"/>
      <c r="FAA188" s="252"/>
      <c r="FAB188" s="252"/>
      <c r="FAC188" s="252"/>
      <c r="FAD188" s="252"/>
      <c r="FAE188" s="252"/>
      <c r="FAF188" s="252"/>
      <c r="FAG188" s="252"/>
      <c r="FAH188" s="252"/>
      <c r="FAI188" s="252"/>
      <c r="FAJ188" s="252"/>
      <c r="FAK188" s="252"/>
      <c r="FAL188" s="252"/>
      <c r="FAM188" s="252"/>
      <c r="FAN188" s="252"/>
      <c r="FAO188" s="252"/>
      <c r="FAP188" s="252"/>
      <c r="FAQ188" s="252"/>
      <c r="FAR188" s="252"/>
      <c r="FAS188" s="252"/>
      <c r="FAT188" s="252"/>
      <c r="FAU188" s="252"/>
      <c r="FAV188" s="252"/>
      <c r="FAW188" s="252"/>
      <c r="FAX188" s="252"/>
      <c r="FAY188" s="252"/>
      <c r="FAZ188" s="252"/>
      <c r="FBA188" s="252"/>
      <c r="FBB188" s="252"/>
      <c r="FBC188" s="252"/>
      <c r="FBD188" s="252"/>
      <c r="FBE188" s="252"/>
      <c r="FBF188" s="252"/>
      <c r="FBG188" s="252"/>
      <c r="FBH188" s="252"/>
      <c r="FBI188" s="252"/>
      <c r="FBJ188" s="252"/>
      <c r="FBK188" s="252"/>
      <c r="FBL188" s="252"/>
      <c r="FBM188" s="252"/>
      <c r="FBN188" s="252"/>
      <c r="FBO188" s="252"/>
      <c r="FBP188" s="252"/>
      <c r="FBQ188" s="252"/>
      <c r="FBR188" s="252"/>
      <c r="FBS188" s="252"/>
      <c r="FBT188" s="252"/>
      <c r="FBU188" s="252"/>
      <c r="FBV188" s="252"/>
      <c r="FBW188" s="252"/>
      <c r="FBX188" s="252"/>
      <c r="FBY188" s="252"/>
      <c r="FBZ188" s="252"/>
      <c r="FCA188" s="252"/>
      <c r="FCB188" s="252"/>
      <c r="FCC188" s="252"/>
      <c r="FCD188" s="252"/>
      <c r="FCE188" s="252"/>
      <c r="FCF188" s="252"/>
      <c r="FCG188" s="252"/>
      <c r="FCH188" s="252"/>
      <c r="FCI188" s="252"/>
      <c r="FCJ188" s="252"/>
      <c r="FCK188" s="252"/>
      <c r="FCL188" s="252"/>
      <c r="FCM188" s="252"/>
      <c r="FCN188" s="252"/>
      <c r="FCO188" s="252"/>
      <c r="FCP188" s="252"/>
      <c r="FCQ188" s="252"/>
      <c r="FCR188" s="252"/>
      <c r="FCS188" s="252"/>
      <c r="FCT188" s="252"/>
      <c r="FCU188" s="252"/>
      <c r="FCV188" s="252"/>
      <c r="FCW188" s="252"/>
      <c r="FCX188" s="252"/>
      <c r="FCY188" s="252"/>
      <c r="FCZ188" s="252"/>
      <c r="FDA188" s="252"/>
      <c r="FDB188" s="252"/>
      <c r="FDC188" s="252"/>
      <c r="FDD188" s="252"/>
      <c r="FDE188" s="252"/>
      <c r="FDF188" s="252"/>
      <c r="FDG188" s="252"/>
      <c r="FDH188" s="252"/>
      <c r="FDI188" s="252"/>
      <c r="FDJ188" s="252"/>
      <c r="FDK188" s="252"/>
      <c r="FDL188" s="252"/>
      <c r="FDM188" s="252"/>
      <c r="FDN188" s="252"/>
      <c r="FDO188" s="252"/>
      <c r="FDP188" s="252"/>
      <c r="FDQ188" s="252"/>
      <c r="FDR188" s="252"/>
      <c r="FDS188" s="252"/>
      <c r="FDT188" s="252"/>
      <c r="FDU188" s="252"/>
      <c r="FDV188" s="252"/>
      <c r="FDW188" s="252"/>
      <c r="FDX188" s="252"/>
      <c r="FDY188" s="252"/>
      <c r="FDZ188" s="252"/>
      <c r="FEA188" s="252"/>
      <c r="FEB188" s="252"/>
      <c r="FEC188" s="252"/>
      <c r="FED188" s="252"/>
      <c r="FEE188" s="252"/>
      <c r="FEF188" s="252"/>
      <c r="FEG188" s="252"/>
      <c r="FEH188" s="252"/>
      <c r="FEI188" s="252"/>
      <c r="FEJ188" s="252"/>
      <c r="FEK188" s="252"/>
      <c r="FEL188" s="252"/>
      <c r="FEM188" s="252"/>
      <c r="FEN188" s="252"/>
      <c r="FEO188" s="252"/>
      <c r="FEP188" s="252"/>
      <c r="FEQ188" s="252"/>
      <c r="FER188" s="252"/>
      <c r="FES188" s="252"/>
      <c r="FET188" s="252"/>
      <c r="FEU188" s="252"/>
      <c r="FEV188" s="252"/>
      <c r="FEW188" s="252"/>
      <c r="FEX188" s="252"/>
      <c r="FEY188" s="252"/>
      <c r="FEZ188" s="252"/>
      <c r="FFA188" s="252"/>
      <c r="FFB188" s="252"/>
      <c r="FFC188" s="252"/>
      <c r="FFD188" s="252"/>
      <c r="FFE188" s="252"/>
      <c r="FFF188" s="252"/>
      <c r="FFG188" s="252"/>
      <c r="FFH188" s="252"/>
      <c r="FFI188" s="252"/>
      <c r="FFJ188" s="252"/>
      <c r="FFK188" s="252"/>
      <c r="FFL188" s="252"/>
      <c r="FFM188" s="252"/>
      <c r="FFN188" s="252"/>
      <c r="FFO188" s="252"/>
      <c r="FFP188" s="252"/>
      <c r="FFQ188" s="252"/>
      <c r="FFR188" s="252"/>
      <c r="FFS188" s="252"/>
      <c r="FFT188" s="252"/>
      <c r="FFU188" s="252"/>
      <c r="FFV188" s="252"/>
      <c r="FFW188" s="252"/>
      <c r="FFX188" s="252"/>
      <c r="FFY188" s="252"/>
      <c r="FFZ188" s="252"/>
      <c r="FGA188" s="252"/>
      <c r="FGB188" s="252"/>
      <c r="FGC188" s="252"/>
      <c r="FGD188" s="252"/>
      <c r="FGE188" s="252"/>
      <c r="FGF188" s="252"/>
      <c r="FGG188" s="252"/>
      <c r="FGH188" s="252"/>
      <c r="FGI188" s="252"/>
      <c r="FGJ188" s="252"/>
      <c r="FGK188" s="252"/>
      <c r="FGL188" s="252"/>
      <c r="FGM188" s="252"/>
      <c r="FGN188" s="252"/>
      <c r="FGO188" s="252"/>
      <c r="FGP188" s="252"/>
      <c r="FGQ188" s="252"/>
      <c r="FGR188" s="252"/>
      <c r="FGS188" s="252"/>
      <c r="FGT188" s="252"/>
      <c r="FGU188" s="252"/>
      <c r="FGV188" s="252"/>
      <c r="FGW188" s="252"/>
      <c r="FGX188" s="252"/>
      <c r="FGY188" s="252"/>
      <c r="FGZ188" s="252"/>
      <c r="FHA188" s="252"/>
      <c r="FHB188" s="252"/>
      <c r="FHC188" s="252"/>
      <c r="FHD188" s="252"/>
      <c r="FHE188" s="252"/>
      <c r="FHF188" s="252"/>
      <c r="FHG188" s="252"/>
      <c r="FHH188" s="252"/>
      <c r="FHI188" s="252"/>
      <c r="FHJ188" s="252"/>
      <c r="FHK188" s="252"/>
      <c r="FHL188" s="252"/>
      <c r="FHM188" s="252"/>
      <c r="FHN188" s="252"/>
      <c r="FHO188" s="252"/>
      <c r="FHP188" s="252"/>
      <c r="FHQ188" s="252"/>
      <c r="FHR188" s="252"/>
      <c r="FHS188" s="252"/>
      <c r="FHT188" s="252"/>
      <c r="FHU188" s="252"/>
      <c r="FHV188" s="252"/>
      <c r="FHW188" s="252"/>
      <c r="FHX188" s="252"/>
      <c r="FHY188" s="252"/>
      <c r="FHZ188" s="252"/>
      <c r="FIA188" s="252"/>
      <c r="FIB188" s="252"/>
      <c r="FIC188" s="252"/>
      <c r="FID188" s="252"/>
      <c r="FIE188" s="252"/>
      <c r="FIF188" s="252"/>
      <c r="FIG188" s="252"/>
      <c r="FIH188" s="252"/>
      <c r="FII188" s="252"/>
      <c r="FIJ188" s="252"/>
      <c r="FIK188" s="252"/>
      <c r="FIL188" s="252"/>
      <c r="FIM188" s="252"/>
      <c r="FIN188" s="252"/>
      <c r="FIO188" s="252"/>
      <c r="FIP188" s="252"/>
      <c r="FIQ188" s="252"/>
      <c r="FIR188" s="252"/>
      <c r="FIS188" s="252"/>
      <c r="FIT188" s="252"/>
      <c r="FIU188" s="252"/>
      <c r="FIV188" s="252"/>
      <c r="FIW188" s="252"/>
      <c r="FIX188" s="252"/>
      <c r="FIY188" s="252"/>
      <c r="FIZ188" s="252"/>
      <c r="FJA188" s="252"/>
      <c r="FJB188" s="252"/>
      <c r="FJC188" s="252"/>
      <c r="FJD188" s="252"/>
      <c r="FJE188" s="252"/>
      <c r="FJF188" s="252"/>
      <c r="FJG188" s="252"/>
      <c r="FJH188" s="252"/>
      <c r="FJI188" s="252"/>
      <c r="FJJ188" s="252"/>
      <c r="FJK188" s="252"/>
      <c r="FJL188" s="252"/>
      <c r="FJM188" s="252"/>
      <c r="FJN188" s="252"/>
      <c r="FJO188" s="252"/>
      <c r="FJP188" s="252"/>
      <c r="FJQ188" s="252"/>
      <c r="FJR188" s="252"/>
      <c r="FJS188" s="252"/>
      <c r="FJT188" s="252"/>
      <c r="FJU188" s="252"/>
      <c r="FJV188" s="252"/>
      <c r="FJW188" s="252"/>
      <c r="FJX188" s="252"/>
      <c r="FJY188" s="252"/>
      <c r="FJZ188" s="252"/>
      <c r="FKA188" s="252"/>
      <c r="FKB188" s="252"/>
      <c r="FKC188" s="252"/>
      <c r="FKD188" s="252"/>
      <c r="FKE188" s="252"/>
      <c r="FKF188" s="252"/>
      <c r="FKG188" s="252"/>
      <c r="FKH188" s="252"/>
      <c r="FKI188" s="252"/>
      <c r="FKJ188" s="252"/>
      <c r="FKK188" s="252"/>
      <c r="FKL188" s="252"/>
      <c r="FKM188" s="252"/>
      <c r="FKN188" s="252"/>
      <c r="FKO188" s="252"/>
      <c r="FKP188" s="252"/>
      <c r="FKQ188" s="252"/>
      <c r="FKR188" s="252"/>
      <c r="FKS188" s="252"/>
      <c r="FKT188" s="252"/>
      <c r="FKU188" s="252"/>
      <c r="FKV188" s="252"/>
      <c r="FKW188" s="252"/>
      <c r="FKX188" s="252"/>
      <c r="FKY188" s="252"/>
      <c r="FKZ188" s="252"/>
      <c r="FLA188" s="252"/>
      <c r="FLB188" s="252"/>
      <c r="FLC188" s="252"/>
      <c r="FLD188" s="252"/>
      <c r="FLE188" s="252"/>
      <c r="FLF188" s="252"/>
      <c r="FLG188" s="252"/>
      <c r="FLH188" s="252"/>
      <c r="FLI188" s="252"/>
      <c r="FLJ188" s="252"/>
      <c r="FLK188" s="252"/>
      <c r="FLL188" s="252"/>
      <c r="FLM188" s="252"/>
      <c r="FLN188" s="252"/>
      <c r="FLO188" s="252"/>
      <c r="FLP188" s="252"/>
      <c r="FLQ188" s="252"/>
      <c r="FLR188" s="252"/>
      <c r="FLS188" s="252"/>
      <c r="FLT188" s="252"/>
      <c r="FLU188" s="252"/>
      <c r="FLV188" s="252"/>
      <c r="FLW188" s="252"/>
      <c r="FLX188" s="252"/>
      <c r="FLY188" s="252"/>
      <c r="FLZ188" s="252"/>
      <c r="FMA188" s="252"/>
      <c r="FMB188" s="252"/>
      <c r="FMC188" s="252"/>
      <c r="FMD188" s="252"/>
      <c r="FME188" s="252"/>
      <c r="FMF188" s="252"/>
      <c r="FMG188" s="252"/>
      <c r="FMH188" s="252"/>
      <c r="FMI188" s="252"/>
      <c r="FMJ188" s="252"/>
      <c r="FMK188" s="252"/>
      <c r="FML188" s="252"/>
      <c r="FMM188" s="252"/>
      <c r="FMN188" s="252"/>
      <c r="FMO188" s="252"/>
      <c r="FMP188" s="252"/>
      <c r="FMQ188" s="252"/>
      <c r="FMR188" s="252"/>
      <c r="FMS188" s="252"/>
      <c r="FMT188" s="252"/>
      <c r="FMU188" s="252"/>
      <c r="FMV188" s="252"/>
      <c r="FMW188" s="252"/>
      <c r="FMX188" s="252"/>
      <c r="FMY188" s="252"/>
      <c r="FMZ188" s="252"/>
      <c r="FNA188" s="252"/>
      <c r="FNB188" s="252"/>
      <c r="FNC188" s="252"/>
      <c r="FND188" s="252"/>
      <c r="FNE188" s="252"/>
      <c r="FNF188" s="252"/>
      <c r="FNG188" s="252"/>
      <c r="FNH188" s="252"/>
      <c r="FNI188" s="252"/>
      <c r="FNJ188" s="252"/>
      <c r="FNK188" s="252"/>
      <c r="FNL188" s="252"/>
      <c r="FNM188" s="252"/>
      <c r="FNN188" s="252"/>
      <c r="FNO188" s="252"/>
      <c r="FNP188" s="252"/>
      <c r="FNQ188" s="252"/>
      <c r="FNR188" s="252"/>
      <c r="FNS188" s="252"/>
      <c r="FNT188" s="252"/>
      <c r="FNU188" s="252"/>
      <c r="FNV188" s="252"/>
      <c r="FNW188" s="252"/>
      <c r="FNX188" s="252"/>
      <c r="FNY188" s="252"/>
      <c r="FNZ188" s="252"/>
      <c r="FOA188" s="252"/>
      <c r="FOB188" s="252"/>
      <c r="FOC188" s="252"/>
      <c r="FOD188" s="252"/>
      <c r="FOE188" s="252"/>
      <c r="FOF188" s="252"/>
      <c r="FOG188" s="252"/>
      <c r="FOH188" s="252"/>
      <c r="FOI188" s="252"/>
      <c r="FOJ188" s="252"/>
      <c r="FOK188" s="252"/>
      <c r="FOL188" s="252"/>
      <c r="FOM188" s="252"/>
      <c r="FON188" s="252"/>
      <c r="FOO188" s="252"/>
      <c r="FOP188" s="252"/>
      <c r="FOQ188" s="252"/>
      <c r="FOR188" s="252"/>
      <c r="FOS188" s="252"/>
      <c r="FOT188" s="252"/>
      <c r="FOU188" s="252"/>
      <c r="FOV188" s="252"/>
      <c r="FOW188" s="252"/>
      <c r="FOX188" s="252"/>
      <c r="FOY188" s="252"/>
      <c r="FOZ188" s="252"/>
      <c r="FPA188" s="252"/>
      <c r="FPB188" s="252"/>
      <c r="FPC188" s="252"/>
      <c r="FPD188" s="252"/>
      <c r="FPE188" s="252"/>
      <c r="FPF188" s="252"/>
      <c r="FPG188" s="252"/>
      <c r="FPH188" s="252"/>
      <c r="FPI188" s="252"/>
      <c r="FPJ188" s="252"/>
      <c r="FPK188" s="252"/>
      <c r="FPL188" s="252"/>
      <c r="FPM188" s="252"/>
      <c r="FPN188" s="252"/>
      <c r="FPO188" s="252"/>
      <c r="FPP188" s="252"/>
      <c r="FPQ188" s="252"/>
      <c r="FPR188" s="252"/>
      <c r="FPS188" s="252"/>
      <c r="FPT188" s="252"/>
      <c r="FPU188" s="252"/>
      <c r="FPV188" s="252"/>
      <c r="FPW188" s="252"/>
      <c r="FPX188" s="252"/>
      <c r="FPY188" s="252"/>
      <c r="FPZ188" s="252"/>
      <c r="FQA188" s="252"/>
      <c r="FQB188" s="252"/>
      <c r="FQC188" s="252"/>
      <c r="FQD188" s="252"/>
      <c r="FQE188" s="252"/>
      <c r="FQF188" s="252"/>
      <c r="FQG188" s="252"/>
      <c r="FQH188" s="252"/>
      <c r="FQI188" s="252"/>
      <c r="FQJ188" s="252"/>
      <c r="FQK188" s="252"/>
      <c r="FQL188" s="252"/>
      <c r="FQM188" s="252"/>
      <c r="FQN188" s="252"/>
      <c r="FQO188" s="252"/>
      <c r="FQP188" s="252"/>
      <c r="FQQ188" s="252"/>
      <c r="FQR188" s="252"/>
      <c r="FQS188" s="252"/>
      <c r="FQT188" s="252"/>
      <c r="FQU188" s="252"/>
      <c r="FQV188" s="252"/>
      <c r="FQW188" s="252"/>
      <c r="FQX188" s="252"/>
      <c r="FQY188" s="252"/>
      <c r="FQZ188" s="252"/>
      <c r="FRA188" s="252"/>
      <c r="FRB188" s="252"/>
      <c r="FRC188" s="252"/>
      <c r="FRD188" s="252"/>
      <c r="FRE188" s="252"/>
      <c r="FRF188" s="252"/>
      <c r="FRG188" s="252"/>
      <c r="FRH188" s="252"/>
      <c r="FRI188" s="252"/>
      <c r="FRJ188" s="252"/>
      <c r="FRK188" s="252"/>
      <c r="FRL188" s="252"/>
      <c r="FRM188" s="252"/>
      <c r="FRN188" s="252"/>
      <c r="FRO188" s="252"/>
      <c r="FRP188" s="252"/>
      <c r="FRQ188" s="252"/>
      <c r="FRR188" s="252"/>
      <c r="FRS188" s="252"/>
      <c r="FRT188" s="252"/>
      <c r="FRU188" s="252"/>
      <c r="FRV188" s="252"/>
      <c r="FRW188" s="252"/>
      <c r="FRX188" s="252"/>
      <c r="FRY188" s="252"/>
      <c r="FRZ188" s="252"/>
      <c r="FSA188" s="252"/>
      <c r="FSB188" s="252"/>
      <c r="FSC188" s="252"/>
      <c r="FSD188" s="252"/>
      <c r="FSE188" s="252"/>
      <c r="FSF188" s="252"/>
      <c r="FSG188" s="252"/>
      <c r="FSH188" s="252"/>
      <c r="FSI188" s="252"/>
      <c r="FSJ188" s="252"/>
      <c r="FSK188" s="252"/>
      <c r="FSL188" s="252"/>
      <c r="FSM188" s="252"/>
      <c r="FSN188" s="252"/>
      <c r="FSO188" s="252"/>
      <c r="FSP188" s="252"/>
      <c r="FSQ188" s="252"/>
      <c r="FSR188" s="252"/>
      <c r="FSS188" s="252"/>
      <c r="FST188" s="252"/>
      <c r="FSU188" s="252"/>
      <c r="FSV188" s="252"/>
      <c r="FSW188" s="252"/>
      <c r="FSX188" s="252"/>
      <c r="FSY188" s="252"/>
      <c r="FSZ188" s="252"/>
      <c r="FTA188" s="252"/>
      <c r="FTB188" s="252"/>
      <c r="FTC188" s="252"/>
      <c r="FTD188" s="252"/>
      <c r="FTE188" s="252"/>
      <c r="FTF188" s="252"/>
      <c r="FTG188" s="252"/>
      <c r="FTH188" s="252"/>
      <c r="FTI188" s="252"/>
      <c r="FTJ188" s="252"/>
      <c r="FTK188" s="252"/>
      <c r="FTL188" s="252"/>
      <c r="FTM188" s="252"/>
      <c r="FTN188" s="252"/>
      <c r="FTO188" s="252"/>
      <c r="FTP188" s="252"/>
      <c r="FTQ188" s="252"/>
      <c r="FTR188" s="252"/>
      <c r="FTS188" s="252"/>
      <c r="FTT188" s="252"/>
      <c r="FTU188" s="252"/>
      <c r="FTV188" s="252"/>
      <c r="FTW188" s="252"/>
      <c r="FTX188" s="252"/>
      <c r="FTY188" s="252"/>
      <c r="FTZ188" s="252"/>
      <c r="FUA188" s="252"/>
      <c r="FUB188" s="252"/>
      <c r="FUC188" s="252"/>
      <c r="FUD188" s="252"/>
      <c r="FUE188" s="252"/>
      <c r="FUF188" s="252"/>
      <c r="FUG188" s="252"/>
      <c r="FUH188" s="252"/>
      <c r="FUI188" s="252"/>
      <c r="FUJ188" s="252"/>
      <c r="FUK188" s="252"/>
      <c r="FUL188" s="252"/>
      <c r="FUM188" s="252"/>
      <c r="FUN188" s="252"/>
      <c r="FUO188" s="252"/>
      <c r="FUP188" s="252"/>
      <c r="FUQ188" s="252"/>
      <c r="FUR188" s="252"/>
      <c r="FUS188" s="252"/>
      <c r="FUT188" s="252"/>
      <c r="FUU188" s="252"/>
      <c r="FUV188" s="252"/>
      <c r="FUW188" s="252"/>
      <c r="FUX188" s="252"/>
      <c r="FUY188" s="252"/>
      <c r="FUZ188" s="252"/>
      <c r="FVA188" s="252"/>
      <c r="FVB188" s="252"/>
      <c r="FVC188" s="252"/>
      <c r="FVD188" s="252"/>
      <c r="FVE188" s="252"/>
      <c r="FVF188" s="252"/>
      <c r="FVG188" s="252"/>
      <c r="FVH188" s="252"/>
      <c r="FVI188" s="252"/>
      <c r="FVJ188" s="252"/>
      <c r="FVK188" s="252"/>
      <c r="FVL188" s="252"/>
      <c r="FVM188" s="252"/>
      <c r="FVN188" s="252"/>
      <c r="FVO188" s="252"/>
      <c r="FVP188" s="252"/>
      <c r="FVQ188" s="252"/>
      <c r="FVR188" s="252"/>
      <c r="FVS188" s="252"/>
      <c r="FVT188" s="252"/>
      <c r="FVU188" s="252"/>
      <c r="FVV188" s="252"/>
      <c r="FVW188" s="252"/>
      <c r="FVX188" s="252"/>
      <c r="FVY188" s="252"/>
      <c r="FVZ188" s="252"/>
      <c r="FWA188" s="252"/>
      <c r="FWB188" s="252"/>
      <c r="FWC188" s="252"/>
      <c r="FWD188" s="252"/>
      <c r="FWE188" s="252"/>
      <c r="FWF188" s="252"/>
      <c r="FWG188" s="252"/>
      <c r="FWH188" s="252"/>
      <c r="FWI188" s="252"/>
      <c r="FWJ188" s="252"/>
      <c r="FWK188" s="252"/>
      <c r="FWL188" s="252"/>
      <c r="FWM188" s="252"/>
      <c r="FWN188" s="252"/>
      <c r="FWO188" s="252"/>
      <c r="FWP188" s="252"/>
      <c r="FWQ188" s="252"/>
      <c r="FWR188" s="252"/>
      <c r="FWS188" s="252"/>
      <c r="FWT188" s="252"/>
      <c r="FWU188" s="252"/>
      <c r="FWV188" s="252"/>
      <c r="FWW188" s="252"/>
      <c r="FWX188" s="252"/>
      <c r="FWY188" s="252"/>
      <c r="FWZ188" s="252"/>
      <c r="FXA188" s="252"/>
      <c r="FXB188" s="252"/>
      <c r="FXC188" s="252"/>
      <c r="FXD188" s="252"/>
      <c r="FXE188" s="252"/>
      <c r="FXF188" s="252"/>
      <c r="FXG188" s="252"/>
      <c r="FXH188" s="252"/>
      <c r="FXI188" s="252"/>
      <c r="FXJ188" s="252"/>
      <c r="FXK188" s="252"/>
      <c r="FXL188" s="252"/>
      <c r="FXM188" s="252"/>
      <c r="FXN188" s="252"/>
      <c r="FXO188" s="252"/>
      <c r="FXP188" s="252"/>
      <c r="FXQ188" s="252"/>
      <c r="FXR188" s="252"/>
      <c r="FXS188" s="252"/>
      <c r="FXT188" s="252"/>
      <c r="FXU188" s="252"/>
      <c r="FXV188" s="252"/>
      <c r="FXW188" s="252"/>
      <c r="FXX188" s="252"/>
      <c r="FXY188" s="252"/>
      <c r="FXZ188" s="252"/>
      <c r="FYA188" s="252"/>
      <c r="FYB188" s="252"/>
      <c r="FYC188" s="252"/>
      <c r="FYD188" s="252"/>
      <c r="FYE188" s="252"/>
      <c r="FYF188" s="252"/>
      <c r="FYG188" s="252"/>
      <c r="FYH188" s="252"/>
      <c r="FYI188" s="252"/>
      <c r="FYJ188" s="252"/>
      <c r="FYK188" s="252"/>
      <c r="FYL188" s="252"/>
      <c r="FYM188" s="252"/>
      <c r="FYN188" s="252"/>
      <c r="FYO188" s="252"/>
      <c r="FYP188" s="252"/>
      <c r="FYQ188" s="252"/>
      <c r="FYR188" s="252"/>
      <c r="FYS188" s="252"/>
      <c r="FYT188" s="252"/>
      <c r="FYU188" s="252"/>
      <c r="FYV188" s="252"/>
      <c r="FYW188" s="252"/>
      <c r="FYX188" s="252"/>
      <c r="FYY188" s="252"/>
      <c r="FYZ188" s="252"/>
      <c r="FZA188" s="252"/>
      <c r="FZB188" s="252"/>
      <c r="FZC188" s="252"/>
      <c r="FZD188" s="252"/>
      <c r="FZE188" s="252"/>
      <c r="FZF188" s="252"/>
      <c r="FZG188" s="252"/>
      <c r="FZH188" s="252"/>
      <c r="FZI188" s="252"/>
      <c r="FZJ188" s="252"/>
      <c r="FZK188" s="252"/>
      <c r="FZL188" s="252"/>
      <c r="FZM188" s="252"/>
      <c r="FZN188" s="252"/>
      <c r="FZO188" s="252"/>
      <c r="FZP188" s="252"/>
      <c r="FZQ188" s="252"/>
      <c r="FZR188" s="252"/>
      <c r="FZS188" s="252"/>
      <c r="FZT188" s="252"/>
      <c r="FZU188" s="252"/>
      <c r="FZV188" s="252"/>
      <c r="FZW188" s="252"/>
      <c r="FZX188" s="252"/>
      <c r="FZY188" s="252"/>
      <c r="FZZ188" s="252"/>
      <c r="GAA188" s="252"/>
      <c r="GAB188" s="252"/>
      <c r="GAC188" s="252"/>
      <c r="GAD188" s="252"/>
      <c r="GAE188" s="252"/>
      <c r="GAF188" s="252"/>
      <c r="GAG188" s="252"/>
      <c r="GAH188" s="252"/>
      <c r="GAI188" s="252"/>
      <c r="GAJ188" s="252"/>
      <c r="GAK188" s="252"/>
      <c r="GAL188" s="252"/>
      <c r="GAM188" s="252"/>
      <c r="GAN188" s="252"/>
      <c r="GAO188" s="252"/>
      <c r="GAP188" s="252"/>
      <c r="GAQ188" s="252"/>
      <c r="GAR188" s="252"/>
      <c r="GAS188" s="252"/>
      <c r="GAT188" s="252"/>
      <c r="GAU188" s="252"/>
      <c r="GAV188" s="252"/>
      <c r="GAW188" s="252"/>
      <c r="GAX188" s="252"/>
      <c r="GAY188" s="252"/>
      <c r="GAZ188" s="252"/>
      <c r="GBA188" s="252"/>
      <c r="GBB188" s="252"/>
      <c r="GBC188" s="252"/>
      <c r="GBD188" s="252"/>
      <c r="GBE188" s="252"/>
      <c r="GBF188" s="252"/>
      <c r="GBG188" s="252"/>
      <c r="GBH188" s="252"/>
      <c r="GBI188" s="252"/>
      <c r="GBJ188" s="252"/>
      <c r="GBK188" s="252"/>
      <c r="GBL188" s="252"/>
      <c r="GBM188" s="252"/>
      <c r="GBN188" s="252"/>
      <c r="GBO188" s="252"/>
      <c r="GBP188" s="252"/>
      <c r="GBQ188" s="252"/>
      <c r="GBR188" s="252"/>
      <c r="GBS188" s="252"/>
      <c r="GBT188" s="252"/>
      <c r="GBU188" s="252"/>
      <c r="GBV188" s="252"/>
      <c r="GBW188" s="252"/>
      <c r="GBX188" s="252"/>
      <c r="GBY188" s="252"/>
      <c r="GBZ188" s="252"/>
      <c r="GCA188" s="252"/>
      <c r="GCB188" s="252"/>
      <c r="GCC188" s="252"/>
      <c r="GCD188" s="252"/>
      <c r="GCE188" s="252"/>
      <c r="GCF188" s="252"/>
      <c r="GCG188" s="252"/>
      <c r="GCH188" s="252"/>
      <c r="GCI188" s="252"/>
      <c r="GCJ188" s="252"/>
      <c r="GCK188" s="252"/>
      <c r="GCL188" s="252"/>
      <c r="GCM188" s="252"/>
      <c r="GCN188" s="252"/>
      <c r="GCO188" s="252"/>
      <c r="GCP188" s="252"/>
      <c r="GCQ188" s="252"/>
      <c r="GCR188" s="252"/>
      <c r="GCS188" s="252"/>
      <c r="GCT188" s="252"/>
      <c r="GCU188" s="252"/>
      <c r="GCV188" s="252"/>
      <c r="GCW188" s="252"/>
      <c r="GCX188" s="252"/>
      <c r="GCY188" s="252"/>
      <c r="GCZ188" s="252"/>
      <c r="GDA188" s="252"/>
      <c r="GDB188" s="252"/>
      <c r="GDC188" s="252"/>
      <c r="GDD188" s="252"/>
      <c r="GDE188" s="252"/>
      <c r="GDF188" s="252"/>
      <c r="GDG188" s="252"/>
      <c r="GDH188" s="252"/>
      <c r="GDI188" s="252"/>
      <c r="GDJ188" s="252"/>
      <c r="GDK188" s="252"/>
      <c r="GDL188" s="252"/>
      <c r="GDM188" s="252"/>
      <c r="GDN188" s="252"/>
      <c r="GDO188" s="252"/>
      <c r="GDP188" s="252"/>
      <c r="GDQ188" s="252"/>
      <c r="GDR188" s="252"/>
      <c r="GDS188" s="252"/>
      <c r="GDT188" s="252"/>
      <c r="GDU188" s="252"/>
      <c r="GDV188" s="252"/>
      <c r="GDW188" s="252"/>
      <c r="GDX188" s="252"/>
      <c r="GDY188" s="252"/>
      <c r="GDZ188" s="252"/>
      <c r="GEA188" s="252"/>
      <c r="GEB188" s="252"/>
      <c r="GEC188" s="252"/>
      <c r="GED188" s="252"/>
      <c r="GEE188" s="252"/>
      <c r="GEF188" s="252"/>
      <c r="GEG188" s="252"/>
      <c r="GEH188" s="252"/>
      <c r="GEI188" s="252"/>
      <c r="GEJ188" s="252"/>
      <c r="GEK188" s="252"/>
      <c r="GEL188" s="252"/>
      <c r="GEM188" s="252"/>
      <c r="GEN188" s="252"/>
      <c r="GEO188" s="252"/>
      <c r="GEP188" s="252"/>
      <c r="GEQ188" s="252"/>
      <c r="GER188" s="252"/>
      <c r="GES188" s="252"/>
      <c r="GET188" s="252"/>
      <c r="GEU188" s="252"/>
      <c r="GEV188" s="252"/>
      <c r="GEW188" s="252"/>
      <c r="GEX188" s="252"/>
      <c r="GEY188" s="252"/>
      <c r="GEZ188" s="252"/>
      <c r="GFA188" s="252"/>
      <c r="GFB188" s="252"/>
      <c r="GFC188" s="252"/>
      <c r="GFD188" s="252"/>
      <c r="GFE188" s="252"/>
      <c r="GFF188" s="252"/>
      <c r="GFG188" s="252"/>
      <c r="GFH188" s="252"/>
      <c r="GFI188" s="252"/>
      <c r="GFJ188" s="252"/>
      <c r="GFK188" s="252"/>
      <c r="GFL188" s="252"/>
      <c r="GFM188" s="252"/>
      <c r="GFN188" s="252"/>
      <c r="GFO188" s="252"/>
      <c r="GFP188" s="252"/>
      <c r="GFQ188" s="252"/>
      <c r="GFR188" s="252"/>
      <c r="GFS188" s="252"/>
      <c r="GFT188" s="252"/>
      <c r="GFU188" s="252"/>
      <c r="GFV188" s="252"/>
      <c r="GFW188" s="252"/>
      <c r="GFX188" s="252"/>
      <c r="GFY188" s="252"/>
      <c r="GFZ188" s="252"/>
      <c r="GGA188" s="252"/>
      <c r="GGB188" s="252"/>
      <c r="GGC188" s="252"/>
      <c r="GGD188" s="252"/>
      <c r="GGE188" s="252"/>
      <c r="GGF188" s="252"/>
      <c r="GGG188" s="252"/>
      <c r="GGH188" s="252"/>
      <c r="GGI188" s="252"/>
      <c r="GGJ188" s="252"/>
      <c r="GGK188" s="252"/>
      <c r="GGL188" s="252"/>
      <c r="GGM188" s="252"/>
      <c r="GGN188" s="252"/>
      <c r="GGO188" s="252"/>
      <c r="GGP188" s="252"/>
      <c r="GGQ188" s="252"/>
      <c r="GGR188" s="252"/>
      <c r="GGS188" s="252"/>
      <c r="GGT188" s="252"/>
      <c r="GGU188" s="252"/>
      <c r="GGV188" s="252"/>
      <c r="GGW188" s="252"/>
      <c r="GGX188" s="252"/>
      <c r="GGY188" s="252"/>
      <c r="GGZ188" s="252"/>
      <c r="GHA188" s="252"/>
      <c r="GHB188" s="252"/>
      <c r="GHC188" s="252"/>
      <c r="GHD188" s="252"/>
      <c r="GHE188" s="252"/>
      <c r="GHF188" s="252"/>
      <c r="GHG188" s="252"/>
      <c r="GHH188" s="252"/>
      <c r="GHI188" s="252"/>
      <c r="GHJ188" s="252"/>
      <c r="GHK188" s="252"/>
      <c r="GHL188" s="252"/>
      <c r="GHM188" s="252"/>
      <c r="GHN188" s="252"/>
      <c r="GHO188" s="252"/>
      <c r="GHP188" s="252"/>
      <c r="GHQ188" s="252"/>
      <c r="GHR188" s="252"/>
      <c r="GHS188" s="252"/>
      <c r="GHT188" s="252"/>
      <c r="GHU188" s="252"/>
      <c r="GHV188" s="252"/>
      <c r="GHW188" s="252"/>
      <c r="GHX188" s="252"/>
      <c r="GHY188" s="252"/>
      <c r="GHZ188" s="252"/>
      <c r="GIA188" s="252"/>
      <c r="GIB188" s="252"/>
      <c r="GIC188" s="252"/>
      <c r="GID188" s="252"/>
      <c r="GIE188" s="252"/>
      <c r="GIF188" s="252"/>
      <c r="GIG188" s="252"/>
      <c r="GIH188" s="252"/>
      <c r="GII188" s="252"/>
      <c r="GIJ188" s="252"/>
      <c r="GIK188" s="252"/>
      <c r="GIL188" s="252"/>
      <c r="GIM188" s="252"/>
      <c r="GIN188" s="252"/>
      <c r="GIO188" s="252"/>
      <c r="GIP188" s="252"/>
      <c r="GIQ188" s="252"/>
      <c r="GIR188" s="252"/>
      <c r="GIS188" s="252"/>
      <c r="GIT188" s="252"/>
      <c r="GIU188" s="252"/>
      <c r="GIV188" s="252"/>
      <c r="GIW188" s="252"/>
      <c r="GIX188" s="252"/>
      <c r="GIY188" s="252"/>
      <c r="GIZ188" s="252"/>
      <c r="GJA188" s="252"/>
      <c r="GJB188" s="252"/>
      <c r="GJC188" s="252"/>
      <c r="GJD188" s="252"/>
      <c r="GJE188" s="252"/>
      <c r="GJF188" s="252"/>
      <c r="GJG188" s="252"/>
      <c r="GJH188" s="252"/>
      <c r="GJI188" s="252"/>
      <c r="GJJ188" s="252"/>
      <c r="GJK188" s="252"/>
      <c r="GJL188" s="252"/>
      <c r="GJM188" s="252"/>
      <c r="GJN188" s="252"/>
      <c r="GJO188" s="252"/>
      <c r="GJP188" s="252"/>
      <c r="GJQ188" s="252"/>
      <c r="GJR188" s="252"/>
      <c r="GJS188" s="252"/>
      <c r="GJT188" s="252"/>
      <c r="GJU188" s="252"/>
      <c r="GJV188" s="252"/>
      <c r="GJW188" s="252"/>
      <c r="GJX188" s="252"/>
      <c r="GJY188" s="252"/>
      <c r="GJZ188" s="252"/>
      <c r="GKA188" s="252"/>
      <c r="GKB188" s="252"/>
      <c r="GKC188" s="252"/>
      <c r="GKD188" s="252"/>
      <c r="GKE188" s="252"/>
      <c r="GKF188" s="252"/>
      <c r="GKG188" s="252"/>
      <c r="GKH188" s="252"/>
      <c r="GKI188" s="252"/>
      <c r="GKJ188" s="252"/>
      <c r="GKK188" s="252"/>
      <c r="GKL188" s="252"/>
      <c r="GKM188" s="252"/>
      <c r="GKN188" s="252"/>
      <c r="GKO188" s="252"/>
      <c r="GKP188" s="252"/>
      <c r="GKQ188" s="252"/>
      <c r="GKR188" s="252"/>
      <c r="GKS188" s="252"/>
      <c r="GKT188" s="252"/>
      <c r="GKU188" s="252"/>
      <c r="GKV188" s="252"/>
      <c r="GKW188" s="252"/>
      <c r="GKX188" s="252"/>
      <c r="GKY188" s="252"/>
      <c r="GKZ188" s="252"/>
      <c r="GLA188" s="252"/>
      <c r="GLB188" s="252"/>
      <c r="GLC188" s="252"/>
      <c r="GLD188" s="252"/>
      <c r="GLE188" s="252"/>
      <c r="GLF188" s="252"/>
      <c r="GLG188" s="252"/>
      <c r="GLH188" s="252"/>
      <c r="GLI188" s="252"/>
      <c r="GLJ188" s="252"/>
      <c r="GLK188" s="252"/>
      <c r="GLL188" s="252"/>
      <c r="GLM188" s="252"/>
      <c r="GLN188" s="252"/>
      <c r="GLO188" s="252"/>
      <c r="GLP188" s="252"/>
      <c r="GLQ188" s="252"/>
      <c r="GLR188" s="252"/>
      <c r="GLS188" s="252"/>
      <c r="GLT188" s="252"/>
      <c r="GLU188" s="252"/>
      <c r="GLV188" s="252"/>
      <c r="GLW188" s="252"/>
      <c r="GLX188" s="252"/>
      <c r="GLY188" s="252"/>
      <c r="GLZ188" s="252"/>
      <c r="GMA188" s="252"/>
      <c r="GMB188" s="252"/>
      <c r="GMC188" s="252"/>
      <c r="GMD188" s="252"/>
      <c r="GME188" s="252"/>
      <c r="GMF188" s="252"/>
      <c r="GMG188" s="252"/>
      <c r="GMH188" s="252"/>
      <c r="GMI188" s="252"/>
      <c r="GMJ188" s="252"/>
      <c r="GMK188" s="252"/>
      <c r="GML188" s="252"/>
      <c r="GMM188" s="252"/>
      <c r="GMN188" s="252"/>
      <c r="GMO188" s="252"/>
      <c r="GMP188" s="252"/>
      <c r="GMQ188" s="252"/>
      <c r="GMR188" s="252"/>
      <c r="GMS188" s="252"/>
      <c r="GMT188" s="252"/>
      <c r="GMU188" s="252"/>
      <c r="GMV188" s="252"/>
      <c r="GMW188" s="252"/>
      <c r="GMX188" s="252"/>
      <c r="GMY188" s="252"/>
      <c r="GMZ188" s="252"/>
      <c r="GNA188" s="252"/>
      <c r="GNB188" s="252"/>
      <c r="GNC188" s="252"/>
      <c r="GND188" s="252"/>
      <c r="GNE188" s="252"/>
      <c r="GNF188" s="252"/>
      <c r="GNG188" s="252"/>
      <c r="GNH188" s="252"/>
      <c r="GNI188" s="252"/>
      <c r="GNJ188" s="252"/>
      <c r="GNK188" s="252"/>
      <c r="GNL188" s="252"/>
      <c r="GNM188" s="252"/>
      <c r="GNN188" s="252"/>
      <c r="GNO188" s="252"/>
      <c r="GNP188" s="252"/>
      <c r="GNQ188" s="252"/>
      <c r="GNR188" s="252"/>
      <c r="GNS188" s="252"/>
      <c r="GNT188" s="252"/>
      <c r="GNU188" s="252"/>
      <c r="GNV188" s="252"/>
      <c r="GNW188" s="252"/>
      <c r="GNX188" s="252"/>
      <c r="GNY188" s="252"/>
      <c r="GNZ188" s="252"/>
      <c r="GOA188" s="252"/>
      <c r="GOB188" s="252"/>
      <c r="GOC188" s="252"/>
      <c r="GOD188" s="252"/>
      <c r="GOE188" s="252"/>
      <c r="GOF188" s="252"/>
      <c r="GOG188" s="252"/>
      <c r="GOH188" s="252"/>
      <c r="GOI188" s="252"/>
      <c r="GOJ188" s="252"/>
      <c r="GOK188" s="252"/>
      <c r="GOL188" s="252"/>
      <c r="GOM188" s="252"/>
      <c r="GON188" s="252"/>
      <c r="GOO188" s="252"/>
      <c r="GOP188" s="252"/>
      <c r="GOQ188" s="252"/>
      <c r="GOR188" s="252"/>
      <c r="GOS188" s="252"/>
      <c r="GOT188" s="252"/>
      <c r="GOU188" s="252"/>
      <c r="GOV188" s="252"/>
      <c r="GOW188" s="252"/>
      <c r="GOX188" s="252"/>
      <c r="GOY188" s="252"/>
      <c r="GOZ188" s="252"/>
      <c r="GPA188" s="252"/>
      <c r="GPB188" s="252"/>
      <c r="GPC188" s="252"/>
      <c r="GPD188" s="252"/>
      <c r="GPE188" s="252"/>
      <c r="GPF188" s="252"/>
      <c r="GPG188" s="252"/>
      <c r="GPH188" s="252"/>
      <c r="GPI188" s="252"/>
      <c r="GPJ188" s="252"/>
      <c r="GPK188" s="252"/>
      <c r="GPL188" s="252"/>
      <c r="GPM188" s="252"/>
      <c r="GPN188" s="252"/>
      <c r="GPO188" s="252"/>
      <c r="GPP188" s="252"/>
      <c r="GPQ188" s="252"/>
      <c r="GPR188" s="252"/>
      <c r="GPS188" s="252"/>
      <c r="GPT188" s="252"/>
      <c r="GPU188" s="252"/>
      <c r="GPV188" s="252"/>
      <c r="GPW188" s="252"/>
      <c r="GPX188" s="252"/>
      <c r="GPY188" s="252"/>
      <c r="GPZ188" s="252"/>
      <c r="GQA188" s="252"/>
      <c r="GQB188" s="252"/>
      <c r="GQC188" s="252"/>
      <c r="GQD188" s="252"/>
      <c r="GQE188" s="252"/>
      <c r="GQF188" s="252"/>
      <c r="GQG188" s="252"/>
      <c r="GQH188" s="252"/>
      <c r="GQI188" s="252"/>
      <c r="GQJ188" s="252"/>
      <c r="GQK188" s="252"/>
      <c r="GQL188" s="252"/>
      <c r="GQM188" s="252"/>
      <c r="GQN188" s="252"/>
      <c r="GQO188" s="252"/>
      <c r="GQP188" s="252"/>
      <c r="GQQ188" s="252"/>
      <c r="GQR188" s="252"/>
      <c r="GQS188" s="252"/>
      <c r="GQT188" s="252"/>
      <c r="GQU188" s="252"/>
      <c r="GQV188" s="252"/>
      <c r="GQW188" s="252"/>
      <c r="GQX188" s="252"/>
      <c r="GQY188" s="252"/>
      <c r="GQZ188" s="252"/>
      <c r="GRA188" s="252"/>
      <c r="GRB188" s="252"/>
      <c r="GRC188" s="252"/>
      <c r="GRD188" s="252"/>
      <c r="GRE188" s="252"/>
      <c r="GRF188" s="252"/>
      <c r="GRG188" s="252"/>
      <c r="GRH188" s="252"/>
      <c r="GRI188" s="252"/>
      <c r="GRJ188" s="252"/>
      <c r="GRK188" s="252"/>
      <c r="GRL188" s="252"/>
      <c r="GRM188" s="252"/>
      <c r="GRN188" s="252"/>
      <c r="GRO188" s="252"/>
      <c r="GRP188" s="252"/>
      <c r="GRQ188" s="252"/>
      <c r="GRR188" s="252"/>
      <c r="GRS188" s="252"/>
      <c r="GRT188" s="252"/>
      <c r="GRU188" s="252"/>
      <c r="GRV188" s="252"/>
      <c r="GRW188" s="252"/>
      <c r="GRX188" s="252"/>
      <c r="GRY188" s="252"/>
      <c r="GRZ188" s="252"/>
      <c r="GSA188" s="252"/>
      <c r="GSB188" s="252"/>
      <c r="GSC188" s="252"/>
      <c r="GSD188" s="252"/>
      <c r="GSE188" s="252"/>
      <c r="GSF188" s="252"/>
      <c r="GSG188" s="252"/>
      <c r="GSH188" s="252"/>
      <c r="GSI188" s="252"/>
      <c r="GSJ188" s="252"/>
      <c r="GSK188" s="252"/>
      <c r="GSL188" s="252"/>
      <c r="GSM188" s="252"/>
      <c r="GSN188" s="252"/>
      <c r="GSO188" s="252"/>
      <c r="GSP188" s="252"/>
      <c r="GSQ188" s="252"/>
      <c r="GSR188" s="252"/>
      <c r="GSS188" s="252"/>
      <c r="GST188" s="252"/>
      <c r="GSU188" s="252"/>
      <c r="GSV188" s="252"/>
      <c r="GSW188" s="252"/>
      <c r="GSX188" s="252"/>
      <c r="GSY188" s="252"/>
      <c r="GSZ188" s="252"/>
      <c r="GTA188" s="252"/>
      <c r="GTB188" s="252"/>
      <c r="GTC188" s="252"/>
      <c r="GTD188" s="252"/>
      <c r="GTE188" s="252"/>
      <c r="GTF188" s="252"/>
      <c r="GTG188" s="252"/>
      <c r="GTH188" s="252"/>
      <c r="GTI188" s="252"/>
      <c r="GTJ188" s="252"/>
      <c r="GTK188" s="252"/>
      <c r="GTL188" s="252"/>
      <c r="GTM188" s="252"/>
      <c r="GTN188" s="252"/>
      <c r="GTO188" s="252"/>
      <c r="GTP188" s="252"/>
      <c r="GTQ188" s="252"/>
      <c r="GTR188" s="252"/>
      <c r="GTS188" s="252"/>
      <c r="GTT188" s="252"/>
      <c r="GTU188" s="252"/>
      <c r="GTV188" s="252"/>
      <c r="GTW188" s="252"/>
      <c r="GTX188" s="252"/>
      <c r="GTY188" s="252"/>
      <c r="GTZ188" s="252"/>
      <c r="GUA188" s="252"/>
      <c r="GUB188" s="252"/>
      <c r="GUC188" s="252"/>
      <c r="GUD188" s="252"/>
      <c r="GUE188" s="252"/>
      <c r="GUF188" s="252"/>
      <c r="GUG188" s="252"/>
      <c r="GUH188" s="252"/>
      <c r="GUI188" s="252"/>
      <c r="GUJ188" s="252"/>
      <c r="GUK188" s="252"/>
      <c r="GUL188" s="252"/>
      <c r="GUM188" s="252"/>
      <c r="GUN188" s="252"/>
      <c r="GUO188" s="252"/>
      <c r="GUP188" s="252"/>
      <c r="GUQ188" s="252"/>
      <c r="GUR188" s="252"/>
      <c r="GUS188" s="252"/>
      <c r="GUT188" s="252"/>
      <c r="GUU188" s="252"/>
      <c r="GUV188" s="252"/>
      <c r="GUW188" s="252"/>
      <c r="GUX188" s="252"/>
      <c r="GUY188" s="252"/>
      <c r="GUZ188" s="252"/>
      <c r="GVA188" s="252"/>
      <c r="GVB188" s="252"/>
      <c r="GVC188" s="252"/>
      <c r="GVD188" s="252"/>
      <c r="GVE188" s="252"/>
      <c r="GVF188" s="252"/>
      <c r="GVG188" s="252"/>
      <c r="GVH188" s="252"/>
      <c r="GVI188" s="252"/>
      <c r="GVJ188" s="252"/>
      <c r="GVK188" s="252"/>
      <c r="GVL188" s="252"/>
      <c r="GVM188" s="252"/>
      <c r="GVN188" s="252"/>
      <c r="GVO188" s="252"/>
      <c r="GVP188" s="252"/>
      <c r="GVQ188" s="252"/>
      <c r="GVR188" s="252"/>
      <c r="GVS188" s="252"/>
      <c r="GVT188" s="252"/>
      <c r="GVU188" s="252"/>
      <c r="GVV188" s="252"/>
      <c r="GVW188" s="252"/>
      <c r="GVX188" s="252"/>
      <c r="GVY188" s="252"/>
      <c r="GVZ188" s="252"/>
      <c r="GWA188" s="252"/>
      <c r="GWB188" s="252"/>
      <c r="GWC188" s="252"/>
      <c r="GWD188" s="252"/>
      <c r="GWE188" s="252"/>
      <c r="GWF188" s="252"/>
      <c r="GWG188" s="252"/>
      <c r="GWH188" s="252"/>
      <c r="GWI188" s="252"/>
      <c r="GWJ188" s="252"/>
      <c r="GWK188" s="252"/>
      <c r="GWL188" s="252"/>
      <c r="GWM188" s="252"/>
      <c r="GWN188" s="252"/>
      <c r="GWO188" s="252"/>
      <c r="GWP188" s="252"/>
      <c r="GWQ188" s="252"/>
      <c r="GWR188" s="252"/>
      <c r="GWS188" s="252"/>
      <c r="GWT188" s="252"/>
      <c r="GWU188" s="252"/>
      <c r="GWV188" s="252"/>
      <c r="GWW188" s="252"/>
      <c r="GWX188" s="252"/>
      <c r="GWY188" s="252"/>
      <c r="GWZ188" s="252"/>
      <c r="GXA188" s="252"/>
      <c r="GXB188" s="252"/>
      <c r="GXC188" s="252"/>
      <c r="GXD188" s="252"/>
      <c r="GXE188" s="252"/>
      <c r="GXF188" s="252"/>
      <c r="GXG188" s="252"/>
      <c r="GXH188" s="252"/>
      <c r="GXI188" s="252"/>
      <c r="GXJ188" s="252"/>
      <c r="GXK188" s="252"/>
      <c r="GXL188" s="252"/>
      <c r="GXM188" s="252"/>
      <c r="GXN188" s="252"/>
      <c r="GXO188" s="252"/>
      <c r="GXP188" s="252"/>
      <c r="GXQ188" s="252"/>
      <c r="GXR188" s="252"/>
      <c r="GXS188" s="252"/>
      <c r="GXT188" s="252"/>
      <c r="GXU188" s="252"/>
      <c r="GXV188" s="252"/>
      <c r="GXW188" s="252"/>
      <c r="GXX188" s="252"/>
      <c r="GXY188" s="252"/>
      <c r="GXZ188" s="252"/>
      <c r="GYA188" s="252"/>
      <c r="GYB188" s="252"/>
      <c r="GYC188" s="252"/>
      <c r="GYD188" s="252"/>
      <c r="GYE188" s="252"/>
      <c r="GYF188" s="252"/>
      <c r="GYG188" s="252"/>
      <c r="GYH188" s="252"/>
      <c r="GYI188" s="252"/>
      <c r="GYJ188" s="252"/>
      <c r="GYK188" s="252"/>
      <c r="GYL188" s="252"/>
      <c r="GYM188" s="252"/>
      <c r="GYN188" s="252"/>
      <c r="GYO188" s="252"/>
      <c r="GYP188" s="252"/>
      <c r="GYQ188" s="252"/>
      <c r="GYR188" s="252"/>
      <c r="GYS188" s="252"/>
      <c r="GYT188" s="252"/>
      <c r="GYU188" s="252"/>
      <c r="GYV188" s="252"/>
      <c r="GYW188" s="252"/>
      <c r="GYX188" s="252"/>
      <c r="GYY188" s="252"/>
      <c r="GYZ188" s="252"/>
      <c r="GZA188" s="252"/>
      <c r="GZB188" s="252"/>
      <c r="GZC188" s="252"/>
      <c r="GZD188" s="252"/>
      <c r="GZE188" s="252"/>
      <c r="GZF188" s="252"/>
      <c r="GZG188" s="252"/>
      <c r="GZH188" s="252"/>
      <c r="GZI188" s="252"/>
      <c r="GZJ188" s="252"/>
      <c r="GZK188" s="252"/>
      <c r="GZL188" s="252"/>
      <c r="GZM188" s="252"/>
      <c r="GZN188" s="252"/>
      <c r="GZO188" s="252"/>
      <c r="GZP188" s="252"/>
      <c r="GZQ188" s="252"/>
      <c r="GZR188" s="252"/>
      <c r="GZS188" s="252"/>
      <c r="GZT188" s="252"/>
      <c r="GZU188" s="252"/>
      <c r="GZV188" s="252"/>
      <c r="GZW188" s="252"/>
      <c r="GZX188" s="252"/>
      <c r="GZY188" s="252"/>
      <c r="GZZ188" s="252"/>
      <c r="HAA188" s="252"/>
      <c r="HAB188" s="252"/>
      <c r="HAC188" s="252"/>
      <c r="HAD188" s="252"/>
      <c r="HAE188" s="252"/>
      <c r="HAF188" s="252"/>
      <c r="HAG188" s="252"/>
      <c r="HAH188" s="252"/>
      <c r="HAI188" s="252"/>
      <c r="HAJ188" s="252"/>
      <c r="HAK188" s="252"/>
      <c r="HAL188" s="252"/>
      <c r="HAM188" s="252"/>
      <c r="HAN188" s="252"/>
      <c r="HAO188" s="252"/>
      <c r="HAP188" s="252"/>
      <c r="HAQ188" s="252"/>
      <c r="HAR188" s="252"/>
      <c r="HAS188" s="252"/>
      <c r="HAT188" s="252"/>
      <c r="HAU188" s="252"/>
      <c r="HAV188" s="252"/>
      <c r="HAW188" s="252"/>
      <c r="HAX188" s="252"/>
      <c r="HAY188" s="252"/>
      <c r="HAZ188" s="252"/>
      <c r="HBA188" s="252"/>
      <c r="HBB188" s="252"/>
      <c r="HBC188" s="252"/>
      <c r="HBD188" s="252"/>
      <c r="HBE188" s="252"/>
      <c r="HBF188" s="252"/>
      <c r="HBG188" s="252"/>
      <c r="HBH188" s="252"/>
      <c r="HBI188" s="252"/>
      <c r="HBJ188" s="252"/>
      <c r="HBK188" s="252"/>
      <c r="HBL188" s="252"/>
      <c r="HBM188" s="252"/>
      <c r="HBN188" s="252"/>
      <c r="HBO188" s="252"/>
      <c r="HBP188" s="252"/>
      <c r="HBQ188" s="252"/>
      <c r="HBR188" s="252"/>
      <c r="HBS188" s="252"/>
      <c r="HBT188" s="252"/>
      <c r="HBU188" s="252"/>
      <c r="HBV188" s="252"/>
      <c r="HBW188" s="252"/>
      <c r="HBX188" s="252"/>
      <c r="HBY188" s="252"/>
      <c r="HBZ188" s="252"/>
      <c r="HCA188" s="252"/>
      <c r="HCB188" s="252"/>
      <c r="HCC188" s="252"/>
      <c r="HCD188" s="252"/>
      <c r="HCE188" s="252"/>
      <c r="HCF188" s="252"/>
      <c r="HCG188" s="252"/>
      <c r="HCH188" s="252"/>
      <c r="HCI188" s="252"/>
      <c r="HCJ188" s="252"/>
      <c r="HCK188" s="252"/>
      <c r="HCL188" s="252"/>
      <c r="HCM188" s="252"/>
      <c r="HCN188" s="252"/>
      <c r="HCO188" s="252"/>
      <c r="HCP188" s="252"/>
      <c r="HCQ188" s="252"/>
      <c r="HCR188" s="252"/>
      <c r="HCS188" s="252"/>
      <c r="HCT188" s="252"/>
      <c r="HCU188" s="252"/>
      <c r="HCV188" s="252"/>
      <c r="HCW188" s="252"/>
      <c r="HCX188" s="252"/>
      <c r="HCY188" s="252"/>
      <c r="HCZ188" s="252"/>
      <c r="HDA188" s="252"/>
      <c r="HDB188" s="252"/>
      <c r="HDC188" s="252"/>
      <c r="HDD188" s="252"/>
      <c r="HDE188" s="252"/>
      <c r="HDF188" s="252"/>
      <c r="HDG188" s="252"/>
      <c r="HDH188" s="252"/>
      <c r="HDI188" s="252"/>
      <c r="HDJ188" s="252"/>
      <c r="HDK188" s="252"/>
      <c r="HDL188" s="252"/>
      <c r="HDM188" s="252"/>
      <c r="HDN188" s="252"/>
      <c r="HDO188" s="252"/>
      <c r="HDP188" s="252"/>
      <c r="HDQ188" s="252"/>
      <c r="HDR188" s="252"/>
      <c r="HDS188" s="252"/>
      <c r="HDT188" s="252"/>
      <c r="HDU188" s="252"/>
      <c r="HDV188" s="252"/>
      <c r="HDW188" s="252"/>
      <c r="HDX188" s="252"/>
      <c r="HDY188" s="252"/>
      <c r="HDZ188" s="252"/>
      <c r="HEA188" s="252"/>
      <c r="HEB188" s="252"/>
      <c r="HEC188" s="252"/>
      <c r="HED188" s="252"/>
      <c r="HEE188" s="252"/>
      <c r="HEF188" s="252"/>
      <c r="HEG188" s="252"/>
      <c r="HEH188" s="252"/>
      <c r="HEI188" s="252"/>
      <c r="HEJ188" s="252"/>
      <c r="HEK188" s="252"/>
      <c r="HEL188" s="252"/>
      <c r="HEM188" s="252"/>
      <c r="HEN188" s="252"/>
      <c r="HEO188" s="252"/>
      <c r="HEP188" s="252"/>
      <c r="HEQ188" s="252"/>
      <c r="HER188" s="252"/>
      <c r="HES188" s="252"/>
      <c r="HET188" s="252"/>
      <c r="HEU188" s="252"/>
      <c r="HEV188" s="252"/>
      <c r="HEW188" s="252"/>
      <c r="HEX188" s="252"/>
      <c r="HEY188" s="252"/>
      <c r="HEZ188" s="252"/>
      <c r="HFA188" s="252"/>
      <c r="HFB188" s="252"/>
      <c r="HFC188" s="252"/>
      <c r="HFD188" s="252"/>
      <c r="HFE188" s="252"/>
      <c r="HFF188" s="252"/>
      <c r="HFG188" s="252"/>
      <c r="HFH188" s="252"/>
      <c r="HFI188" s="252"/>
      <c r="HFJ188" s="252"/>
      <c r="HFK188" s="252"/>
      <c r="HFL188" s="252"/>
      <c r="HFM188" s="252"/>
      <c r="HFN188" s="252"/>
      <c r="HFO188" s="252"/>
      <c r="HFP188" s="252"/>
      <c r="HFQ188" s="252"/>
      <c r="HFR188" s="252"/>
      <c r="HFS188" s="252"/>
      <c r="HFT188" s="252"/>
      <c r="HFU188" s="252"/>
      <c r="HFV188" s="252"/>
      <c r="HFW188" s="252"/>
      <c r="HFX188" s="252"/>
      <c r="HFY188" s="252"/>
      <c r="HFZ188" s="252"/>
      <c r="HGA188" s="252"/>
      <c r="HGB188" s="252"/>
      <c r="HGC188" s="252"/>
      <c r="HGD188" s="252"/>
      <c r="HGE188" s="252"/>
      <c r="HGF188" s="252"/>
      <c r="HGG188" s="252"/>
      <c r="HGH188" s="252"/>
      <c r="HGI188" s="252"/>
      <c r="HGJ188" s="252"/>
      <c r="HGK188" s="252"/>
      <c r="HGL188" s="252"/>
      <c r="HGM188" s="252"/>
      <c r="HGN188" s="252"/>
      <c r="HGO188" s="252"/>
      <c r="HGP188" s="252"/>
      <c r="HGQ188" s="252"/>
      <c r="HGR188" s="252"/>
      <c r="HGS188" s="252"/>
      <c r="HGT188" s="252"/>
      <c r="HGU188" s="252"/>
      <c r="HGV188" s="252"/>
      <c r="HGW188" s="252"/>
      <c r="HGX188" s="252"/>
      <c r="HGY188" s="252"/>
      <c r="HGZ188" s="252"/>
      <c r="HHA188" s="252"/>
      <c r="HHB188" s="252"/>
      <c r="HHC188" s="252"/>
      <c r="HHD188" s="252"/>
      <c r="HHE188" s="252"/>
      <c r="HHF188" s="252"/>
      <c r="HHG188" s="252"/>
      <c r="HHH188" s="252"/>
      <c r="HHI188" s="252"/>
      <c r="HHJ188" s="252"/>
      <c r="HHK188" s="252"/>
      <c r="HHL188" s="252"/>
      <c r="HHM188" s="252"/>
      <c r="HHN188" s="252"/>
      <c r="HHO188" s="252"/>
      <c r="HHP188" s="252"/>
      <c r="HHQ188" s="252"/>
      <c r="HHR188" s="252"/>
      <c r="HHS188" s="252"/>
      <c r="HHT188" s="252"/>
      <c r="HHU188" s="252"/>
      <c r="HHV188" s="252"/>
      <c r="HHW188" s="252"/>
      <c r="HHX188" s="252"/>
      <c r="HHY188" s="252"/>
      <c r="HHZ188" s="252"/>
      <c r="HIA188" s="252"/>
      <c r="HIB188" s="252"/>
      <c r="HIC188" s="252"/>
      <c r="HID188" s="252"/>
      <c r="HIE188" s="252"/>
      <c r="HIF188" s="252"/>
      <c r="HIG188" s="252"/>
      <c r="HIH188" s="252"/>
      <c r="HII188" s="252"/>
      <c r="HIJ188" s="252"/>
      <c r="HIK188" s="252"/>
      <c r="HIL188" s="252"/>
      <c r="HIM188" s="252"/>
      <c r="HIN188" s="252"/>
      <c r="HIO188" s="252"/>
      <c r="HIP188" s="252"/>
      <c r="HIQ188" s="252"/>
      <c r="HIR188" s="252"/>
      <c r="HIS188" s="252"/>
      <c r="HIT188" s="252"/>
      <c r="HIU188" s="252"/>
      <c r="HIV188" s="252"/>
      <c r="HIW188" s="252"/>
      <c r="HIX188" s="252"/>
      <c r="HIY188" s="252"/>
      <c r="HIZ188" s="252"/>
      <c r="HJA188" s="252"/>
      <c r="HJB188" s="252"/>
      <c r="HJC188" s="252"/>
      <c r="HJD188" s="252"/>
      <c r="HJE188" s="252"/>
      <c r="HJF188" s="252"/>
      <c r="HJG188" s="252"/>
      <c r="HJH188" s="252"/>
      <c r="HJI188" s="252"/>
      <c r="HJJ188" s="252"/>
      <c r="HJK188" s="252"/>
      <c r="HJL188" s="252"/>
      <c r="HJM188" s="252"/>
      <c r="HJN188" s="252"/>
      <c r="HJO188" s="252"/>
      <c r="HJP188" s="252"/>
      <c r="HJQ188" s="252"/>
      <c r="HJR188" s="252"/>
      <c r="HJS188" s="252"/>
      <c r="HJT188" s="252"/>
      <c r="HJU188" s="252"/>
      <c r="HJV188" s="252"/>
      <c r="HJW188" s="252"/>
      <c r="HJX188" s="252"/>
      <c r="HJY188" s="252"/>
      <c r="HJZ188" s="252"/>
      <c r="HKA188" s="252"/>
      <c r="HKB188" s="252"/>
      <c r="HKC188" s="252"/>
      <c r="HKD188" s="252"/>
      <c r="HKE188" s="252"/>
      <c r="HKF188" s="252"/>
      <c r="HKG188" s="252"/>
      <c r="HKH188" s="252"/>
      <c r="HKI188" s="252"/>
      <c r="HKJ188" s="252"/>
      <c r="HKK188" s="252"/>
      <c r="HKL188" s="252"/>
      <c r="HKM188" s="252"/>
      <c r="HKN188" s="252"/>
      <c r="HKO188" s="252"/>
      <c r="HKP188" s="252"/>
      <c r="HKQ188" s="252"/>
      <c r="HKR188" s="252"/>
      <c r="HKS188" s="252"/>
      <c r="HKT188" s="252"/>
      <c r="HKU188" s="252"/>
      <c r="HKV188" s="252"/>
      <c r="HKW188" s="252"/>
      <c r="HKX188" s="252"/>
      <c r="HKY188" s="252"/>
      <c r="HKZ188" s="252"/>
      <c r="HLA188" s="252"/>
      <c r="HLB188" s="252"/>
      <c r="HLC188" s="252"/>
      <c r="HLD188" s="252"/>
      <c r="HLE188" s="252"/>
      <c r="HLF188" s="252"/>
      <c r="HLG188" s="252"/>
      <c r="HLH188" s="252"/>
      <c r="HLI188" s="252"/>
      <c r="HLJ188" s="252"/>
      <c r="HLK188" s="252"/>
      <c r="HLL188" s="252"/>
      <c r="HLM188" s="252"/>
      <c r="HLN188" s="252"/>
      <c r="HLO188" s="252"/>
      <c r="HLP188" s="252"/>
      <c r="HLQ188" s="252"/>
      <c r="HLR188" s="252"/>
      <c r="HLS188" s="252"/>
      <c r="HLT188" s="252"/>
      <c r="HLU188" s="252"/>
      <c r="HLV188" s="252"/>
      <c r="HLW188" s="252"/>
      <c r="HLX188" s="252"/>
      <c r="HLY188" s="252"/>
      <c r="HLZ188" s="252"/>
      <c r="HMA188" s="252"/>
      <c r="HMB188" s="252"/>
      <c r="HMC188" s="252"/>
      <c r="HMD188" s="252"/>
      <c r="HME188" s="252"/>
      <c r="HMF188" s="252"/>
      <c r="HMG188" s="252"/>
      <c r="HMH188" s="252"/>
      <c r="HMI188" s="252"/>
      <c r="HMJ188" s="252"/>
      <c r="HMK188" s="252"/>
      <c r="HML188" s="252"/>
      <c r="HMM188" s="252"/>
      <c r="HMN188" s="252"/>
      <c r="HMO188" s="252"/>
      <c r="HMP188" s="252"/>
      <c r="HMQ188" s="252"/>
      <c r="HMR188" s="252"/>
      <c r="HMS188" s="252"/>
      <c r="HMT188" s="252"/>
      <c r="HMU188" s="252"/>
      <c r="HMV188" s="252"/>
      <c r="HMW188" s="252"/>
      <c r="HMX188" s="252"/>
      <c r="HMY188" s="252"/>
      <c r="HMZ188" s="252"/>
      <c r="HNA188" s="252"/>
      <c r="HNB188" s="252"/>
      <c r="HNC188" s="252"/>
      <c r="HND188" s="252"/>
      <c r="HNE188" s="252"/>
      <c r="HNF188" s="252"/>
      <c r="HNG188" s="252"/>
      <c r="HNH188" s="252"/>
      <c r="HNI188" s="252"/>
      <c r="HNJ188" s="252"/>
      <c r="HNK188" s="252"/>
      <c r="HNL188" s="252"/>
      <c r="HNM188" s="252"/>
      <c r="HNN188" s="252"/>
      <c r="HNO188" s="252"/>
      <c r="HNP188" s="252"/>
      <c r="HNQ188" s="252"/>
      <c r="HNR188" s="252"/>
      <c r="HNS188" s="252"/>
      <c r="HNT188" s="252"/>
      <c r="HNU188" s="252"/>
      <c r="HNV188" s="252"/>
      <c r="HNW188" s="252"/>
      <c r="HNX188" s="252"/>
      <c r="HNY188" s="252"/>
      <c r="HNZ188" s="252"/>
      <c r="HOA188" s="252"/>
      <c r="HOB188" s="252"/>
      <c r="HOC188" s="252"/>
      <c r="HOD188" s="252"/>
      <c r="HOE188" s="252"/>
      <c r="HOF188" s="252"/>
      <c r="HOG188" s="252"/>
      <c r="HOH188" s="252"/>
      <c r="HOI188" s="252"/>
      <c r="HOJ188" s="252"/>
      <c r="HOK188" s="252"/>
      <c r="HOL188" s="252"/>
      <c r="HOM188" s="252"/>
      <c r="HON188" s="252"/>
      <c r="HOO188" s="252"/>
      <c r="HOP188" s="252"/>
      <c r="HOQ188" s="252"/>
      <c r="HOR188" s="252"/>
      <c r="HOS188" s="252"/>
      <c r="HOT188" s="252"/>
      <c r="HOU188" s="252"/>
      <c r="HOV188" s="252"/>
      <c r="HOW188" s="252"/>
      <c r="HOX188" s="252"/>
      <c r="HOY188" s="252"/>
      <c r="HOZ188" s="252"/>
      <c r="HPA188" s="252"/>
      <c r="HPB188" s="252"/>
      <c r="HPC188" s="252"/>
      <c r="HPD188" s="252"/>
      <c r="HPE188" s="252"/>
      <c r="HPF188" s="252"/>
      <c r="HPG188" s="252"/>
      <c r="HPH188" s="252"/>
      <c r="HPI188" s="252"/>
      <c r="HPJ188" s="252"/>
      <c r="HPK188" s="252"/>
      <c r="HPL188" s="252"/>
      <c r="HPM188" s="252"/>
      <c r="HPN188" s="252"/>
      <c r="HPO188" s="252"/>
      <c r="HPP188" s="252"/>
      <c r="HPQ188" s="252"/>
      <c r="HPR188" s="252"/>
      <c r="HPS188" s="252"/>
      <c r="HPT188" s="252"/>
      <c r="HPU188" s="252"/>
      <c r="HPV188" s="252"/>
      <c r="HPW188" s="252"/>
      <c r="HPX188" s="252"/>
      <c r="HPY188" s="252"/>
      <c r="HPZ188" s="252"/>
      <c r="HQA188" s="252"/>
      <c r="HQB188" s="252"/>
      <c r="HQC188" s="252"/>
      <c r="HQD188" s="252"/>
      <c r="HQE188" s="252"/>
      <c r="HQF188" s="252"/>
      <c r="HQG188" s="252"/>
      <c r="HQH188" s="252"/>
      <c r="HQI188" s="252"/>
      <c r="HQJ188" s="252"/>
      <c r="HQK188" s="252"/>
      <c r="HQL188" s="252"/>
      <c r="HQM188" s="252"/>
      <c r="HQN188" s="252"/>
      <c r="HQO188" s="252"/>
      <c r="HQP188" s="252"/>
      <c r="HQQ188" s="252"/>
      <c r="HQR188" s="252"/>
      <c r="HQS188" s="252"/>
      <c r="HQT188" s="252"/>
      <c r="HQU188" s="252"/>
      <c r="HQV188" s="252"/>
      <c r="HQW188" s="252"/>
      <c r="HQX188" s="252"/>
      <c r="HQY188" s="252"/>
      <c r="HQZ188" s="252"/>
      <c r="HRA188" s="252"/>
      <c r="HRB188" s="252"/>
      <c r="HRC188" s="252"/>
      <c r="HRD188" s="252"/>
      <c r="HRE188" s="252"/>
      <c r="HRF188" s="252"/>
      <c r="HRG188" s="252"/>
      <c r="HRH188" s="252"/>
      <c r="HRI188" s="252"/>
      <c r="HRJ188" s="252"/>
      <c r="HRK188" s="252"/>
      <c r="HRL188" s="252"/>
      <c r="HRM188" s="252"/>
      <c r="HRN188" s="252"/>
      <c r="HRO188" s="252"/>
      <c r="HRP188" s="252"/>
      <c r="HRQ188" s="252"/>
      <c r="HRR188" s="252"/>
      <c r="HRS188" s="252"/>
      <c r="HRT188" s="252"/>
      <c r="HRU188" s="252"/>
      <c r="HRV188" s="252"/>
      <c r="HRW188" s="252"/>
      <c r="HRX188" s="252"/>
      <c r="HRY188" s="252"/>
      <c r="HRZ188" s="252"/>
      <c r="HSA188" s="252"/>
      <c r="HSB188" s="252"/>
      <c r="HSC188" s="252"/>
      <c r="HSD188" s="252"/>
      <c r="HSE188" s="252"/>
      <c r="HSF188" s="252"/>
      <c r="HSG188" s="252"/>
      <c r="HSH188" s="252"/>
      <c r="HSI188" s="252"/>
      <c r="HSJ188" s="252"/>
      <c r="HSK188" s="252"/>
      <c r="HSL188" s="252"/>
      <c r="HSM188" s="252"/>
      <c r="HSN188" s="252"/>
      <c r="HSO188" s="252"/>
      <c r="HSP188" s="252"/>
      <c r="HSQ188" s="252"/>
      <c r="HSR188" s="252"/>
      <c r="HSS188" s="252"/>
      <c r="HST188" s="252"/>
      <c r="HSU188" s="252"/>
      <c r="HSV188" s="252"/>
      <c r="HSW188" s="252"/>
      <c r="HSX188" s="252"/>
      <c r="HSY188" s="252"/>
      <c r="HSZ188" s="252"/>
      <c r="HTA188" s="252"/>
      <c r="HTB188" s="252"/>
      <c r="HTC188" s="252"/>
      <c r="HTD188" s="252"/>
      <c r="HTE188" s="252"/>
      <c r="HTF188" s="252"/>
      <c r="HTG188" s="252"/>
      <c r="HTH188" s="252"/>
      <c r="HTI188" s="252"/>
      <c r="HTJ188" s="252"/>
      <c r="HTK188" s="252"/>
      <c r="HTL188" s="252"/>
      <c r="HTM188" s="252"/>
      <c r="HTN188" s="252"/>
      <c r="HTO188" s="252"/>
      <c r="HTP188" s="252"/>
      <c r="HTQ188" s="252"/>
      <c r="HTR188" s="252"/>
      <c r="HTS188" s="252"/>
      <c r="HTT188" s="252"/>
      <c r="HTU188" s="252"/>
      <c r="HTV188" s="252"/>
      <c r="HTW188" s="252"/>
      <c r="HTX188" s="252"/>
      <c r="HTY188" s="252"/>
      <c r="HTZ188" s="252"/>
      <c r="HUA188" s="252"/>
      <c r="HUB188" s="252"/>
      <c r="HUC188" s="252"/>
      <c r="HUD188" s="252"/>
      <c r="HUE188" s="252"/>
      <c r="HUF188" s="252"/>
      <c r="HUG188" s="252"/>
      <c r="HUH188" s="252"/>
      <c r="HUI188" s="252"/>
      <c r="HUJ188" s="252"/>
      <c r="HUK188" s="252"/>
      <c r="HUL188" s="252"/>
      <c r="HUM188" s="252"/>
      <c r="HUN188" s="252"/>
      <c r="HUO188" s="252"/>
      <c r="HUP188" s="252"/>
      <c r="HUQ188" s="252"/>
      <c r="HUR188" s="252"/>
      <c r="HUS188" s="252"/>
      <c r="HUT188" s="252"/>
      <c r="HUU188" s="252"/>
      <c r="HUV188" s="252"/>
      <c r="HUW188" s="252"/>
      <c r="HUX188" s="252"/>
      <c r="HUY188" s="252"/>
      <c r="HUZ188" s="252"/>
      <c r="HVA188" s="252"/>
      <c r="HVB188" s="252"/>
      <c r="HVC188" s="252"/>
      <c r="HVD188" s="252"/>
      <c r="HVE188" s="252"/>
      <c r="HVF188" s="252"/>
      <c r="HVG188" s="252"/>
      <c r="HVH188" s="252"/>
      <c r="HVI188" s="252"/>
      <c r="HVJ188" s="252"/>
      <c r="HVK188" s="252"/>
      <c r="HVL188" s="252"/>
      <c r="HVM188" s="252"/>
      <c r="HVN188" s="252"/>
      <c r="HVO188" s="252"/>
      <c r="HVP188" s="252"/>
      <c r="HVQ188" s="252"/>
      <c r="HVR188" s="252"/>
      <c r="HVS188" s="252"/>
      <c r="HVT188" s="252"/>
      <c r="HVU188" s="252"/>
      <c r="HVV188" s="252"/>
      <c r="HVW188" s="252"/>
      <c r="HVX188" s="252"/>
      <c r="HVY188" s="252"/>
      <c r="HVZ188" s="252"/>
      <c r="HWA188" s="252"/>
      <c r="HWB188" s="252"/>
      <c r="HWC188" s="252"/>
      <c r="HWD188" s="252"/>
      <c r="HWE188" s="252"/>
      <c r="HWF188" s="252"/>
      <c r="HWG188" s="252"/>
      <c r="HWH188" s="252"/>
      <c r="HWI188" s="252"/>
      <c r="HWJ188" s="252"/>
      <c r="HWK188" s="252"/>
      <c r="HWL188" s="252"/>
      <c r="HWM188" s="252"/>
      <c r="HWN188" s="252"/>
      <c r="HWO188" s="252"/>
      <c r="HWP188" s="252"/>
      <c r="HWQ188" s="252"/>
      <c r="HWR188" s="252"/>
      <c r="HWS188" s="252"/>
      <c r="HWT188" s="252"/>
      <c r="HWU188" s="252"/>
      <c r="HWV188" s="252"/>
      <c r="HWW188" s="252"/>
      <c r="HWX188" s="252"/>
      <c r="HWY188" s="252"/>
      <c r="HWZ188" s="252"/>
      <c r="HXA188" s="252"/>
      <c r="HXB188" s="252"/>
      <c r="HXC188" s="252"/>
      <c r="HXD188" s="252"/>
      <c r="HXE188" s="252"/>
      <c r="HXF188" s="252"/>
      <c r="HXG188" s="252"/>
      <c r="HXH188" s="252"/>
      <c r="HXI188" s="252"/>
      <c r="HXJ188" s="252"/>
      <c r="HXK188" s="252"/>
      <c r="HXL188" s="252"/>
      <c r="HXM188" s="252"/>
      <c r="HXN188" s="252"/>
      <c r="HXO188" s="252"/>
      <c r="HXP188" s="252"/>
      <c r="HXQ188" s="252"/>
      <c r="HXR188" s="252"/>
      <c r="HXS188" s="252"/>
      <c r="HXT188" s="252"/>
      <c r="HXU188" s="252"/>
      <c r="HXV188" s="252"/>
      <c r="HXW188" s="252"/>
      <c r="HXX188" s="252"/>
      <c r="HXY188" s="252"/>
      <c r="HXZ188" s="252"/>
      <c r="HYA188" s="252"/>
      <c r="HYB188" s="252"/>
      <c r="HYC188" s="252"/>
      <c r="HYD188" s="252"/>
      <c r="HYE188" s="252"/>
      <c r="HYF188" s="252"/>
      <c r="HYG188" s="252"/>
      <c r="HYH188" s="252"/>
      <c r="HYI188" s="252"/>
      <c r="HYJ188" s="252"/>
      <c r="HYK188" s="252"/>
      <c r="HYL188" s="252"/>
      <c r="HYM188" s="252"/>
      <c r="HYN188" s="252"/>
      <c r="HYO188" s="252"/>
      <c r="HYP188" s="252"/>
      <c r="HYQ188" s="252"/>
      <c r="HYR188" s="252"/>
      <c r="HYS188" s="252"/>
      <c r="HYT188" s="252"/>
      <c r="HYU188" s="252"/>
      <c r="HYV188" s="252"/>
      <c r="HYW188" s="252"/>
      <c r="HYX188" s="252"/>
      <c r="HYY188" s="252"/>
      <c r="HYZ188" s="252"/>
      <c r="HZA188" s="252"/>
      <c r="HZB188" s="252"/>
      <c r="HZC188" s="252"/>
      <c r="HZD188" s="252"/>
      <c r="HZE188" s="252"/>
      <c r="HZF188" s="252"/>
      <c r="HZG188" s="252"/>
      <c r="HZH188" s="252"/>
      <c r="HZI188" s="252"/>
      <c r="HZJ188" s="252"/>
      <c r="HZK188" s="252"/>
      <c r="HZL188" s="252"/>
      <c r="HZM188" s="252"/>
      <c r="HZN188" s="252"/>
      <c r="HZO188" s="252"/>
      <c r="HZP188" s="252"/>
      <c r="HZQ188" s="252"/>
      <c r="HZR188" s="252"/>
      <c r="HZS188" s="252"/>
      <c r="HZT188" s="252"/>
      <c r="HZU188" s="252"/>
      <c r="HZV188" s="252"/>
      <c r="HZW188" s="252"/>
      <c r="HZX188" s="252"/>
      <c r="HZY188" s="252"/>
      <c r="HZZ188" s="252"/>
      <c r="IAA188" s="252"/>
      <c r="IAB188" s="252"/>
      <c r="IAC188" s="252"/>
      <c r="IAD188" s="252"/>
      <c r="IAE188" s="252"/>
      <c r="IAF188" s="252"/>
      <c r="IAG188" s="252"/>
      <c r="IAH188" s="252"/>
      <c r="IAI188" s="252"/>
      <c r="IAJ188" s="252"/>
      <c r="IAK188" s="252"/>
      <c r="IAL188" s="252"/>
      <c r="IAM188" s="252"/>
      <c r="IAN188" s="252"/>
      <c r="IAO188" s="252"/>
      <c r="IAP188" s="252"/>
      <c r="IAQ188" s="252"/>
      <c r="IAR188" s="252"/>
      <c r="IAS188" s="252"/>
      <c r="IAT188" s="252"/>
      <c r="IAU188" s="252"/>
      <c r="IAV188" s="252"/>
      <c r="IAW188" s="252"/>
      <c r="IAX188" s="252"/>
      <c r="IAY188" s="252"/>
      <c r="IAZ188" s="252"/>
      <c r="IBA188" s="252"/>
      <c r="IBB188" s="252"/>
      <c r="IBC188" s="252"/>
      <c r="IBD188" s="252"/>
      <c r="IBE188" s="252"/>
      <c r="IBF188" s="252"/>
      <c r="IBG188" s="252"/>
      <c r="IBH188" s="252"/>
      <c r="IBI188" s="252"/>
      <c r="IBJ188" s="252"/>
      <c r="IBK188" s="252"/>
      <c r="IBL188" s="252"/>
      <c r="IBM188" s="252"/>
      <c r="IBN188" s="252"/>
      <c r="IBO188" s="252"/>
      <c r="IBP188" s="252"/>
      <c r="IBQ188" s="252"/>
      <c r="IBR188" s="252"/>
      <c r="IBS188" s="252"/>
      <c r="IBT188" s="252"/>
      <c r="IBU188" s="252"/>
      <c r="IBV188" s="252"/>
      <c r="IBW188" s="252"/>
      <c r="IBX188" s="252"/>
      <c r="IBY188" s="252"/>
      <c r="IBZ188" s="252"/>
      <c r="ICA188" s="252"/>
      <c r="ICB188" s="252"/>
      <c r="ICC188" s="252"/>
      <c r="ICD188" s="252"/>
      <c r="ICE188" s="252"/>
      <c r="ICF188" s="252"/>
      <c r="ICG188" s="252"/>
      <c r="ICH188" s="252"/>
      <c r="ICI188" s="252"/>
      <c r="ICJ188" s="252"/>
      <c r="ICK188" s="252"/>
      <c r="ICL188" s="252"/>
      <c r="ICM188" s="252"/>
      <c r="ICN188" s="252"/>
      <c r="ICO188" s="252"/>
      <c r="ICP188" s="252"/>
      <c r="ICQ188" s="252"/>
      <c r="ICR188" s="252"/>
      <c r="ICS188" s="252"/>
      <c r="ICT188" s="252"/>
      <c r="ICU188" s="252"/>
      <c r="ICV188" s="252"/>
      <c r="ICW188" s="252"/>
      <c r="ICX188" s="252"/>
      <c r="ICY188" s="252"/>
      <c r="ICZ188" s="252"/>
      <c r="IDA188" s="252"/>
      <c r="IDB188" s="252"/>
      <c r="IDC188" s="252"/>
      <c r="IDD188" s="252"/>
      <c r="IDE188" s="252"/>
      <c r="IDF188" s="252"/>
      <c r="IDG188" s="252"/>
      <c r="IDH188" s="252"/>
      <c r="IDI188" s="252"/>
      <c r="IDJ188" s="252"/>
      <c r="IDK188" s="252"/>
      <c r="IDL188" s="252"/>
      <c r="IDM188" s="252"/>
      <c r="IDN188" s="252"/>
      <c r="IDO188" s="252"/>
      <c r="IDP188" s="252"/>
      <c r="IDQ188" s="252"/>
      <c r="IDR188" s="252"/>
      <c r="IDS188" s="252"/>
      <c r="IDT188" s="252"/>
      <c r="IDU188" s="252"/>
      <c r="IDV188" s="252"/>
      <c r="IDW188" s="252"/>
      <c r="IDX188" s="252"/>
      <c r="IDY188" s="252"/>
      <c r="IDZ188" s="252"/>
      <c r="IEA188" s="252"/>
      <c r="IEB188" s="252"/>
      <c r="IEC188" s="252"/>
      <c r="IED188" s="252"/>
      <c r="IEE188" s="252"/>
      <c r="IEF188" s="252"/>
      <c r="IEG188" s="252"/>
      <c r="IEH188" s="252"/>
      <c r="IEI188" s="252"/>
      <c r="IEJ188" s="252"/>
      <c r="IEK188" s="252"/>
      <c r="IEL188" s="252"/>
      <c r="IEM188" s="252"/>
      <c r="IEN188" s="252"/>
      <c r="IEO188" s="252"/>
      <c r="IEP188" s="252"/>
      <c r="IEQ188" s="252"/>
      <c r="IER188" s="252"/>
      <c r="IES188" s="252"/>
      <c r="IET188" s="252"/>
      <c r="IEU188" s="252"/>
      <c r="IEV188" s="252"/>
      <c r="IEW188" s="252"/>
      <c r="IEX188" s="252"/>
      <c r="IEY188" s="252"/>
      <c r="IEZ188" s="252"/>
      <c r="IFA188" s="252"/>
      <c r="IFB188" s="252"/>
      <c r="IFC188" s="252"/>
      <c r="IFD188" s="252"/>
      <c r="IFE188" s="252"/>
      <c r="IFF188" s="252"/>
      <c r="IFG188" s="252"/>
      <c r="IFH188" s="252"/>
      <c r="IFI188" s="252"/>
      <c r="IFJ188" s="252"/>
      <c r="IFK188" s="252"/>
      <c r="IFL188" s="252"/>
      <c r="IFM188" s="252"/>
      <c r="IFN188" s="252"/>
      <c r="IFO188" s="252"/>
      <c r="IFP188" s="252"/>
      <c r="IFQ188" s="252"/>
      <c r="IFR188" s="252"/>
      <c r="IFS188" s="252"/>
      <c r="IFT188" s="252"/>
      <c r="IFU188" s="252"/>
      <c r="IFV188" s="252"/>
      <c r="IFW188" s="252"/>
      <c r="IFX188" s="252"/>
      <c r="IFY188" s="252"/>
      <c r="IFZ188" s="252"/>
      <c r="IGA188" s="252"/>
      <c r="IGB188" s="252"/>
      <c r="IGC188" s="252"/>
      <c r="IGD188" s="252"/>
      <c r="IGE188" s="252"/>
      <c r="IGF188" s="252"/>
      <c r="IGG188" s="252"/>
      <c r="IGH188" s="252"/>
      <c r="IGI188" s="252"/>
      <c r="IGJ188" s="252"/>
      <c r="IGK188" s="252"/>
      <c r="IGL188" s="252"/>
      <c r="IGM188" s="252"/>
      <c r="IGN188" s="252"/>
      <c r="IGO188" s="252"/>
      <c r="IGP188" s="252"/>
      <c r="IGQ188" s="252"/>
      <c r="IGR188" s="252"/>
      <c r="IGS188" s="252"/>
      <c r="IGT188" s="252"/>
      <c r="IGU188" s="252"/>
      <c r="IGV188" s="252"/>
      <c r="IGW188" s="252"/>
      <c r="IGX188" s="252"/>
      <c r="IGY188" s="252"/>
      <c r="IGZ188" s="252"/>
      <c r="IHA188" s="252"/>
      <c r="IHB188" s="252"/>
      <c r="IHC188" s="252"/>
      <c r="IHD188" s="252"/>
      <c r="IHE188" s="252"/>
      <c r="IHF188" s="252"/>
      <c r="IHG188" s="252"/>
      <c r="IHH188" s="252"/>
      <c r="IHI188" s="252"/>
      <c r="IHJ188" s="252"/>
      <c r="IHK188" s="252"/>
      <c r="IHL188" s="252"/>
      <c r="IHM188" s="252"/>
      <c r="IHN188" s="252"/>
      <c r="IHO188" s="252"/>
      <c r="IHP188" s="252"/>
      <c r="IHQ188" s="252"/>
      <c r="IHR188" s="252"/>
      <c r="IHS188" s="252"/>
      <c r="IHT188" s="252"/>
      <c r="IHU188" s="252"/>
      <c r="IHV188" s="252"/>
      <c r="IHW188" s="252"/>
      <c r="IHX188" s="252"/>
      <c r="IHY188" s="252"/>
      <c r="IHZ188" s="252"/>
      <c r="IIA188" s="252"/>
      <c r="IIB188" s="252"/>
      <c r="IIC188" s="252"/>
      <c r="IID188" s="252"/>
      <c r="IIE188" s="252"/>
      <c r="IIF188" s="252"/>
      <c r="IIG188" s="252"/>
      <c r="IIH188" s="252"/>
      <c r="III188" s="252"/>
      <c r="IIJ188" s="252"/>
      <c r="IIK188" s="252"/>
      <c r="IIL188" s="252"/>
      <c r="IIM188" s="252"/>
      <c r="IIN188" s="252"/>
      <c r="IIO188" s="252"/>
      <c r="IIP188" s="252"/>
      <c r="IIQ188" s="252"/>
      <c r="IIR188" s="252"/>
      <c r="IIS188" s="252"/>
      <c r="IIT188" s="252"/>
      <c r="IIU188" s="252"/>
      <c r="IIV188" s="252"/>
      <c r="IIW188" s="252"/>
      <c r="IIX188" s="252"/>
      <c r="IIY188" s="252"/>
      <c r="IIZ188" s="252"/>
      <c r="IJA188" s="252"/>
      <c r="IJB188" s="252"/>
      <c r="IJC188" s="252"/>
      <c r="IJD188" s="252"/>
      <c r="IJE188" s="252"/>
      <c r="IJF188" s="252"/>
      <c r="IJG188" s="252"/>
      <c r="IJH188" s="252"/>
      <c r="IJI188" s="252"/>
      <c r="IJJ188" s="252"/>
      <c r="IJK188" s="252"/>
      <c r="IJL188" s="252"/>
      <c r="IJM188" s="252"/>
      <c r="IJN188" s="252"/>
      <c r="IJO188" s="252"/>
      <c r="IJP188" s="252"/>
      <c r="IJQ188" s="252"/>
      <c r="IJR188" s="252"/>
      <c r="IJS188" s="252"/>
      <c r="IJT188" s="252"/>
      <c r="IJU188" s="252"/>
      <c r="IJV188" s="252"/>
      <c r="IJW188" s="252"/>
      <c r="IJX188" s="252"/>
      <c r="IJY188" s="252"/>
      <c r="IJZ188" s="252"/>
      <c r="IKA188" s="252"/>
      <c r="IKB188" s="252"/>
      <c r="IKC188" s="252"/>
      <c r="IKD188" s="252"/>
      <c r="IKE188" s="252"/>
      <c r="IKF188" s="252"/>
      <c r="IKG188" s="252"/>
      <c r="IKH188" s="252"/>
      <c r="IKI188" s="252"/>
      <c r="IKJ188" s="252"/>
      <c r="IKK188" s="252"/>
      <c r="IKL188" s="252"/>
      <c r="IKM188" s="252"/>
      <c r="IKN188" s="252"/>
      <c r="IKO188" s="252"/>
      <c r="IKP188" s="252"/>
      <c r="IKQ188" s="252"/>
      <c r="IKR188" s="252"/>
      <c r="IKS188" s="252"/>
      <c r="IKT188" s="252"/>
      <c r="IKU188" s="252"/>
      <c r="IKV188" s="252"/>
      <c r="IKW188" s="252"/>
      <c r="IKX188" s="252"/>
      <c r="IKY188" s="252"/>
      <c r="IKZ188" s="252"/>
      <c r="ILA188" s="252"/>
      <c r="ILB188" s="252"/>
      <c r="ILC188" s="252"/>
      <c r="ILD188" s="252"/>
      <c r="ILE188" s="252"/>
      <c r="ILF188" s="252"/>
      <c r="ILG188" s="252"/>
      <c r="ILH188" s="252"/>
      <c r="ILI188" s="252"/>
      <c r="ILJ188" s="252"/>
      <c r="ILK188" s="252"/>
      <c r="ILL188" s="252"/>
      <c r="ILM188" s="252"/>
      <c r="ILN188" s="252"/>
      <c r="ILO188" s="252"/>
      <c r="ILP188" s="252"/>
      <c r="ILQ188" s="252"/>
      <c r="ILR188" s="252"/>
      <c r="ILS188" s="252"/>
      <c r="ILT188" s="252"/>
      <c r="ILU188" s="252"/>
      <c r="ILV188" s="252"/>
      <c r="ILW188" s="252"/>
      <c r="ILX188" s="252"/>
      <c r="ILY188" s="252"/>
      <c r="ILZ188" s="252"/>
      <c r="IMA188" s="252"/>
      <c r="IMB188" s="252"/>
      <c r="IMC188" s="252"/>
      <c r="IMD188" s="252"/>
      <c r="IME188" s="252"/>
      <c r="IMF188" s="252"/>
      <c r="IMG188" s="252"/>
      <c r="IMH188" s="252"/>
      <c r="IMI188" s="252"/>
      <c r="IMJ188" s="252"/>
      <c r="IMK188" s="252"/>
      <c r="IML188" s="252"/>
      <c r="IMM188" s="252"/>
      <c r="IMN188" s="252"/>
      <c r="IMO188" s="252"/>
      <c r="IMP188" s="252"/>
      <c r="IMQ188" s="252"/>
      <c r="IMR188" s="252"/>
      <c r="IMS188" s="252"/>
      <c r="IMT188" s="252"/>
      <c r="IMU188" s="252"/>
      <c r="IMV188" s="252"/>
      <c r="IMW188" s="252"/>
      <c r="IMX188" s="252"/>
      <c r="IMY188" s="252"/>
      <c r="IMZ188" s="252"/>
      <c r="INA188" s="252"/>
      <c r="INB188" s="252"/>
      <c r="INC188" s="252"/>
      <c r="IND188" s="252"/>
      <c r="INE188" s="252"/>
      <c r="INF188" s="252"/>
      <c r="ING188" s="252"/>
      <c r="INH188" s="252"/>
      <c r="INI188" s="252"/>
      <c r="INJ188" s="252"/>
      <c r="INK188" s="252"/>
      <c r="INL188" s="252"/>
      <c r="INM188" s="252"/>
      <c r="INN188" s="252"/>
      <c r="INO188" s="252"/>
      <c r="INP188" s="252"/>
      <c r="INQ188" s="252"/>
      <c r="INR188" s="252"/>
      <c r="INS188" s="252"/>
      <c r="INT188" s="252"/>
      <c r="INU188" s="252"/>
      <c r="INV188" s="252"/>
      <c r="INW188" s="252"/>
      <c r="INX188" s="252"/>
      <c r="INY188" s="252"/>
      <c r="INZ188" s="252"/>
      <c r="IOA188" s="252"/>
      <c r="IOB188" s="252"/>
      <c r="IOC188" s="252"/>
      <c r="IOD188" s="252"/>
      <c r="IOE188" s="252"/>
      <c r="IOF188" s="252"/>
      <c r="IOG188" s="252"/>
      <c r="IOH188" s="252"/>
      <c r="IOI188" s="252"/>
      <c r="IOJ188" s="252"/>
      <c r="IOK188" s="252"/>
      <c r="IOL188" s="252"/>
      <c r="IOM188" s="252"/>
      <c r="ION188" s="252"/>
      <c r="IOO188" s="252"/>
      <c r="IOP188" s="252"/>
      <c r="IOQ188" s="252"/>
      <c r="IOR188" s="252"/>
      <c r="IOS188" s="252"/>
      <c r="IOT188" s="252"/>
      <c r="IOU188" s="252"/>
      <c r="IOV188" s="252"/>
      <c r="IOW188" s="252"/>
      <c r="IOX188" s="252"/>
      <c r="IOY188" s="252"/>
      <c r="IOZ188" s="252"/>
      <c r="IPA188" s="252"/>
      <c r="IPB188" s="252"/>
      <c r="IPC188" s="252"/>
      <c r="IPD188" s="252"/>
      <c r="IPE188" s="252"/>
      <c r="IPF188" s="252"/>
      <c r="IPG188" s="252"/>
      <c r="IPH188" s="252"/>
      <c r="IPI188" s="252"/>
      <c r="IPJ188" s="252"/>
      <c r="IPK188" s="252"/>
      <c r="IPL188" s="252"/>
      <c r="IPM188" s="252"/>
      <c r="IPN188" s="252"/>
      <c r="IPO188" s="252"/>
      <c r="IPP188" s="252"/>
      <c r="IPQ188" s="252"/>
      <c r="IPR188" s="252"/>
      <c r="IPS188" s="252"/>
      <c r="IPT188" s="252"/>
      <c r="IPU188" s="252"/>
      <c r="IPV188" s="252"/>
      <c r="IPW188" s="252"/>
      <c r="IPX188" s="252"/>
      <c r="IPY188" s="252"/>
      <c r="IPZ188" s="252"/>
      <c r="IQA188" s="252"/>
      <c r="IQB188" s="252"/>
      <c r="IQC188" s="252"/>
      <c r="IQD188" s="252"/>
      <c r="IQE188" s="252"/>
      <c r="IQF188" s="252"/>
      <c r="IQG188" s="252"/>
      <c r="IQH188" s="252"/>
      <c r="IQI188" s="252"/>
      <c r="IQJ188" s="252"/>
      <c r="IQK188" s="252"/>
      <c r="IQL188" s="252"/>
      <c r="IQM188" s="252"/>
      <c r="IQN188" s="252"/>
      <c r="IQO188" s="252"/>
      <c r="IQP188" s="252"/>
      <c r="IQQ188" s="252"/>
      <c r="IQR188" s="252"/>
      <c r="IQS188" s="252"/>
      <c r="IQT188" s="252"/>
      <c r="IQU188" s="252"/>
      <c r="IQV188" s="252"/>
      <c r="IQW188" s="252"/>
      <c r="IQX188" s="252"/>
      <c r="IQY188" s="252"/>
      <c r="IQZ188" s="252"/>
      <c r="IRA188" s="252"/>
      <c r="IRB188" s="252"/>
      <c r="IRC188" s="252"/>
      <c r="IRD188" s="252"/>
      <c r="IRE188" s="252"/>
      <c r="IRF188" s="252"/>
      <c r="IRG188" s="252"/>
      <c r="IRH188" s="252"/>
      <c r="IRI188" s="252"/>
      <c r="IRJ188" s="252"/>
      <c r="IRK188" s="252"/>
      <c r="IRL188" s="252"/>
      <c r="IRM188" s="252"/>
      <c r="IRN188" s="252"/>
      <c r="IRO188" s="252"/>
      <c r="IRP188" s="252"/>
      <c r="IRQ188" s="252"/>
      <c r="IRR188" s="252"/>
      <c r="IRS188" s="252"/>
      <c r="IRT188" s="252"/>
      <c r="IRU188" s="252"/>
      <c r="IRV188" s="252"/>
      <c r="IRW188" s="252"/>
      <c r="IRX188" s="252"/>
      <c r="IRY188" s="252"/>
      <c r="IRZ188" s="252"/>
      <c r="ISA188" s="252"/>
      <c r="ISB188" s="252"/>
      <c r="ISC188" s="252"/>
      <c r="ISD188" s="252"/>
      <c r="ISE188" s="252"/>
      <c r="ISF188" s="252"/>
      <c r="ISG188" s="252"/>
      <c r="ISH188" s="252"/>
      <c r="ISI188" s="252"/>
      <c r="ISJ188" s="252"/>
      <c r="ISK188" s="252"/>
      <c r="ISL188" s="252"/>
      <c r="ISM188" s="252"/>
      <c r="ISN188" s="252"/>
      <c r="ISO188" s="252"/>
      <c r="ISP188" s="252"/>
      <c r="ISQ188" s="252"/>
      <c r="ISR188" s="252"/>
      <c r="ISS188" s="252"/>
      <c r="IST188" s="252"/>
      <c r="ISU188" s="252"/>
      <c r="ISV188" s="252"/>
      <c r="ISW188" s="252"/>
      <c r="ISX188" s="252"/>
      <c r="ISY188" s="252"/>
      <c r="ISZ188" s="252"/>
      <c r="ITA188" s="252"/>
      <c r="ITB188" s="252"/>
      <c r="ITC188" s="252"/>
      <c r="ITD188" s="252"/>
      <c r="ITE188" s="252"/>
      <c r="ITF188" s="252"/>
      <c r="ITG188" s="252"/>
      <c r="ITH188" s="252"/>
      <c r="ITI188" s="252"/>
      <c r="ITJ188" s="252"/>
      <c r="ITK188" s="252"/>
      <c r="ITL188" s="252"/>
      <c r="ITM188" s="252"/>
      <c r="ITN188" s="252"/>
      <c r="ITO188" s="252"/>
      <c r="ITP188" s="252"/>
      <c r="ITQ188" s="252"/>
      <c r="ITR188" s="252"/>
      <c r="ITS188" s="252"/>
      <c r="ITT188" s="252"/>
      <c r="ITU188" s="252"/>
      <c r="ITV188" s="252"/>
      <c r="ITW188" s="252"/>
      <c r="ITX188" s="252"/>
      <c r="ITY188" s="252"/>
      <c r="ITZ188" s="252"/>
      <c r="IUA188" s="252"/>
      <c r="IUB188" s="252"/>
      <c r="IUC188" s="252"/>
      <c r="IUD188" s="252"/>
      <c r="IUE188" s="252"/>
      <c r="IUF188" s="252"/>
      <c r="IUG188" s="252"/>
      <c r="IUH188" s="252"/>
      <c r="IUI188" s="252"/>
      <c r="IUJ188" s="252"/>
      <c r="IUK188" s="252"/>
      <c r="IUL188" s="252"/>
      <c r="IUM188" s="252"/>
      <c r="IUN188" s="252"/>
      <c r="IUO188" s="252"/>
      <c r="IUP188" s="252"/>
      <c r="IUQ188" s="252"/>
      <c r="IUR188" s="252"/>
      <c r="IUS188" s="252"/>
      <c r="IUT188" s="252"/>
      <c r="IUU188" s="252"/>
      <c r="IUV188" s="252"/>
      <c r="IUW188" s="252"/>
      <c r="IUX188" s="252"/>
      <c r="IUY188" s="252"/>
      <c r="IUZ188" s="252"/>
      <c r="IVA188" s="252"/>
      <c r="IVB188" s="252"/>
      <c r="IVC188" s="252"/>
      <c r="IVD188" s="252"/>
      <c r="IVE188" s="252"/>
      <c r="IVF188" s="252"/>
      <c r="IVG188" s="252"/>
      <c r="IVH188" s="252"/>
      <c r="IVI188" s="252"/>
      <c r="IVJ188" s="252"/>
      <c r="IVK188" s="252"/>
      <c r="IVL188" s="252"/>
      <c r="IVM188" s="252"/>
      <c r="IVN188" s="252"/>
      <c r="IVO188" s="252"/>
      <c r="IVP188" s="252"/>
      <c r="IVQ188" s="252"/>
      <c r="IVR188" s="252"/>
      <c r="IVS188" s="252"/>
      <c r="IVT188" s="252"/>
      <c r="IVU188" s="252"/>
      <c r="IVV188" s="252"/>
      <c r="IVW188" s="252"/>
      <c r="IVX188" s="252"/>
      <c r="IVY188" s="252"/>
      <c r="IVZ188" s="252"/>
      <c r="IWA188" s="252"/>
      <c r="IWB188" s="252"/>
      <c r="IWC188" s="252"/>
      <c r="IWD188" s="252"/>
      <c r="IWE188" s="252"/>
      <c r="IWF188" s="252"/>
      <c r="IWG188" s="252"/>
      <c r="IWH188" s="252"/>
      <c r="IWI188" s="252"/>
      <c r="IWJ188" s="252"/>
      <c r="IWK188" s="252"/>
      <c r="IWL188" s="252"/>
      <c r="IWM188" s="252"/>
      <c r="IWN188" s="252"/>
      <c r="IWO188" s="252"/>
      <c r="IWP188" s="252"/>
      <c r="IWQ188" s="252"/>
      <c r="IWR188" s="252"/>
      <c r="IWS188" s="252"/>
      <c r="IWT188" s="252"/>
      <c r="IWU188" s="252"/>
      <c r="IWV188" s="252"/>
      <c r="IWW188" s="252"/>
      <c r="IWX188" s="252"/>
      <c r="IWY188" s="252"/>
      <c r="IWZ188" s="252"/>
      <c r="IXA188" s="252"/>
      <c r="IXB188" s="252"/>
      <c r="IXC188" s="252"/>
      <c r="IXD188" s="252"/>
      <c r="IXE188" s="252"/>
      <c r="IXF188" s="252"/>
      <c r="IXG188" s="252"/>
      <c r="IXH188" s="252"/>
      <c r="IXI188" s="252"/>
      <c r="IXJ188" s="252"/>
      <c r="IXK188" s="252"/>
      <c r="IXL188" s="252"/>
      <c r="IXM188" s="252"/>
      <c r="IXN188" s="252"/>
      <c r="IXO188" s="252"/>
      <c r="IXP188" s="252"/>
      <c r="IXQ188" s="252"/>
      <c r="IXR188" s="252"/>
      <c r="IXS188" s="252"/>
      <c r="IXT188" s="252"/>
      <c r="IXU188" s="252"/>
      <c r="IXV188" s="252"/>
      <c r="IXW188" s="252"/>
      <c r="IXX188" s="252"/>
      <c r="IXY188" s="252"/>
      <c r="IXZ188" s="252"/>
      <c r="IYA188" s="252"/>
      <c r="IYB188" s="252"/>
      <c r="IYC188" s="252"/>
      <c r="IYD188" s="252"/>
      <c r="IYE188" s="252"/>
      <c r="IYF188" s="252"/>
      <c r="IYG188" s="252"/>
      <c r="IYH188" s="252"/>
      <c r="IYI188" s="252"/>
      <c r="IYJ188" s="252"/>
      <c r="IYK188" s="252"/>
      <c r="IYL188" s="252"/>
      <c r="IYM188" s="252"/>
      <c r="IYN188" s="252"/>
      <c r="IYO188" s="252"/>
      <c r="IYP188" s="252"/>
      <c r="IYQ188" s="252"/>
      <c r="IYR188" s="252"/>
      <c r="IYS188" s="252"/>
      <c r="IYT188" s="252"/>
      <c r="IYU188" s="252"/>
      <c r="IYV188" s="252"/>
      <c r="IYW188" s="252"/>
      <c r="IYX188" s="252"/>
      <c r="IYY188" s="252"/>
      <c r="IYZ188" s="252"/>
      <c r="IZA188" s="252"/>
      <c r="IZB188" s="252"/>
      <c r="IZC188" s="252"/>
      <c r="IZD188" s="252"/>
      <c r="IZE188" s="252"/>
      <c r="IZF188" s="252"/>
      <c r="IZG188" s="252"/>
      <c r="IZH188" s="252"/>
      <c r="IZI188" s="252"/>
      <c r="IZJ188" s="252"/>
      <c r="IZK188" s="252"/>
      <c r="IZL188" s="252"/>
      <c r="IZM188" s="252"/>
      <c r="IZN188" s="252"/>
      <c r="IZO188" s="252"/>
      <c r="IZP188" s="252"/>
      <c r="IZQ188" s="252"/>
      <c r="IZR188" s="252"/>
      <c r="IZS188" s="252"/>
      <c r="IZT188" s="252"/>
      <c r="IZU188" s="252"/>
      <c r="IZV188" s="252"/>
      <c r="IZW188" s="252"/>
      <c r="IZX188" s="252"/>
      <c r="IZY188" s="252"/>
      <c r="IZZ188" s="252"/>
      <c r="JAA188" s="252"/>
      <c r="JAB188" s="252"/>
      <c r="JAC188" s="252"/>
      <c r="JAD188" s="252"/>
      <c r="JAE188" s="252"/>
      <c r="JAF188" s="252"/>
      <c r="JAG188" s="252"/>
      <c r="JAH188" s="252"/>
      <c r="JAI188" s="252"/>
      <c r="JAJ188" s="252"/>
      <c r="JAK188" s="252"/>
      <c r="JAL188" s="252"/>
      <c r="JAM188" s="252"/>
      <c r="JAN188" s="252"/>
      <c r="JAO188" s="252"/>
      <c r="JAP188" s="252"/>
      <c r="JAQ188" s="252"/>
      <c r="JAR188" s="252"/>
      <c r="JAS188" s="252"/>
      <c r="JAT188" s="252"/>
      <c r="JAU188" s="252"/>
      <c r="JAV188" s="252"/>
      <c r="JAW188" s="252"/>
      <c r="JAX188" s="252"/>
      <c r="JAY188" s="252"/>
      <c r="JAZ188" s="252"/>
      <c r="JBA188" s="252"/>
      <c r="JBB188" s="252"/>
      <c r="JBC188" s="252"/>
      <c r="JBD188" s="252"/>
      <c r="JBE188" s="252"/>
      <c r="JBF188" s="252"/>
      <c r="JBG188" s="252"/>
      <c r="JBH188" s="252"/>
      <c r="JBI188" s="252"/>
      <c r="JBJ188" s="252"/>
      <c r="JBK188" s="252"/>
      <c r="JBL188" s="252"/>
      <c r="JBM188" s="252"/>
      <c r="JBN188" s="252"/>
      <c r="JBO188" s="252"/>
      <c r="JBP188" s="252"/>
      <c r="JBQ188" s="252"/>
      <c r="JBR188" s="252"/>
      <c r="JBS188" s="252"/>
      <c r="JBT188" s="252"/>
      <c r="JBU188" s="252"/>
      <c r="JBV188" s="252"/>
      <c r="JBW188" s="252"/>
      <c r="JBX188" s="252"/>
      <c r="JBY188" s="252"/>
      <c r="JBZ188" s="252"/>
      <c r="JCA188" s="252"/>
      <c r="JCB188" s="252"/>
      <c r="JCC188" s="252"/>
      <c r="JCD188" s="252"/>
      <c r="JCE188" s="252"/>
      <c r="JCF188" s="252"/>
      <c r="JCG188" s="252"/>
      <c r="JCH188" s="252"/>
      <c r="JCI188" s="252"/>
      <c r="JCJ188" s="252"/>
      <c r="JCK188" s="252"/>
      <c r="JCL188" s="252"/>
      <c r="JCM188" s="252"/>
      <c r="JCN188" s="252"/>
      <c r="JCO188" s="252"/>
      <c r="JCP188" s="252"/>
      <c r="JCQ188" s="252"/>
      <c r="JCR188" s="252"/>
      <c r="JCS188" s="252"/>
      <c r="JCT188" s="252"/>
      <c r="JCU188" s="252"/>
      <c r="JCV188" s="252"/>
      <c r="JCW188" s="252"/>
      <c r="JCX188" s="252"/>
      <c r="JCY188" s="252"/>
      <c r="JCZ188" s="252"/>
      <c r="JDA188" s="252"/>
      <c r="JDB188" s="252"/>
      <c r="JDC188" s="252"/>
      <c r="JDD188" s="252"/>
      <c r="JDE188" s="252"/>
      <c r="JDF188" s="252"/>
      <c r="JDG188" s="252"/>
      <c r="JDH188" s="252"/>
      <c r="JDI188" s="252"/>
      <c r="JDJ188" s="252"/>
      <c r="JDK188" s="252"/>
      <c r="JDL188" s="252"/>
      <c r="JDM188" s="252"/>
      <c r="JDN188" s="252"/>
      <c r="JDO188" s="252"/>
      <c r="JDP188" s="252"/>
      <c r="JDQ188" s="252"/>
      <c r="JDR188" s="252"/>
      <c r="JDS188" s="252"/>
      <c r="JDT188" s="252"/>
      <c r="JDU188" s="252"/>
      <c r="JDV188" s="252"/>
      <c r="JDW188" s="252"/>
      <c r="JDX188" s="252"/>
      <c r="JDY188" s="252"/>
      <c r="JDZ188" s="252"/>
      <c r="JEA188" s="252"/>
      <c r="JEB188" s="252"/>
      <c r="JEC188" s="252"/>
      <c r="JED188" s="252"/>
      <c r="JEE188" s="252"/>
      <c r="JEF188" s="252"/>
      <c r="JEG188" s="252"/>
      <c r="JEH188" s="252"/>
      <c r="JEI188" s="252"/>
      <c r="JEJ188" s="252"/>
      <c r="JEK188" s="252"/>
      <c r="JEL188" s="252"/>
      <c r="JEM188" s="252"/>
      <c r="JEN188" s="252"/>
      <c r="JEO188" s="252"/>
      <c r="JEP188" s="252"/>
      <c r="JEQ188" s="252"/>
      <c r="JER188" s="252"/>
      <c r="JES188" s="252"/>
      <c r="JET188" s="252"/>
      <c r="JEU188" s="252"/>
      <c r="JEV188" s="252"/>
      <c r="JEW188" s="252"/>
      <c r="JEX188" s="252"/>
      <c r="JEY188" s="252"/>
      <c r="JEZ188" s="252"/>
      <c r="JFA188" s="252"/>
      <c r="JFB188" s="252"/>
      <c r="JFC188" s="252"/>
      <c r="JFD188" s="252"/>
      <c r="JFE188" s="252"/>
      <c r="JFF188" s="252"/>
      <c r="JFG188" s="252"/>
      <c r="JFH188" s="252"/>
      <c r="JFI188" s="252"/>
      <c r="JFJ188" s="252"/>
      <c r="JFK188" s="252"/>
      <c r="JFL188" s="252"/>
      <c r="JFM188" s="252"/>
      <c r="JFN188" s="252"/>
      <c r="JFO188" s="252"/>
      <c r="JFP188" s="252"/>
      <c r="JFQ188" s="252"/>
      <c r="JFR188" s="252"/>
      <c r="JFS188" s="252"/>
      <c r="JFT188" s="252"/>
      <c r="JFU188" s="252"/>
      <c r="JFV188" s="252"/>
      <c r="JFW188" s="252"/>
      <c r="JFX188" s="252"/>
      <c r="JFY188" s="252"/>
      <c r="JFZ188" s="252"/>
      <c r="JGA188" s="252"/>
      <c r="JGB188" s="252"/>
      <c r="JGC188" s="252"/>
      <c r="JGD188" s="252"/>
      <c r="JGE188" s="252"/>
      <c r="JGF188" s="252"/>
      <c r="JGG188" s="252"/>
      <c r="JGH188" s="252"/>
      <c r="JGI188" s="252"/>
      <c r="JGJ188" s="252"/>
      <c r="JGK188" s="252"/>
      <c r="JGL188" s="252"/>
      <c r="JGM188" s="252"/>
      <c r="JGN188" s="252"/>
      <c r="JGO188" s="252"/>
      <c r="JGP188" s="252"/>
      <c r="JGQ188" s="252"/>
      <c r="JGR188" s="252"/>
      <c r="JGS188" s="252"/>
      <c r="JGT188" s="252"/>
      <c r="JGU188" s="252"/>
      <c r="JGV188" s="252"/>
      <c r="JGW188" s="252"/>
      <c r="JGX188" s="252"/>
      <c r="JGY188" s="252"/>
      <c r="JGZ188" s="252"/>
      <c r="JHA188" s="252"/>
      <c r="JHB188" s="252"/>
      <c r="JHC188" s="252"/>
      <c r="JHD188" s="252"/>
      <c r="JHE188" s="252"/>
      <c r="JHF188" s="252"/>
      <c r="JHG188" s="252"/>
      <c r="JHH188" s="252"/>
      <c r="JHI188" s="252"/>
      <c r="JHJ188" s="252"/>
      <c r="JHK188" s="252"/>
      <c r="JHL188" s="252"/>
      <c r="JHM188" s="252"/>
      <c r="JHN188" s="252"/>
      <c r="JHO188" s="252"/>
      <c r="JHP188" s="252"/>
      <c r="JHQ188" s="252"/>
      <c r="JHR188" s="252"/>
      <c r="JHS188" s="252"/>
      <c r="JHT188" s="252"/>
      <c r="JHU188" s="252"/>
      <c r="JHV188" s="252"/>
      <c r="JHW188" s="252"/>
      <c r="JHX188" s="252"/>
      <c r="JHY188" s="252"/>
      <c r="JHZ188" s="252"/>
      <c r="JIA188" s="252"/>
      <c r="JIB188" s="252"/>
      <c r="JIC188" s="252"/>
      <c r="JID188" s="252"/>
      <c r="JIE188" s="252"/>
      <c r="JIF188" s="252"/>
      <c r="JIG188" s="252"/>
      <c r="JIH188" s="252"/>
      <c r="JII188" s="252"/>
      <c r="JIJ188" s="252"/>
      <c r="JIK188" s="252"/>
      <c r="JIL188" s="252"/>
      <c r="JIM188" s="252"/>
      <c r="JIN188" s="252"/>
      <c r="JIO188" s="252"/>
      <c r="JIP188" s="252"/>
      <c r="JIQ188" s="252"/>
      <c r="JIR188" s="252"/>
      <c r="JIS188" s="252"/>
      <c r="JIT188" s="252"/>
      <c r="JIU188" s="252"/>
      <c r="JIV188" s="252"/>
      <c r="JIW188" s="252"/>
      <c r="JIX188" s="252"/>
      <c r="JIY188" s="252"/>
      <c r="JIZ188" s="252"/>
      <c r="JJA188" s="252"/>
      <c r="JJB188" s="252"/>
      <c r="JJC188" s="252"/>
      <c r="JJD188" s="252"/>
      <c r="JJE188" s="252"/>
      <c r="JJF188" s="252"/>
      <c r="JJG188" s="252"/>
      <c r="JJH188" s="252"/>
      <c r="JJI188" s="252"/>
      <c r="JJJ188" s="252"/>
      <c r="JJK188" s="252"/>
      <c r="JJL188" s="252"/>
      <c r="JJM188" s="252"/>
      <c r="JJN188" s="252"/>
      <c r="JJO188" s="252"/>
      <c r="JJP188" s="252"/>
      <c r="JJQ188" s="252"/>
      <c r="JJR188" s="252"/>
      <c r="JJS188" s="252"/>
      <c r="JJT188" s="252"/>
      <c r="JJU188" s="252"/>
      <c r="JJV188" s="252"/>
      <c r="JJW188" s="252"/>
      <c r="JJX188" s="252"/>
      <c r="JJY188" s="252"/>
      <c r="JJZ188" s="252"/>
      <c r="JKA188" s="252"/>
      <c r="JKB188" s="252"/>
      <c r="JKC188" s="252"/>
      <c r="JKD188" s="252"/>
      <c r="JKE188" s="252"/>
      <c r="JKF188" s="252"/>
      <c r="JKG188" s="252"/>
      <c r="JKH188" s="252"/>
      <c r="JKI188" s="252"/>
      <c r="JKJ188" s="252"/>
      <c r="JKK188" s="252"/>
      <c r="JKL188" s="252"/>
      <c r="JKM188" s="252"/>
      <c r="JKN188" s="252"/>
      <c r="JKO188" s="252"/>
      <c r="JKP188" s="252"/>
      <c r="JKQ188" s="252"/>
      <c r="JKR188" s="252"/>
      <c r="JKS188" s="252"/>
      <c r="JKT188" s="252"/>
      <c r="JKU188" s="252"/>
      <c r="JKV188" s="252"/>
      <c r="JKW188" s="252"/>
      <c r="JKX188" s="252"/>
      <c r="JKY188" s="252"/>
      <c r="JKZ188" s="252"/>
      <c r="JLA188" s="252"/>
      <c r="JLB188" s="252"/>
      <c r="JLC188" s="252"/>
      <c r="JLD188" s="252"/>
      <c r="JLE188" s="252"/>
      <c r="JLF188" s="252"/>
      <c r="JLG188" s="252"/>
      <c r="JLH188" s="252"/>
      <c r="JLI188" s="252"/>
      <c r="JLJ188" s="252"/>
      <c r="JLK188" s="252"/>
      <c r="JLL188" s="252"/>
      <c r="JLM188" s="252"/>
      <c r="JLN188" s="252"/>
      <c r="JLO188" s="252"/>
      <c r="JLP188" s="252"/>
      <c r="JLQ188" s="252"/>
      <c r="JLR188" s="252"/>
      <c r="JLS188" s="252"/>
      <c r="JLT188" s="252"/>
      <c r="JLU188" s="252"/>
      <c r="JLV188" s="252"/>
      <c r="JLW188" s="252"/>
      <c r="JLX188" s="252"/>
      <c r="JLY188" s="252"/>
      <c r="JLZ188" s="252"/>
      <c r="JMA188" s="252"/>
      <c r="JMB188" s="252"/>
      <c r="JMC188" s="252"/>
      <c r="JMD188" s="252"/>
      <c r="JME188" s="252"/>
      <c r="JMF188" s="252"/>
      <c r="JMG188" s="252"/>
      <c r="JMH188" s="252"/>
      <c r="JMI188" s="252"/>
      <c r="JMJ188" s="252"/>
      <c r="JMK188" s="252"/>
      <c r="JML188" s="252"/>
      <c r="JMM188" s="252"/>
      <c r="JMN188" s="252"/>
      <c r="JMO188" s="252"/>
      <c r="JMP188" s="252"/>
      <c r="JMQ188" s="252"/>
      <c r="JMR188" s="252"/>
      <c r="JMS188" s="252"/>
      <c r="JMT188" s="252"/>
      <c r="JMU188" s="252"/>
      <c r="JMV188" s="252"/>
      <c r="JMW188" s="252"/>
      <c r="JMX188" s="252"/>
      <c r="JMY188" s="252"/>
      <c r="JMZ188" s="252"/>
      <c r="JNA188" s="252"/>
      <c r="JNB188" s="252"/>
      <c r="JNC188" s="252"/>
      <c r="JND188" s="252"/>
      <c r="JNE188" s="252"/>
      <c r="JNF188" s="252"/>
      <c r="JNG188" s="252"/>
      <c r="JNH188" s="252"/>
      <c r="JNI188" s="252"/>
      <c r="JNJ188" s="252"/>
      <c r="JNK188" s="252"/>
      <c r="JNL188" s="252"/>
      <c r="JNM188" s="252"/>
      <c r="JNN188" s="252"/>
      <c r="JNO188" s="252"/>
      <c r="JNP188" s="252"/>
      <c r="JNQ188" s="252"/>
      <c r="JNR188" s="252"/>
      <c r="JNS188" s="252"/>
      <c r="JNT188" s="252"/>
      <c r="JNU188" s="252"/>
      <c r="JNV188" s="252"/>
      <c r="JNW188" s="252"/>
      <c r="JNX188" s="252"/>
      <c r="JNY188" s="252"/>
      <c r="JNZ188" s="252"/>
      <c r="JOA188" s="252"/>
      <c r="JOB188" s="252"/>
      <c r="JOC188" s="252"/>
      <c r="JOD188" s="252"/>
      <c r="JOE188" s="252"/>
      <c r="JOF188" s="252"/>
      <c r="JOG188" s="252"/>
      <c r="JOH188" s="252"/>
      <c r="JOI188" s="252"/>
      <c r="JOJ188" s="252"/>
      <c r="JOK188" s="252"/>
      <c r="JOL188" s="252"/>
      <c r="JOM188" s="252"/>
      <c r="JON188" s="252"/>
      <c r="JOO188" s="252"/>
      <c r="JOP188" s="252"/>
      <c r="JOQ188" s="252"/>
      <c r="JOR188" s="252"/>
      <c r="JOS188" s="252"/>
      <c r="JOT188" s="252"/>
      <c r="JOU188" s="252"/>
      <c r="JOV188" s="252"/>
      <c r="JOW188" s="252"/>
      <c r="JOX188" s="252"/>
      <c r="JOY188" s="252"/>
      <c r="JOZ188" s="252"/>
      <c r="JPA188" s="252"/>
      <c r="JPB188" s="252"/>
      <c r="JPC188" s="252"/>
      <c r="JPD188" s="252"/>
      <c r="JPE188" s="252"/>
      <c r="JPF188" s="252"/>
      <c r="JPG188" s="252"/>
      <c r="JPH188" s="252"/>
      <c r="JPI188" s="252"/>
      <c r="JPJ188" s="252"/>
      <c r="JPK188" s="252"/>
      <c r="JPL188" s="252"/>
      <c r="JPM188" s="252"/>
      <c r="JPN188" s="252"/>
      <c r="JPO188" s="252"/>
      <c r="JPP188" s="252"/>
      <c r="JPQ188" s="252"/>
      <c r="JPR188" s="252"/>
      <c r="JPS188" s="252"/>
      <c r="JPT188" s="252"/>
      <c r="JPU188" s="252"/>
      <c r="JPV188" s="252"/>
      <c r="JPW188" s="252"/>
      <c r="JPX188" s="252"/>
      <c r="JPY188" s="252"/>
      <c r="JPZ188" s="252"/>
      <c r="JQA188" s="252"/>
      <c r="JQB188" s="252"/>
      <c r="JQC188" s="252"/>
      <c r="JQD188" s="252"/>
      <c r="JQE188" s="252"/>
      <c r="JQF188" s="252"/>
      <c r="JQG188" s="252"/>
      <c r="JQH188" s="252"/>
      <c r="JQI188" s="252"/>
      <c r="JQJ188" s="252"/>
      <c r="JQK188" s="252"/>
      <c r="JQL188" s="252"/>
      <c r="JQM188" s="252"/>
      <c r="JQN188" s="252"/>
      <c r="JQO188" s="252"/>
      <c r="JQP188" s="252"/>
      <c r="JQQ188" s="252"/>
      <c r="JQR188" s="252"/>
      <c r="JQS188" s="252"/>
      <c r="JQT188" s="252"/>
      <c r="JQU188" s="252"/>
      <c r="JQV188" s="252"/>
      <c r="JQW188" s="252"/>
      <c r="JQX188" s="252"/>
      <c r="JQY188" s="252"/>
      <c r="JQZ188" s="252"/>
      <c r="JRA188" s="252"/>
      <c r="JRB188" s="252"/>
      <c r="JRC188" s="252"/>
      <c r="JRD188" s="252"/>
      <c r="JRE188" s="252"/>
      <c r="JRF188" s="252"/>
      <c r="JRG188" s="252"/>
      <c r="JRH188" s="252"/>
      <c r="JRI188" s="252"/>
      <c r="JRJ188" s="252"/>
      <c r="JRK188" s="252"/>
      <c r="JRL188" s="252"/>
      <c r="JRM188" s="252"/>
      <c r="JRN188" s="252"/>
      <c r="JRO188" s="252"/>
      <c r="JRP188" s="252"/>
      <c r="JRQ188" s="252"/>
      <c r="JRR188" s="252"/>
      <c r="JRS188" s="252"/>
      <c r="JRT188" s="252"/>
      <c r="JRU188" s="252"/>
      <c r="JRV188" s="252"/>
      <c r="JRW188" s="252"/>
      <c r="JRX188" s="252"/>
      <c r="JRY188" s="252"/>
      <c r="JRZ188" s="252"/>
      <c r="JSA188" s="252"/>
      <c r="JSB188" s="252"/>
      <c r="JSC188" s="252"/>
      <c r="JSD188" s="252"/>
      <c r="JSE188" s="252"/>
      <c r="JSF188" s="252"/>
      <c r="JSG188" s="252"/>
      <c r="JSH188" s="252"/>
      <c r="JSI188" s="252"/>
      <c r="JSJ188" s="252"/>
      <c r="JSK188" s="252"/>
      <c r="JSL188" s="252"/>
      <c r="JSM188" s="252"/>
      <c r="JSN188" s="252"/>
      <c r="JSO188" s="252"/>
      <c r="JSP188" s="252"/>
      <c r="JSQ188" s="252"/>
      <c r="JSR188" s="252"/>
      <c r="JSS188" s="252"/>
      <c r="JST188" s="252"/>
      <c r="JSU188" s="252"/>
      <c r="JSV188" s="252"/>
      <c r="JSW188" s="252"/>
      <c r="JSX188" s="252"/>
      <c r="JSY188" s="252"/>
      <c r="JSZ188" s="252"/>
      <c r="JTA188" s="252"/>
      <c r="JTB188" s="252"/>
      <c r="JTC188" s="252"/>
      <c r="JTD188" s="252"/>
      <c r="JTE188" s="252"/>
      <c r="JTF188" s="252"/>
      <c r="JTG188" s="252"/>
      <c r="JTH188" s="252"/>
      <c r="JTI188" s="252"/>
      <c r="JTJ188" s="252"/>
      <c r="JTK188" s="252"/>
      <c r="JTL188" s="252"/>
      <c r="JTM188" s="252"/>
      <c r="JTN188" s="252"/>
      <c r="JTO188" s="252"/>
      <c r="JTP188" s="252"/>
      <c r="JTQ188" s="252"/>
      <c r="JTR188" s="252"/>
      <c r="JTS188" s="252"/>
      <c r="JTT188" s="252"/>
      <c r="JTU188" s="252"/>
      <c r="JTV188" s="252"/>
      <c r="JTW188" s="252"/>
      <c r="JTX188" s="252"/>
      <c r="JTY188" s="252"/>
      <c r="JTZ188" s="252"/>
      <c r="JUA188" s="252"/>
      <c r="JUB188" s="252"/>
      <c r="JUC188" s="252"/>
      <c r="JUD188" s="252"/>
      <c r="JUE188" s="252"/>
      <c r="JUF188" s="252"/>
      <c r="JUG188" s="252"/>
      <c r="JUH188" s="252"/>
      <c r="JUI188" s="252"/>
      <c r="JUJ188" s="252"/>
      <c r="JUK188" s="252"/>
      <c r="JUL188" s="252"/>
      <c r="JUM188" s="252"/>
      <c r="JUN188" s="252"/>
      <c r="JUO188" s="252"/>
      <c r="JUP188" s="252"/>
      <c r="JUQ188" s="252"/>
      <c r="JUR188" s="252"/>
      <c r="JUS188" s="252"/>
      <c r="JUT188" s="252"/>
      <c r="JUU188" s="252"/>
      <c r="JUV188" s="252"/>
      <c r="JUW188" s="252"/>
      <c r="JUX188" s="252"/>
      <c r="JUY188" s="252"/>
      <c r="JUZ188" s="252"/>
      <c r="JVA188" s="252"/>
      <c r="JVB188" s="252"/>
      <c r="JVC188" s="252"/>
      <c r="JVD188" s="252"/>
      <c r="JVE188" s="252"/>
      <c r="JVF188" s="252"/>
      <c r="JVG188" s="252"/>
      <c r="JVH188" s="252"/>
      <c r="JVI188" s="252"/>
      <c r="JVJ188" s="252"/>
      <c r="JVK188" s="252"/>
      <c r="JVL188" s="252"/>
      <c r="JVM188" s="252"/>
      <c r="JVN188" s="252"/>
      <c r="JVO188" s="252"/>
      <c r="JVP188" s="252"/>
      <c r="JVQ188" s="252"/>
      <c r="JVR188" s="252"/>
      <c r="JVS188" s="252"/>
      <c r="JVT188" s="252"/>
      <c r="JVU188" s="252"/>
      <c r="JVV188" s="252"/>
      <c r="JVW188" s="252"/>
      <c r="JVX188" s="252"/>
      <c r="JVY188" s="252"/>
      <c r="JVZ188" s="252"/>
      <c r="JWA188" s="252"/>
      <c r="JWB188" s="252"/>
      <c r="JWC188" s="252"/>
      <c r="JWD188" s="252"/>
      <c r="JWE188" s="252"/>
      <c r="JWF188" s="252"/>
      <c r="JWG188" s="252"/>
      <c r="JWH188" s="252"/>
      <c r="JWI188" s="252"/>
      <c r="JWJ188" s="252"/>
      <c r="JWK188" s="252"/>
      <c r="JWL188" s="252"/>
      <c r="JWM188" s="252"/>
      <c r="JWN188" s="252"/>
      <c r="JWO188" s="252"/>
      <c r="JWP188" s="252"/>
      <c r="JWQ188" s="252"/>
      <c r="JWR188" s="252"/>
      <c r="JWS188" s="252"/>
      <c r="JWT188" s="252"/>
      <c r="JWU188" s="252"/>
      <c r="JWV188" s="252"/>
      <c r="JWW188" s="252"/>
      <c r="JWX188" s="252"/>
      <c r="JWY188" s="252"/>
      <c r="JWZ188" s="252"/>
      <c r="JXA188" s="252"/>
      <c r="JXB188" s="252"/>
      <c r="JXC188" s="252"/>
      <c r="JXD188" s="252"/>
      <c r="JXE188" s="252"/>
      <c r="JXF188" s="252"/>
      <c r="JXG188" s="252"/>
      <c r="JXH188" s="252"/>
      <c r="JXI188" s="252"/>
      <c r="JXJ188" s="252"/>
      <c r="JXK188" s="252"/>
      <c r="JXL188" s="252"/>
      <c r="JXM188" s="252"/>
      <c r="JXN188" s="252"/>
      <c r="JXO188" s="252"/>
      <c r="JXP188" s="252"/>
      <c r="JXQ188" s="252"/>
      <c r="JXR188" s="252"/>
      <c r="JXS188" s="252"/>
      <c r="JXT188" s="252"/>
      <c r="JXU188" s="252"/>
      <c r="JXV188" s="252"/>
      <c r="JXW188" s="252"/>
      <c r="JXX188" s="252"/>
      <c r="JXY188" s="252"/>
      <c r="JXZ188" s="252"/>
      <c r="JYA188" s="252"/>
      <c r="JYB188" s="252"/>
      <c r="JYC188" s="252"/>
      <c r="JYD188" s="252"/>
      <c r="JYE188" s="252"/>
      <c r="JYF188" s="252"/>
      <c r="JYG188" s="252"/>
      <c r="JYH188" s="252"/>
      <c r="JYI188" s="252"/>
      <c r="JYJ188" s="252"/>
      <c r="JYK188" s="252"/>
      <c r="JYL188" s="252"/>
      <c r="JYM188" s="252"/>
      <c r="JYN188" s="252"/>
      <c r="JYO188" s="252"/>
      <c r="JYP188" s="252"/>
      <c r="JYQ188" s="252"/>
      <c r="JYR188" s="252"/>
      <c r="JYS188" s="252"/>
      <c r="JYT188" s="252"/>
      <c r="JYU188" s="252"/>
      <c r="JYV188" s="252"/>
      <c r="JYW188" s="252"/>
      <c r="JYX188" s="252"/>
      <c r="JYY188" s="252"/>
      <c r="JYZ188" s="252"/>
      <c r="JZA188" s="252"/>
      <c r="JZB188" s="252"/>
      <c r="JZC188" s="252"/>
      <c r="JZD188" s="252"/>
      <c r="JZE188" s="252"/>
      <c r="JZF188" s="252"/>
      <c r="JZG188" s="252"/>
      <c r="JZH188" s="252"/>
      <c r="JZI188" s="252"/>
      <c r="JZJ188" s="252"/>
      <c r="JZK188" s="252"/>
      <c r="JZL188" s="252"/>
      <c r="JZM188" s="252"/>
      <c r="JZN188" s="252"/>
      <c r="JZO188" s="252"/>
      <c r="JZP188" s="252"/>
      <c r="JZQ188" s="252"/>
      <c r="JZR188" s="252"/>
      <c r="JZS188" s="252"/>
      <c r="JZT188" s="252"/>
      <c r="JZU188" s="252"/>
      <c r="JZV188" s="252"/>
      <c r="JZW188" s="252"/>
      <c r="JZX188" s="252"/>
      <c r="JZY188" s="252"/>
      <c r="JZZ188" s="252"/>
      <c r="KAA188" s="252"/>
      <c r="KAB188" s="252"/>
      <c r="KAC188" s="252"/>
      <c r="KAD188" s="252"/>
      <c r="KAE188" s="252"/>
      <c r="KAF188" s="252"/>
      <c r="KAG188" s="252"/>
      <c r="KAH188" s="252"/>
      <c r="KAI188" s="252"/>
      <c r="KAJ188" s="252"/>
      <c r="KAK188" s="252"/>
      <c r="KAL188" s="252"/>
      <c r="KAM188" s="252"/>
      <c r="KAN188" s="252"/>
      <c r="KAO188" s="252"/>
      <c r="KAP188" s="252"/>
      <c r="KAQ188" s="252"/>
      <c r="KAR188" s="252"/>
      <c r="KAS188" s="252"/>
      <c r="KAT188" s="252"/>
      <c r="KAU188" s="252"/>
      <c r="KAV188" s="252"/>
      <c r="KAW188" s="252"/>
      <c r="KAX188" s="252"/>
      <c r="KAY188" s="252"/>
      <c r="KAZ188" s="252"/>
      <c r="KBA188" s="252"/>
      <c r="KBB188" s="252"/>
      <c r="KBC188" s="252"/>
      <c r="KBD188" s="252"/>
      <c r="KBE188" s="252"/>
      <c r="KBF188" s="252"/>
      <c r="KBG188" s="252"/>
      <c r="KBH188" s="252"/>
      <c r="KBI188" s="252"/>
      <c r="KBJ188" s="252"/>
      <c r="KBK188" s="252"/>
      <c r="KBL188" s="252"/>
      <c r="KBM188" s="252"/>
      <c r="KBN188" s="252"/>
      <c r="KBO188" s="252"/>
      <c r="KBP188" s="252"/>
      <c r="KBQ188" s="252"/>
      <c r="KBR188" s="252"/>
      <c r="KBS188" s="252"/>
      <c r="KBT188" s="252"/>
      <c r="KBU188" s="252"/>
      <c r="KBV188" s="252"/>
      <c r="KBW188" s="252"/>
      <c r="KBX188" s="252"/>
      <c r="KBY188" s="252"/>
      <c r="KBZ188" s="252"/>
      <c r="KCA188" s="252"/>
      <c r="KCB188" s="252"/>
      <c r="KCC188" s="252"/>
      <c r="KCD188" s="252"/>
      <c r="KCE188" s="252"/>
      <c r="KCF188" s="252"/>
      <c r="KCG188" s="252"/>
      <c r="KCH188" s="252"/>
      <c r="KCI188" s="252"/>
      <c r="KCJ188" s="252"/>
      <c r="KCK188" s="252"/>
      <c r="KCL188" s="252"/>
      <c r="KCM188" s="252"/>
      <c r="KCN188" s="252"/>
      <c r="KCO188" s="252"/>
      <c r="KCP188" s="252"/>
      <c r="KCQ188" s="252"/>
      <c r="KCR188" s="252"/>
      <c r="KCS188" s="252"/>
      <c r="KCT188" s="252"/>
      <c r="KCU188" s="252"/>
      <c r="KCV188" s="252"/>
      <c r="KCW188" s="252"/>
      <c r="KCX188" s="252"/>
      <c r="KCY188" s="252"/>
      <c r="KCZ188" s="252"/>
      <c r="KDA188" s="252"/>
      <c r="KDB188" s="252"/>
      <c r="KDC188" s="252"/>
      <c r="KDD188" s="252"/>
      <c r="KDE188" s="252"/>
      <c r="KDF188" s="252"/>
      <c r="KDG188" s="252"/>
      <c r="KDH188" s="252"/>
      <c r="KDI188" s="252"/>
      <c r="KDJ188" s="252"/>
      <c r="KDK188" s="252"/>
      <c r="KDL188" s="252"/>
      <c r="KDM188" s="252"/>
      <c r="KDN188" s="252"/>
      <c r="KDO188" s="252"/>
      <c r="KDP188" s="252"/>
      <c r="KDQ188" s="252"/>
      <c r="KDR188" s="252"/>
      <c r="KDS188" s="252"/>
      <c r="KDT188" s="252"/>
      <c r="KDU188" s="252"/>
      <c r="KDV188" s="252"/>
      <c r="KDW188" s="252"/>
      <c r="KDX188" s="252"/>
      <c r="KDY188" s="252"/>
      <c r="KDZ188" s="252"/>
      <c r="KEA188" s="252"/>
      <c r="KEB188" s="252"/>
      <c r="KEC188" s="252"/>
      <c r="KED188" s="252"/>
      <c r="KEE188" s="252"/>
      <c r="KEF188" s="252"/>
      <c r="KEG188" s="252"/>
      <c r="KEH188" s="252"/>
      <c r="KEI188" s="252"/>
      <c r="KEJ188" s="252"/>
      <c r="KEK188" s="252"/>
      <c r="KEL188" s="252"/>
      <c r="KEM188" s="252"/>
      <c r="KEN188" s="252"/>
      <c r="KEO188" s="252"/>
      <c r="KEP188" s="252"/>
      <c r="KEQ188" s="252"/>
      <c r="KER188" s="252"/>
      <c r="KES188" s="252"/>
      <c r="KET188" s="252"/>
      <c r="KEU188" s="252"/>
      <c r="KEV188" s="252"/>
      <c r="KEW188" s="252"/>
      <c r="KEX188" s="252"/>
      <c r="KEY188" s="252"/>
      <c r="KEZ188" s="252"/>
      <c r="KFA188" s="252"/>
      <c r="KFB188" s="252"/>
      <c r="KFC188" s="252"/>
      <c r="KFD188" s="252"/>
      <c r="KFE188" s="252"/>
      <c r="KFF188" s="252"/>
      <c r="KFG188" s="252"/>
      <c r="KFH188" s="252"/>
      <c r="KFI188" s="252"/>
      <c r="KFJ188" s="252"/>
      <c r="KFK188" s="252"/>
      <c r="KFL188" s="252"/>
      <c r="KFM188" s="252"/>
      <c r="KFN188" s="252"/>
      <c r="KFO188" s="252"/>
      <c r="KFP188" s="252"/>
      <c r="KFQ188" s="252"/>
      <c r="KFR188" s="252"/>
      <c r="KFS188" s="252"/>
      <c r="KFT188" s="252"/>
      <c r="KFU188" s="252"/>
      <c r="KFV188" s="252"/>
      <c r="KFW188" s="252"/>
      <c r="KFX188" s="252"/>
      <c r="KFY188" s="252"/>
      <c r="KFZ188" s="252"/>
      <c r="KGA188" s="252"/>
      <c r="KGB188" s="252"/>
      <c r="KGC188" s="252"/>
      <c r="KGD188" s="252"/>
      <c r="KGE188" s="252"/>
      <c r="KGF188" s="252"/>
      <c r="KGG188" s="252"/>
      <c r="KGH188" s="252"/>
      <c r="KGI188" s="252"/>
      <c r="KGJ188" s="252"/>
      <c r="KGK188" s="252"/>
      <c r="KGL188" s="252"/>
      <c r="KGM188" s="252"/>
      <c r="KGN188" s="252"/>
      <c r="KGO188" s="252"/>
      <c r="KGP188" s="252"/>
      <c r="KGQ188" s="252"/>
      <c r="KGR188" s="252"/>
      <c r="KGS188" s="252"/>
      <c r="KGT188" s="252"/>
      <c r="KGU188" s="252"/>
      <c r="KGV188" s="252"/>
      <c r="KGW188" s="252"/>
      <c r="KGX188" s="252"/>
      <c r="KGY188" s="252"/>
      <c r="KGZ188" s="252"/>
      <c r="KHA188" s="252"/>
      <c r="KHB188" s="252"/>
      <c r="KHC188" s="252"/>
      <c r="KHD188" s="252"/>
      <c r="KHE188" s="252"/>
      <c r="KHF188" s="252"/>
      <c r="KHG188" s="252"/>
      <c r="KHH188" s="252"/>
      <c r="KHI188" s="252"/>
      <c r="KHJ188" s="252"/>
      <c r="KHK188" s="252"/>
      <c r="KHL188" s="252"/>
      <c r="KHM188" s="252"/>
      <c r="KHN188" s="252"/>
      <c r="KHO188" s="252"/>
      <c r="KHP188" s="252"/>
      <c r="KHQ188" s="252"/>
      <c r="KHR188" s="252"/>
      <c r="KHS188" s="252"/>
      <c r="KHT188" s="252"/>
      <c r="KHU188" s="252"/>
      <c r="KHV188" s="252"/>
      <c r="KHW188" s="252"/>
      <c r="KHX188" s="252"/>
      <c r="KHY188" s="252"/>
      <c r="KHZ188" s="252"/>
      <c r="KIA188" s="252"/>
      <c r="KIB188" s="252"/>
      <c r="KIC188" s="252"/>
      <c r="KID188" s="252"/>
      <c r="KIE188" s="252"/>
      <c r="KIF188" s="252"/>
      <c r="KIG188" s="252"/>
      <c r="KIH188" s="252"/>
      <c r="KII188" s="252"/>
      <c r="KIJ188" s="252"/>
      <c r="KIK188" s="252"/>
      <c r="KIL188" s="252"/>
      <c r="KIM188" s="252"/>
      <c r="KIN188" s="252"/>
      <c r="KIO188" s="252"/>
      <c r="KIP188" s="252"/>
      <c r="KIQ188" s="252"/>
      <c r="KIR188" s="252"/>
      <c r="KIS188" s="252"/>
      <c r="KIT188" s="252"/>
      <c r="KIU188" s="252"/>
      <c r="KIV188" s="252"/>
      <c r="KIW188" s="252"/>
      <c r="KIX188" s="252"/>
      <c r="KIY188" s="252"/>
      <c r="KIZ188" s="252"/>
      <c r="KJA188" s="252"/>
      <c r="KJB188" s="252"/>
      <c r="KJC188" s="252"/>
      <c r="KJD188" s="252"/>
      <c r="KJE188" s="252"/>
      <c r="KJF188" s="252"/>
      <c r="KJG188" s="252"/>
      <c r="KJH188" s="252"/>
      <c r="KJI188" s="252"/>
      <c r="KJJ188" s="252"/>
      <c r="KJK188" s="252"/>
      <c r="KJL188" s="252"/>
      <c r="KJM188" s="252"/>
      <c r="KJN188" s="252"/>
      <c r="KJO188" s="252"/>
      <c r="KJP188" s="252"/>
      <c r="KJQ188" s="252"/>
      <c r="KJR188" s="252"/>
      <c r="KJS188" s="252"/>
      <c r="KJT188" s="252"/>
      <c r="KJU188" s="252"/>
      <c r="KJV188" s="252"/>
      <c r="KJW188" s="252"/>
      <c r="KJX188" s="252"/>
      <c r="KJY188" s="252"/>
      <c r="KJZ188" s="252"/>
      <c r="KKA188" s="252"/>
      <c r="KKB188" s="252"/>
      <c r="KKC188" s="252"/>
      <c r="KKD188" s="252"/>
      <c r="KKE188" s="252"/>
      <c r="KKF188" s="252"/>
      <c r="KKG188" s="252"/>
      <c r="KKH188" s="252"/>
      <c r="KKI188" s="252"/>
      <c r="KKJ188" s="252"/>
      <c r="KKK188" s="252"/>
      <c r="KKL188" s="252"/>
      <c r="KKM188" s="252"/>
      <c r="KKN188" s="252"/>
      <c r="KKO188" s="252"/>
      <c r="KKP188" s="252"/>
      <c r="KKQ188" s="252"/>
      <c r="KKR188" s="252"/>
      <c r="KKS188" s="252"/>
      <c r="KKT188" s="252"/>
      <c r="KKU188" s="252"/>
      <c r="KKV188" s="252"/>
      <c r="KKW188" s="252"/>
      <c r="KKX188" s="252"/>
      <c r="KKY188" s="252"/>
      <c r="KKZ188" s="252"/>
      <c r="KLA188" s="252"/>
      <c r="KLB188" s="252"/>
      <c r="KLC188" s="252"/>
      <c r="KLD188" s="252"/>
      <c r="KLE188" s="252"/>
      <c r="KLF188" s="252"/>
      <c r="KLG188" s="252"/>
      <c r="KLH188" s="252"/>
      <c r="KLI188" s="252"/>
      <c r="KLJ188" s="252"/>
      <c r="KLK188" s="252"/>
      <c r="KLL188" s="252"/>
      <c r="KLM188" s="252"/>
      <c r="KLN188" s="252"/>
      <c r="KLO188" s="252"/>
      <c r="KLP188" s="252"/>
      <c r="KLQ188" s="252"/>
      <c r="KLR188" s="252"/>
      <c r="KLS188" s="252"/>
      <c r="KLT188" s="252"/>
      <c r="KLU188" s="252"/>
      <c r="KLV188" s="252"/>
      <c r="KLW188" s="252"/>
      <c r="KLX188" s="252"/>
      <c r="KLY188" s="252"/>
      <c r="KLZ188" s="252"/>
      <c r="KMA188" s="252"/>
      <c r="KMB188" s="252"/>
      <c r="KMC188" s="252"/>
      <c r="KMD188" s="252"/>
      <c r="KME188" s="252"/>
      <c r="KMF188" s="252"/>
      <c r="KMG188" s="252"/>
      <c r="KMH188" s="252"/>
      <c r="KMI188" s="252"/>
      <c r="KMJ188" s="252"/>
      <c r="KMK188" s="252"/>
      <c r="KML188" s="252"/>
      <c r="KMM188" s="252"/>
      <c r="KMN188" s="252"/>
      <c r="KMO188" s="252"/>
      <c r="KMP188" s="252"/>
      <c r="KMQ188" s="252"/>
      <c r="KMR188" s="252"/>
      <c r="KMS188" s="252"/>
      <c r="KMT188" s="252"/>
      <c r="KMU188" s="252"/>
      <c r="KMV188" s="252"/>
      <c r="KMW188" s="252"/>
      <c r="KMX188" s="252"/>
      <c r="KMY188" s="252"/>
      <c r="KMZ188" s="252"/>
      <c r="KNA188" s="252"/>
      <c r="KNB188" s="252"/>
      <c r="KNC188" s="252"/>
      <c r="KND188" s="252"/>
      <c r="KNE188" s="252"/>
      <c r="KNF188" s="252"/>
      <c r="KNG188" s="252"/>
      <c r="KNH188" s="252"/>
      <c r="KNI188" s="252"/>
      <c r="KNJ188" s="252"/>
      <c r="KNK188" s="252"/>
      <c r="KNL188" s="252"/>
      <c r="KNM188" s="252"/>
      <c r="KNN188" s="252"/>
      <c r="KNO188" s="252"/>
      <c r="KNP188" s="252"/>
      <c r="KNQ188" s="252"/>
      <c r="KNR188" s="252"/>
      <c r="KNS188" s="252"/>
      <c r="KNT188" s="252"/>
      <c r="KNU188" s="252"/>
      <c r="KNV188" s="252"/>
      <c r="KNW188" s="252"/>
      <c r="KNX188" s="252"/>
      <c r="KNY188" s="252"/>
      <c r="KNZ188" s="252"/>
      <c r="KOA188" s="252"/>
      <c r="KOB188" s="252"/>
      <c r="KOC188" s="252"/>
      <c r="KOD188" s="252"/>
      <c r="KOE188" s="252"/>
      <c r="KOF188" s="252"/>
      <c r="KOG188" s="252"/>
      <c r="KOH188" s="252"/>
      <c r="KOI188" s="252"/>
      <c r="KOJ188" s="252"/>
      <c r="KOK188" s="252"/>
      <c r="KOL188" s="252"/>
      <c r="KOM188" s="252"/>
      <c r="KON188" s="252"/>
      <c r="KOO188" s="252"/>
      <c r="KOP188" s="252"/>
      <c r="KOQ188" s="252"/>
      <c r="KOR188" s="252"/>
      <c r="KOS188" s="252"/>
      <c r="KOT188" s="252"/>
      <c r="KOU188" s="252"/>
      <c r="KOV188" s="252"/>
      <c r="KOW188" s="252"/>
      <c r="KOX188" s="252"/>
      <c r="KOY188" s="252"/>
      <c r="KOZ188" s="252"/>
      <c r="KPA188" s="252"/>
      <c r="KPB188" s="252"/>
      <c r="KPC188" s="252"/>
      <c r="KPD188" s="252"/>
      <c r="KPE188" s="252"/>
      <c r="KPF188" s="252"/>
      <c r="KPG188" s="252"/>
      <c r="KPH188" s="252"/>
      <c r="KPI188" s="252"/>
      <c r="KPJ188" s="252"/>
      <c r="KPK188" s="252"/>
      <c r="KPL188" s="252"/>
      <c r="KPM188" s="252"/>
      <c r="KPN188" s="252"/>
      <c r="KPO188" s="252"/>
      <c r="KPP188" s="252"/>
      <c r="KPQ188" s="252"/>
      <c r="KPR188" s="252"/>
      <c r="KPS188" s="252"/>
      <c r="KPT188" s="252"/>
      <c r="KPU188" s="252"/>
      <c r="KPV188" s="252"/>
      <c r="KPW188" s="252"/>
      <c r="KPX188" s="252"/>
      <c r="KPY188" s="252"/>
      <c r="KPZ188" s="252"/>
      <c r="KQA188" s="252"/>
      <c r="KQB188" s="252"/>
      <c r="KQC188" s="252"/>
      <c r="KQD188" s="252"/>
      <c r="KQE188" s="252"/>
      <c r="KQF188" s="252"/>
      <c r="KQG188" s="252"/>
      <c r="KQH188" s="252"/>
      <c r="KQI188" s="252"/>
      <c r="KQJ188" s="252"/>
      <c r="KQK188" s="252"/>
      <c r="KQL188" s="252"/>
      <c r="KQM188" s="252"/>
      <c r="KQN188" s="252"/>
      <c r="KQO188" s="252"/>
      <c r="KQP188" s="252"/>
      <c r="KQQ188" s="252"/>
      <c r="KQR188" s="252"/>
      <c r="KQS188" s="252"/>
      <c r="KQT188" s="252"/>
      <c r="KQU188" s="252"/>
      <c r="KQV188" s="252"/>
      <c r="KQW188" s="252"/>
      <c r="KQX188" s="252"/>
      <c r="KQY188" s="252"/>
      <c r="KQZ188" s="252"/>
      <c r="KRA188" s="252"/>
      <c r="KRB188" s="252"/>
      <c r="KRC188" s="252"/>
      <c r="KRD188" s="252"/>
      <c r="KRE188" s="252"/>
      <c r="KRF188" s="252"/>
      <c r="KRG188" s="252"/>
      <c r="KRH188" s="252"/>
      <c r="KRI188" s="252"/>
      <c r="KRJ188" s="252"/>
      <c r="KRK188" s="252"/>
      <c r="KRL188" s="252"/>
      <c r="KRM188" s="252"/>
      <c r="KRN188" s="252"/>
      <c r="KRO188" s="252"/>
      <c r="KRP188" s="252"/>
      <c r="KRQ188" s="252"/>
      <c r="KRR188" s="252"/>
      <c r="KRS188" s="252"/>
      <c r="KRT188" s="252"/>
      <c r="KRU188" s="252"/>
      <c r="KRV188" s="252"/>
      <c r="KRW188" s="252"/>
      <c r="KRX188" s="252"/>
      <c r="KRY188" s="252"/>
      <c r="KRZ188" s="252"/>
      <c r="KSA188" s="252"/>
      <c r="KSB188" s="252"/>
      <c r="KSC188" s="252"/>
      <c r="KSD188" s="252"/>
      <c r="KSE188" s="252"/>
      <c r="KSF188" s="252"/>
      <c r="KSG188" s="252"/>
      <c r="KSH188" s="252"/>
      <c r="KSI188" s="252"/>
      <c r="KSJ188" s="252"/>
      <c r="KSK188" s="252"/>
      <c r="KSL188" s="252"/>
      <c r="KSM188" s="252"/>
      <c r="KSN188" s="252"/>
      <c r="KSO188" s="252"/>
      <c r="KSP188" s="252"/>
      <c r="KSQ188" s="252"/>
      <c r="KSR188" s="252"/>
      <c r="KSS188" s="252"/>
      <c r="KST188" s="252"/>
      <c r="KSU188" s="252"/>
      <c r="KSV188" s="252"/>
      <c r="KSW188" s="252"/>
      <c r="KSX188" s="252"/>
      <c r="KSY188" s="252"/>
      <c r="KSZ188" s="252"/>
      <c r="KTA188" s="252"/>
      <c r="KTB188" s="252"/>
      <c r="KTC188" s="252"/>
      <c r="KTD188" s="252"/>
      <c r="KTE188" s="252"/>
      <c r="KTF188" s="252"/>
      <c r="KTG188" s="252"/>
      <c r="KTH188" s="252"/>
      <c r="KTI188" s="252"/>
      <c r="KTJ188" s="252"/>
      <c r="KTK188" s="252"/>
      <c r="KTL188" s="252"/>
      <c r="KTM188" s="252"/>
      <c r="KTN188" s="252"/>
      <c r="KTO188" s="252"/>
      <c r="KTP188" s="252"/>
      <c r="KTQ188" s="252"/>
      <c r="KTR188" s="252"/>
      <c r="KTS188" s="252"/>
      <c r="KTT188" s="252"/>
      <c r="KTU188" s="252"/>
      <c r="KTV188" s="252"/>
      <c r="KTW188" s="252"/>
      <c r="KTX188" s="252"/>
      <c r="KTY188" s="252"/>
      <c r="KTZ188" s="252"/>
      <c r="KUA188" s="252"/>
      <c r="KUB188" s="252"/>
      <c r="KUC188" s="252"/>
      <c r="KUD188" s="252"/>
      <c r="KUE188" s="252"/>
      <c r="KUF188" s="252"/>
      <c r="KUG188" s="252"/>
      <c r="KUH188" s="252"/>
      <c r="KUI188" s="252"/>
      <c r="KUJ188" s="252"/>
      <c r="KUK188" s="252"/>
      <c r="KUL188" s="252"/>
      <c r="KUM188" s="252"/>
      <c r="KUN188" s="252"/>
      <c r="KUO188" s="252"/>
      <c r="KUP188" s="252"/>
      <c r="KUQ188" s="252"/>
      <c r="KUR188" s="252"/>
      <c r="KUS188" s="252"/>
      <c r="KUT188" s="252"/>
      <c r="KUU188" s="252"/>
      <c r="KUV188" s="252"/>
      <c r="KUW188" s="252"/>
      <c r="KUX188" s="252"/>
      <c r="KUY188" s="252"/>
      <c r="KUZ188" s="252"/>
      <c r="KVA188" s="252"/>
      <c r="KVB188" s="252"/>
      <c r="KVC188" s="252"/>
      <c r="KVD188" s="252"/>
      <c r="KVE188" s="252"/>
      <c r="KVF188" s="252"/>
      <c r="KVG188" s="252"/>
      <c r="KVH188" s="252"/>
      <c r="KVI188" s="252"/>
      <c r="KVJ188" s="252"/>
      <c r="KVK188" s="252"/>
      <c r="KVL188" s="252"/>
      <c r="KVM188" s="252"/>
      <c r="KVN188" s="252"/>
      <c r="KVO188" s="252"/>
      <c r="KVP188" s="252"/>
      <c r="KVQ188" s="252"/>
      <c r="KVR188" s="252"/>
      <c r="KVS188" s="252"/>
      <c r="KVT188" s="252"/>
      <c r="KVU188" s="252"/>
      <c r="KVV188" s="252"/>
      <c r="KVW188" s="252"/>
      <c r="KVX188" s="252"/>
      <c r="KVY188" s="252"/>
      <c r="KVZ188" s="252"/>
      <c r="KWA188" s="252"/>
      <c r="KWB188" s="252"/>
      <c r="KWC188" s="252"/>
      <c r="KWD188" s="252"/>
      <c r="KWE188" s="252"/>
      <c r="KWF188" s="252"/>
      <c r="KWG188" s="252"/>
      <c r="KWH188" s="252"/>
      <c r="KWI188" s="252"/>
      <c r="KWJ188" s="252"/>
      <c r="KWK188" s="252"/>
      <c r="KWL188" s="252"/>
      <c r="KWM188" s="252"/>
      <c r="KWN188" s="252"/>
      <c r="KWO188" s="252"/>
      <c r="KWP188" s="252"/>
      <c r="KWQ188" s="252"/>
      <c r="KWR188" s="252"/>
      <c r="KWS188" s="252"/>
      <c r="KWT188" s="252"/>
      <c r="KWU188" s="252"/>
      <c r="KWV188" s="252"/>
      <c r="KWW188" s="252"/>
      <c r="KWX188" s="252"/>
      <c r="KWY188" s="252"/>
      <c r="KWZ188" s="252"/>
      <c r="KXA188" s="252"/>
      <c r="KXB188" s="252"/>
      <c r="KXC188" s="252"/>
      <c r="KXD188" s="252"/>
      <c r="KXE188" s="252"/>
      <c r="KXF188" s="252"/>
      <c r="KXG188" s="252"/>
      <c r="KXH188" s="252"/>
      <c r="KXI188" s="252"/>
      <c r="KXJ188" s="252"/>
      <c r="KXK188" s="252"/>
      <c r="KXL188" s="252"/>
      <c r="KXM188" s="252"/>
      <c r="KXN188" s="252"/>
      <c r="KXO188" s="252"/>
      <c r="KXP188" s="252"/>
      <c r="KXQ188" s="252"/>
      <c r="KXR188" s="252"/>
      <c r="KXS188" s="252"/>
      <c r="KXT188" s="252"/>
      <c r="KXU188" s="252"/>
      <c r="KXV188" s="252"/>
      <c r="KXW188" s="252"/>
      <c r="KXX188" s="252"/>
      <c r="KXY188" s="252"/>
      <c r="KXZ188" s="252"/>
      <c r="KYA188" s="252"/>
      <c r="KYB188" s="252"/>
      <c r="KYC188" s="252"/>
      <c r="KYD188" s="252"/>
      <c r="KYE188" s="252"/>
      <c r="KYF188" s="252"/>
      <c r="KYG188" s="252"/>
      <c r="KYH188" s="252"/>
      <c r="KYI188" s="252"/>
      <c r="KYJ188" s="252"/>
      <c r="KYK188" s="252"/>
      <c r="KYL188" s="252"/>
      <c r="KYM188" s="252"/>
      <c r="KYN188" s="252"/>
      <c r="KYO188" s="252"/>
      <c r="KYP188" s="252"/>
      <c r="KYQ188" s="252"/>
      <c r="KYR188" s="252"/>
      <c r="KYS188" s="252"/>
      <c r="KYT188" s="252"/>
      <c r="KYU188" s="252"/>
      <c r="KYV188" s="252"/>
      <c r="KYW188" s="252"/>
      <c r="KYX188" s="252"/>
      <c r="KYY188" s="252"/>
      <c r="KYZ188" s="252"/>
      <c r="KZA188" s="252"/>
      <c r="KZB188" s="252"/>
      <c r="KZC188" s="252"/>
      <c r="KZD188" s="252"/>
      <c r="KZE188" s="252"/>
      <c r="KZF188" s="252"/>
      <c r="KZG188" s="252"/>
      <c r="KZH188" s="252"/>
      <c r="KZI188" s="252"/>
      <c r="KZJ188" s="252"/>
      <c r="KZK188" s="252"/>
      <c r="KZL188" s="252"/>
      <c r="KZM188" s="252"/>
      <c r="KZN188" s="252"/>
      <c r="KZO188" s="252"/>
      <c r="KZP188" s="252"/>
      <c r="KZQ188" s="252"/>
      <c r="KZR188" s="252"/>
      <c r="KZS188" s="252"/>
      <c r="KZT188" s="252"/>
      <c r="KZU188" s="252"/>
      <c r="KZV188" s="252"/>
      <c r="KZW188" s="252"/>
      <c r="KZX188" s="252"/>
      <c r="KZY188" s="252"/>
      <c r="KZZ188" s="252"/>
      <c r="LAA188" s="252"/>
      <c r="LAB188" s="252"/>
      <c r="LAC188" s="252"/>
      <c r="LAD188" s="252"/>
      <c r="LAE188" s="252"/>
      <c r="LAF188" s="252"/>
      <c r="LAG188" s="252"/>
      <c r="LAH188" s="252"/>
      <c r="LAI188" s="252"/>
      <c r="LAJ188" s="252"/>
      <c r="LAK188" s="252"/>
      <c r="LAL188" s="252"/>
      <c r="LAM188" s="252"/>
      <c r="LAN188" s="252"/>
      <c r="LAO188" s="252"/>
      <c r="LAP188" s="252"/>
      <c r="LAQ188" s="252"/>
      <c r="LAR188" s="252"/>
      <c r="LAS188" s="252"/>
      <c r="LAT188" s="252"/>
      <c r="LAU188" s="252"/>
      <c r="LAV188" s="252"/>
      <c r="LAW188" s="252"/>
      <c r="LAX188" s="252"/>
      <c r="LAY188" s="252"/>
      <c r="LAZ188" s="252"/>
      <c r="LBA188" s="252"/>
      <c r="LBB188" s="252"/>
      <c r="LBC188" s="252"/>
      <c r="LBD188" s="252"/>
      <c r="LBE188" s="252"/>
      <c r="LBF188" s="252"/>
      <c r="LBG188" s="252"/>
      <c r="LBH188" s="252"/>
      <c r="LBI188" s="252"/>
      <c r="LBJ188" s="252"/>
      <c r="LBK188" s="252"/>
      <c r="LBL188" s="252"/>
      <c r="LBM188" s="252"/>
      <c r="LBN188" s="252"/>
      <c r="LBO188" s="252"/>
      <c r="LBP188" s="252"/>
      <c r="LBQ188" s="252"/>
      <c r="LBR188" s="252"/>
      <c r="LBS188" s="252"/>
      <c r="LBT188" s="252"/>
      <c r="LBU188" s="252"/>
      <c r="LBV188" s="252"/>
      <c r="LBW188" s="252"/>
      <c r="LBX188" s="252"/>
      <c r="LBY188" s="252"/>
      <c r="LBZ188" s="252"/>
      <c r="LCA188" s="252"/>
      <c r="LCB188" s="252"/>
      <c r="LCC188" s="252"/>
      <c r="LCD188" s="252"/>
      <c r="LCE188" s="252"/>
      <c r="LCF188" s="252"/>
      <c r="LCG188" s="252"/>
      <c r="LCH188" s="252"/>
      <c r="LCI188" s="252"/>
      <c r="LCJ188" s="252"/>
      <c r="LCK188" s="252"/>
      <c r="LCL188" s="252"/>
      <c r="LCM188" s="252"/>
      <c r="LCN188" s="252"/>
      <c r="LCO188" s="252"/>
      <c r="LCP188" s="252"/>
      <c r="LCQ188" s="252"/>
      <c r="LCR188" s="252"/>
      <c r="LCS188" s="252"/>
      <c r="LCT188" s="252"/>
      <c r="LCU188" s="252"/>
      <c r="LCV188" s="252"/>
      <c r="LCW188" s="252"/>
      <c r="LCX188" s="252"/>
      <c r="LCY188" s="252"/>
      <c r="LCZ188" s="252"/>
      <c r="LDA188" s="252"/>
      <c r="LDB188" s="252"/>
      <c r="LDC188" s="252"/>
      <c r="LDD188" s="252"/>
      <c r="LDE188" s="252"/>
      <c r="LDF188" s="252"/>
      <c r="LDG188" s="252"/>
      <c r="LDH188" s="252"/>
      <c r="LDI188" s="252"/>
      <c r="LDJ188" s="252"/>
      <c r="LDK188" s="252"/>
      <c r="LDL188" s="252"/>
      <c r="LDM188" s="252"/>
      <c r="LDN188" s="252"/>
      <c r="LDO188" s="252"/>
      <c r="LDP188" s="252"/>
      <c r="LDQ188" s="252"/>
      <c r="LDR188" s="252"/>
      <c r="LDS188" s="252"/>
      <c r="LDT188" s="252"/>
      <c r="LDU188" s="252"/>
      <c r="LDV188" s="252"/>
      <c r="LDW188" s="252"/>
      <c r="LDX188" s="252"/>
      <c r="LDY188" s="252"/>
      <c r="LDZ188" s="252"/>
      <c r="LEA188" s="252"/>
      <c r="LEB188" s="252"/>
      <c r="LEC188" s="252"/>
      <c r="LED188" s="252"/>
      <c r="LEE188" s="252"/>
      <c r="LEF188" s="252"/>
      <c r="LEG188" s="252"/>
      <c r="LEH188" s="252"/>
      <c r="LEI188" s="252"/>
      <c r="LEJ188" s="252"/>
      <c r="LEK188" s="252"/>
      <c r="LEL188" s="252"/>
      <c r="LEM188" s="252"/>
      <c r="LEN188" s="252"/>
      <c r="LEO188" s="252"/>
      <c r="LEP188" s="252"/>
      <c r="LEQ188" s="252"/>
      <c r="LER188" s="252"/>
      <c r="LES188" s="252"/>
      <c r="LET188" s="252"/>
      <c r="LEU188" s="252"/>
      <c r="LEV188" s="252"/>
      <c r="LEW188" s="252"/>
      <c r="LEX188" s="252"/>
      <c r="LEY188" s="252"/>
      <c r="LEZ188" s="252"/>
      <c r="LFA188" s="252"/>
      <c r="LFB188" s="252"/>
      <c r="LFC188" s="252"/>
      <c r="LFD188" s="252"/>
      <c r="LFE188" s="252"/>
      <c r="LFF188" s="252"/>
      <c r="LFG188" s="252"/>
      <c r="LFH188" s="252"/>
      <c r="LFI188" s="252"/>
      <c r="LFJ188" s="252"/>
      <c r="LFK188" s="252"/>
      <c r="LFL188" s="252"/>
      <c r="LFM188" s="252"/>
      <c r="LFN188" s="252"/>
      <c r="LFO188" s="252"/>
      <c r="LFP188" s="252"/>
      <c r="LFQ188" s="252"/>
      <c r="LFR188" s="252"/>
      <c r="LFS188" s="252"/>
      <c r="LFT188" s="252"/>
      <c r="LFU188" s="252"/>
      <c r="LFV188" s="252"/>
      <c r="LFW188" s="252"/>
      <c r="LFX188" s="252"/>
      <c r="LFY188" s="252"/>
      <c r="LFZ188" s="252"/>
      <c r="LGA188" s="252"/>
      <c r="LGB188" s="252"/>
      <c r="LGC188" s="252"/>
      <c r="LGD188" s="252"/>
      <c r="LGE188" s="252"/>
      <c r="LGF188" s="252"/>
      <c r="LGG188" s="252"/>
      <c r="LGH188" s="252"/>
      <c r="LGI188" s="252"/>
      <c r="LGJ188" s="252"/>
      <c r="LGK188" s="252"/>
      <c r="LGL188" s="252"/>
      <c r="LGM188" s="252"/>
      <c r="LGN188" s="252"/>
      <c r="LGO188" s="252"/>
      <c r="LGP188" s="252"/>
      <c r="LGQ188" s="252"/>
      <c r="LGR188" s="252"/>
      <c r="LGS188" s="252"/>
      <c r="LGT188" s="252"/>
      <c r="LGU188" s="252"/>
      <c r="LGV188" s="252"/>
      <c r="LGW188" s="252"/>
      <c r="LGX188" s="252"/>
      <c r="LGY188" s="252"/>
      <c r="LGZ188" s="252"/>
      <c r="LHA188" s="252"/>
      <c r="LHB188" s="252"/>
      <c r="LHC188" s="252"/>
      <c r="LHD188" s="252"/>
      <c r="LHE188" s="252"/>
      <c r="LHF188" s="252"/>
      <c r="LHG188" s="252"/>
      <c r="LHH188" s="252"/>
      <c r="LHI188" s="252"/>
      <c r="LHJ188" s="252"/>
      <c r="LHK188" s="252"/>
      <c r="LHL188" s="252"/>
      <c r="LHM188" s="252"/>
      <c r="LHN188" s="252"/>
      <c r="LHO188" s="252"/>
      <c r="LHP188" s="252"/>
      <c r="LHQ188" s="252"/>
      <c r="LHR188" s="252"/>
      <c r="LHS188" s="252"/>
      <c r="LHT188" s="252"/>
      <c r="LHU188" s="252"/>
      <c r="LHV188" s="252"/>
      <c r="LHW188" s="252"/>
      <c r="LHX188" s="252"/>
      <c r="LHY188" s="252"/>
      <c r="LHZ188" s="252"/>
      <c r="LIA188" s="252"/>
      <c r="LIB188" s="252"/>
      <c r="LIC188" s="252"/>
      <c r="LID188" s="252"/>
      <c r="LIE188" s="252"/>
      <c r="LIF188" s="252"/>
      <c r="LIG188" s="252"/>
      <c r="LIH188" s="252"/>
      <c r="LII188" s="252"/>
      <c r="LIJ188" s="252"/>
      <c r="LIK188" s="252"/>
      <c r="LIL188" s="252"/>
      <c r="LIM188" s="252"/>
      <c r="LIN188" s="252"/>
      <c r="LIO188" s="252"/>
      <c r="LIP188" s="252"/>
      <c r="LIQ188" s="252"/>
      <c r="LIR188" s="252"/>
      <c r="LIS188" s="252"/>
      <c r="LIT188" s="252"/>
      <c r="LIU188" s="252"/>
      <c r="LIV188" s="252"/>
      <c r="LIW188" s="252"/>
      <c r="LIX188" s="252"/>
      <c r="LIY188" s="252"/>
      <c r="LIZ188" s="252"/>
      <c r="LJA188" s="252"/>
      <c r="LJB188" s="252"/>
      <c r="LJC188" s="252"/>
      <c r="LJD188" s="252"/>
      <c r="LJE188" s="252"/>
      <c r="LJF188" s="252"/>
      <c r="LJG188" s="252"/>
      <c r="LJH188" s="252"/>
      <c r="LJI188" s="252"/>
      <c r="LJJ188" s="252"/>
      <c r="LJK188" s="252"/>
      <c r="LJL188" s="252"/>
      <c r="LJM188" s="252"/>
      <c r="LJN188" s="252"/>
      <c r="LJO188" s="252"/>
      <c r="LJP188" s="252"/>
      <c r="LJQ188" s="252"/>
      <c r="LJR188" s="252"/>
      <c r="LJS188" s="252"/>
      <c r="LJT188" s="252"/>
      <c r="LJU188" s="252"/>
      <c r="LJV188" s="252"/>
      <c r="LJW188" s="252"/>
      <c r="LJX188" s="252"/>
      <c r="LJY188" s="252"/>
      <c r="LJZ188" s="252"/>
      <c r="LKA188" s="252"/>
      <c r="LKB188" s="252"/>
      <c r="LKC188" s="252"/>
      <c r="LKD188" s="252"/>
      <c r="LKE188" s="252"/>
      <c r="LKF188" s="252"/>
      <c r="LKG188" s="252"/>
      <c r="LKH188" s="252"/>
      <c r="LKI188" s="252"/>
      <c r="LKJ188" s="252"/>
      <c r="LKK188" s="252"/>
      <c r="LKL188" s="252"/>
      <c r="LKM188" s="252"/>
      <c r="LKN188" s="252"/>
      <c r="LKO188" s="252"/>
      <c r="LKP188" s="252"/>
      <c r="LKQ188" s="252"/>
      <c r="LKR188" s="252"/>
      <c r="LKS188" s="252"/>
      <c r="LKT188" s="252"/>
      <c r="LKU188" s="252"/>
      <c r="LKV188" s="252"/>
      <c r="LKW188" s="252"/>
      <c r="LKX188" s="252"/>
      <c r="LKY188" s="252"/>
      <c r="LKZ188" s="252"/>
      <c r="LLA188" s="252"/>
      <c r="LLB188" s="252"/>
      <c r="LLC188" s="252"/>
      <c r="LLD188" s="252"/>
      <c r="LLE188" s="252"/>
      <c r="LLF188" s="252"/>
      <c r="LLG188" s="252"/>
      <c r="LLH188" s="252"/>
      <c r="LLI188" s="252"/>
      <c r="LLJ188" s="252"/>
      <c r="LLK188" s="252"/>
      <c r="LLL188" s="252"/>
      <c r="LLM188" s="252"/>
      <c r="LLN188" s="252"/>
      <c r="LLO188" s="252"/>
      <c r="LLP188" s="252"/>
      <c r="LLQ188" s="252"/>
      <c r="LLR188" s="252"/>
      <c r="LLS188" s="252"/>
      <c r="LLT188" s="252"/>
      <c r="LLU188" s="252"/>
      <c r="LLV188" s="252"/>
      <c r="LLW188" s="252"/>
      <c r="LLX188" s="252"/>
      <c r="LLY188" s="252"/>
      <c r="LLZ188" s="252"/>
      <c r="LMA188" s="252"/>
      <c r="LMB188" s="252"/>
      <c r="LMC188" s="252"/>
      <c r="LMD188" s="252"/>
      <c r="LME188" s="252"/>
      <c r="LMF188" s="252"/>
      <c r="LMG188" s="252"/>
      <c r="LMH188" s="252"/>
      <c r="LMI188" s="252"/>
      <c r="LMJ188" s="252"/>
      <c r="LMK188" s="252"/>
      <c r="LML188" s="252"/>
      <c r="LMM188" s="252"/>
      <c r="LMN188" s="252"/>
      <c r="LMO188" s="252"/>
      <c r="LMP188" s="252"/>
      <c r="LMQ188" s="252"/>
      <c r="LMR188" s="252"/>
      <c r="LMS188" s="252"/>
      <c r="LMT188" s="252"/>
      <c r="LMU188" s="252"/>
      <c r="LMV188" s="252"/>
      <c r="LMW188" s="252"/>
      <c r="LMX188" s="252"/>
      <c r="LMY188" s="252"/>
      <c r="LMZ188" s="252"/>
      <c r="LNA188" s="252"/>
      <c r="LNB188" s="252"/>
      <c r="LNC188" s="252"/>
      <c r="LND188" s="252"/>
      <c r="LNE188" s="252"/>
      <c r="LNF188" s="252"/>
      <c r="LNG188" s="252"/>
      <c r="LNH188" s="252"/>
      <c r="LNI188" s="252"/>
      <c r="LNJ188" s="252"/>
      <c r="LNK188" s="252"/>
      <c r="LNL188" s="252"/>
      <c r="LNM188" s="252"/>
      <c r="LNN188" s="252"/>
      <c r="LNO188" s="252"/>
      <c r="LNP188" s="252"/>
      <c r="LNQ188" s="252"/>
      <c r="LNR188" s="252"/>
      <c r="LNS188" s="252"/>
      <c r="LNT188" s="252"/>
      <c r="LNU188" s="252"/>
      <c r="LNV188" s="252"/>
      <c r="LNW188" s="252"/>
      <c r="LNX188" s="252"/>
      <c r="LNY188" s="252"/>
      <c r="LNZ188" s="252"/>
      <c r="LOA188" s="252"/>
      <c r="LOB188" s="252"/>
      <c r="LOC188" s="252"/>
      <c r="LOD188" s="252"/>
      <c r="LOE188" s="252"/>
      <c r="LOF188" s="252"/>
      <c r="LOG188" s="252"/>
      <c r="LOH188" s="252"/>
      <c r="LOI188" s="252"/>
      <c r="LOJ188" s="252"/>
      <c r="LOK188" s="252"/>
      <c r="LOL188" s="252"/>
      <c r="LOM188" s="252"/>
      <c r="LON188" s="252"/>
      <c r="LOO188" s="252"/>
      <c r="LOP188" s="252"/>
      <c r="LOQ188" s="252"/>
      <c r="LOR188" s="252"/>
      <c r="LOS188" s="252"/>
      <c r="LOT188" s="252"/>
      <c r="LOU188" s="252"/>
      <c r="LOV188" s="252"/>
      <c r="LOW188" s="252"/>
      <c r="LOX188" s="252"/>
      <c r="LOY188" s="252"/>
      <c r="LOZ188" s="252"/>
      <c r="LPA188" s="252"/>
      <c r="LPB188" s="252"/>
      <c r="LPC188" s="252"/>
      <c r="LPD188" s="252"/>
      <c r="LPE188" s="252"/>
      <c r="LPF188" s="252"/>
      <c r="LPG188" s="252"/>
      <c r="LPH188" s="252"/>
      <c r="LPI188" s="252"/>
      <c r="LPJ188" s="252"/>
      <c r="LPK188" s="252"/>
      <c r="LPL188" s="252"/>
      <c r="LPM188" s="252"/>
      <c r="LPN188" s="252"/>
      <c r="LPO188" s="252"/>
      <c r="LPP188" s="252"/>
      <c r="LPQ188" s="252"/>
      <c r="LPR188" s="252"/>
      <c r="LPS188" s="252"/>
      <c r="LPT188" s="252"/>
      <c r="LPU188" s="252"/>
      <c r="LPV188" s="252"/>
      <c r="LPW188" s="252"/>
      <c r="LPX188" s="252"/>
      <c r="LPY188" s="252"/>
      <c r="LPZ188" s="252"/>
      <c r="LQA188" s="252"/>
      <c r="LQB188" s="252"/>
      <c r="LQC188" s="252"/>
      <c r="LQD188" s="252"/>
      <c r="LQE188" s="252"/>
      <c r="LQF188" s="252"/>
      <c r="LQG188" s="252"/>
      <c r="LQH188" s="252"/>
      <c r="LQI188" s="252"/>
      <c r="LQJ188" s="252"/>
      <c r="LQK188" s="252"/>
      <c r="LQL188" s="252"/>
      <c r="LQM188" s="252"/>
      <c r="LQN188" s="252"/>
      <c r="LQO188" s="252"/>
      <c r="LQP188" s="252"/>
      <c r="LQQ188" s="252"/>
      <c r="LQR188" s="252"/>
      <c r="LQS188" s="252"/>
      <c r="LQT188" s="252"/>
      <c r="LQU188" s="252"/>
      <c r="LQV188" s="252"/>
      <c r="LQW188" s="252"/>
      <c r="LQX188" s="252"/>
      <c r="LQY188" s="252"/>
      <c r="LQZ188" s="252"/>
      <c r="LRA188" s="252"/>
      <c r="LRB188" s="252"/>
      <c r="LRC188" s="252"/>
      <c r="LRD188" s="252"/>
      <c r="LRE188" s="252"/>
      <c r="LRF188" s="252"/>
      <c r="LRG188" s="252"/>
      <c r="LRH188" s="252"/>
      <c r="LRI188" s="252"/>
      <c r="LRJ188" s="252"/>
      <c r="LRK188" s="252"/>
      <c r="LRL188" s="252"/>
      <c r="LRM188" s="252"/>
      <c r="LRN188" s="252"/>
      <c r="LRO188" s="252"/>
      <c r="LRP188" s="252"/>
      <c r="LRQ188" s="252"/>
      <c r="LRR188" s="252"/>
      <c r="LRS188" s="252"/>
      <c r="LRT188" s="252"/>
      <c r="LRU188" s="252"/>
      <c r="LRV188" s="252"/>
      <c r="LRW188" s="252"/>
      <c r="LRX188" s="252"/>
      <c r="LRY188" s="252"/>
      <c r="LRZ188" s="252"/>
      <c r="LSA188" s="252"/>
      <c r="LSB188" s="252"/>
      <c r="LSC188" s="252"/>
      <c r="LSD188" s="252"/>
      <c r="LSE188" s="252"/>
      <c r="LSF188" s="252"/>
      <c r="LSG188" s="252"/>
      <c r="LSH188" s="252"/>
      <c r="LSI188" s="252"/>
      <c r="LSJ188" s="252"/>
      <c r="LSK188" s="252"/>
      <c r="LSL188" s="252"/>
      <c r="LSM188" s="252"/>
      <c r="LSN188" s="252"/>
      <c r="LSO188" s="252"/>
      <c r="LSP188" s="252"/>
      <c r="LSQ188" s="252"/>
      <c r="LSR188" s="252"/>
      <c r="LSS188" s="252"/>
      <c r="LST188" s="252"/>
      <c r="LSU188" s="252"/>
      <c r="LSV188" s="252"/>
      <c r="LSW188" s="252"/>
      <c r="LSX188" s="252"/>
      <c r="LSY188" s="252"/>
      <c r="LSZ188" s="252"/>
      <c r="LTA188" s="252"/>
      <c r="LTB188" s="252"/>
      <c r="LTC188" s="252"/>
      <c r="LTD188" s="252"/>
      <c r="LTE188" s="252"/>
      <c r="LTF188" s="252"/>
      <c r="LTG188" s="252"/>
      <c r="LTH188" s="252"/>
      <c r="LTI188" s="252"/>
      <c r="LTJ188" s="252"/>
      <c r="LTK188" s="252"/>
      <c r="LTL188" s="252"/>
      <c r="LTM188" s="252"/>
      <c r="LTN188" s="252"/>
      <c r="LTO188" s="252"/>
      <c r="LTP188" s="252"/>
      <c r="LTQ188" s="252"/>
      <c r="LTR188" s="252"/>
      <c r="LTS188" s="252"/>
      <c r="LTT188" s="252"/>
      <c r="LTU188" s="252"/>
      <c r="LTV188" s="252"/>
      <c r="LTW188" s="252"/>
      <c r="LTX188" s="252"/>
      <c r="LTY188" s="252"/>
      <c r="LTZ188" s="252"/>
      <c r="LUA188" s="252"/>
      <c r="LUB188" s="252"/>
      <c r="LUC188" s="252"/>
      <c r="LUD188" s="252"/>
      <c r="LUE188" s="252"/>
      <c r="LUF188" s="252"/>
      <c r="LUG188" s="252"/>
      <c r="LUH188" s="252"/>
      <c r="LUI188" s="252"/>
      <c r="LUJ188" s="252"/>
      <c r="LUK188" s="252"/>
      <c r="LUL188" s="252"/>
      <c r="LUM188" s="252"/>
      <c r="LUN188" s="252"/>
      <c r="LUO188" s="252"/>
      <c r="LUP188" s="252"/>
      <c r="LUQ188" s="252"/>
      <c r="LUR188" s="252"/>
      <c r="LUS188" s="252"/>
      <c r="LUT188" s="252"/>
      <c r="LUU188" s="252"/>
      <c r="LUV188" s="252"/>
      <c r="LUW188" s="252"/>
      <c r="LUX188" s="252"/>
      <c r="LUY188" s="252"/>
      <c r="LUZ188" s="252"/>
      <c r="LVA188" s="252"/>
      <c r="LVB188" s="252"/>
      <c r="LVC188" s="252"/>
      <c r="LVD188" s="252"/>
      <c r="LVE188" s="252"/>
      <c r="LVF188" s="252"/>
      <c r="LVG188" s="252"/>
      <c r="LVH188" s="252"/>
      <c r="LVI188" s="252"/>
      <c r="LVJ188" s="252"/>
      <c r="LVK188" s="252"/>
      <c r="LVL188" s="252"/>
      <c r="LVM188" s="252"/>
      <c r="LVN188" s="252"/>
      <c r="LVO188" s="252"/>
      <c r="LVP188" s="252"/>
      <c r="LVQ188" s="252"/>
      <c r="LVR188" s="252"/>
      <c r="LVS188" s="252"/>
      <c r="LVT188" s="252"/>
      <c r="LVU188" s="252"/>
      <c r="LVV188" s="252"/>
      <c r="LVW188" s="252"/>
      <c r="LVX188" s="252"/>
      <c r="LVY188" s="252"/>
      <c r="LVZ188" s="252"/>
      <c r="LWA188" s="252"/>
      <c r="LWB188" s="252"/>
      <c r="LWC188" s="252"/>
      <c r="LWD188" s="252"/>
      <c r="LWE188" s="252"/>
      <c r="LWF188" s="252"/>
      <c r="LWG188" s="252"/>
      <c r="LWH188" s="252"/>
      <c r="LWI188" s="252"/>
      <c r="LWJ188" s="252"/>
      <c r="LWK188" s="252"/>
      <c r="LWL188" s="252"/>
      <c r="LWM188" s="252"/>
      <c r="LWN188" s="252"/>
      <c r="LWO188" s="252"/>
      <c r="LWP188" s="252"/>
      <c r="LWQ188" s="252"/>
      <c r="LWR188" s="252"/>
      <c r="LWS188" s="252"/>
      <c r="LWT188" s="252"/>
      <c r="LWU188" s="252"/>
      <c r="LWV188" s="252"/>
      <c r="LWW188" s="252"/>
      <c r="LWX188" s="252"/>
      <c r="LWY188" s="252"/>
      <c r="LWZ188" s="252"/>
      <c r="LXA188" s="252"/>
      <c r="LXB188" s="252"/>
      <c r="LXC188" s="252"/>
      <c r="LXD188" s="252"/>
      <c r="LXE188" s="252"/>
      <c r="LXF188" s="252"/>
      <c r="LXG188" s="252"/>
      <c r="LXH188" s="252"/>
      <c r="LXI188" s="252"/>
      <c r="LXJ188" s="252"/>
      <c r="LXK188" s="252"/>
      <c r="LXL188" s="252"/>
      <c r="LXM188" s="252"/>
      <c r="LXN188" s="252"/>
      <c r="LXO188" s="252"/>
      <c r="LXP188" s="252"/>
      <c r="LXQ188" s="252"/>
      <c r="LXR188" s="252"/>
      <c r="LXS188" s="252"/>
      <c r="LXT188" s="252"/>
      <c r="LXU188" s="252"/>
      <c r="LXV188" s="252"/>
      <c r="LXW188" s="252"/>
      <c r="LXX188" s="252"/>
      <c r="LXY188" s="252"/>
      <c r="LXZ188" s="252"/>
      <c r="LYA188" s="252"/>
      <c r="LYB188" s="252"/>
      <c r="LYC188" s="252"/>
      <c r="LYD188" s="252"/>
      <c r="LYE188" s="252"/>
      <c r="LYF188" s="252"/>
      <c r="LYG188" s="252"/>
      <c r="LYH188" s="252"/>
      <c r="LYI188" s="252"/>
      <c r="LYJ188" s="252"/>
      <c r="LYK188" s="252"/>
      <c r="LYL188" s="252"/>
      <c r="LYM188" s="252"/>
      <c r="LYN188" s="252"/>
      <c r="LYO188" s="252"/>
      <c r="LYP188" s="252"/>
      <c r="LYQ188" s="252"/>
      <c r="LYR188" s="252"/>
      <c r="LYS188" s="252"/>
      <c r="LYT188" s="252"/>
      <c r="LYU188" s="252"/>
      <c r="LYV188" s="252"/>
      <c r="LYW188" s="252"/>
      <c r="LYX188" s="252"/>
      <c r="LYY188" s="252"/>
      <c r="LYZ188" s="252"/>
      <c r="LZA188" s="252"/>
      <c r="LZB188" s="252"/>
      <c r="LZC188" s="252"/>
      <c r="LZD188" s="252"/>
      <c r="LZE188" s="252"/>
      <c r="LZF188" s="252"/>
      <c r="LZG188" s="252"/>
      <c r="LZH188" s="252"/>
      <c r="LZI188" s="252"/>
      <c r="LZJ188" s="252"/>
      <c r="LZK188" s="252"/>
      <c r="LZL188" s="252"/>
      <c r="LZM188" s="252"/>
      <c r="LZN188" s="252"/>
      <c r="LZO188" s="252"/>
      <c r="LZP188" s="252"/>
      <c r="LZQ188" s="252"/>
      <c r="LZR188" s="252"/>
      <c r="LZS188" s="252"/>
      <c r="LZT188" s="252"/>
      <c r="LZU188" s="252"/>
      <c r="LZV188" s="252"/>
      <c r="LZW188" s="252"/>
      <c r="LZX188" s="252"/>
      <c r="LZY188" s="252"/>
      <c r="LZZ188" s="252"/>
      <c r="MAA188" s="252"/>
      <c r="MAB188" s="252"/>
      <c r="MAC188" s="252"/>
      <c r="MAD188" s="252"/>
      <c r="MAE188" s="252"/>
      <c r="MAF188" s="252"/>
      <c r="MAG188" s="252"/>
      <c r="MAH188" s="252"/>
      <c r="MAI188" s="252"/>
      <c r="MAJ188" s="252"/>
      <c r="MAK188" s="252"/>
      <c r="MAL188" s="252"/>
      <c r="MAM188" s="252"/>
      <c r="MAN188" s="252"/>
      <c r="MAO188" s="252"/>
      <c r="MAP188" s="252"/>
      <c r="MAQ188" s="252"/>
      <c r="MAR188" s="252"/>
      <c r="MAS188" s="252"/>
      <c r="MAT188" s="252"/>
      <c r="MAU188" s="252"/>
      <c r="MAV188" s="252"/>
      <c r="MAW188" s="252"/>
      <c r="MAX188" s="252"/>
      <c r="MAY188" s="252"/>
      <c r="MAZ188" s="252"/>
      <c r="MBA188" s="252"/>
      <c r="MBB188" s="252"/>
      <c r="MBC188" s="252"/>
      <c r="MBD188" s="252"/>
      <c r="MBE188" s="252"/>
      <c r="MBF188" s="252"/>
      <c r="MBG188" s="252"/>
      <c r="MBH188" s="252"/>
      <c r="MBI188" s="252"/>
      <c r="MBJ188" s="252"/>
      <c r="MBK188" s="252"/>
      <c r="MBL188" s="252"/>
      <c r="MBM188" s="252"/>
      <c r="MBN188" s="252"/>
      <c r="MBO188" s="252"/>
      <c r="MBP188" s="252"/>
      <c r="MBQ188" s="252"/>
      <c r="MBR188" s="252"/>
      <c r="MBS188" s="252"/>
      <c r="MBT188" s="252"/>
      <c r="MBU188" s="252"/>
      <c r="MBV188" s="252"/>
      <c r="MBW188" s="252"/>
      <c r="MBX188" s="252"/>
      <c r="MBY188" s="252"/>
      <c r="MBZ188" s="252"/>
      <c r="MCA188" s="252"/>
      <c r="MCB188" s="252"/>
      <c r="MCC188" s="252"/>
      <c r="MCD188" s="252"/>
      <c r="MCE188" s="252"/>
      <c r="MCF188" s="252"/>
      <c r="MCG188" s="252"/>
      <c r="MCH188" s="252"/>
      <c r="MCI188" s="252"/>
      <c r="MCJ188" s="252"/>
      <c r="MCK188" s="252"/>
      <c r="MCL188" s="252"/>
      <c r="MCM188" s="252"/>
      <c r="MCN188" s="252"/>
      <c r="MCO188" s="252"/>
      <c r="MCP188" s="252"/>
      <c r="MCQ188" s="252"/>
      <c r="MCR188" s="252"/>
      <c r="MCS188" s="252"/>
      <c r="MCT188" s="252"/>
      <c r="MCU188" s="252"/>
      <c r="MCV188" s="252"/>
      <c r="MCW188" s="252"/>
      <c r="MCX188" s="252"/>
      <c r="MCY188" s="252"/>
      <c r="MCZ188" s="252"/>
      <c r="MDA188" s="252"/>
      <c r="MDB188" s="252"/>
      <c r="MDC188" s="252"/>
      <c r="MDD188" s="252"/>
      <c r="MDE188" s="252"/>
      <c r="MDF188" s="252"/>
      <c r="MDG188" s="252"/>
      <c r="MDH188" s="252"/>
      <c r="MDI188" s="252"/>
      <c r="MDJ188" s="252"/>
      <c r="MDK188" s="252"/>
      <c r="MDL188" s="252"/>
      <c r="MDM188" s="252"/>
      <c r="MDN188" s="252"/>
      <c r="MDO188" s="252"/>
      <c r="MDP188" s="252"/>
      <c r="MDQ188" s="252"/>
      <c r="MDR188" s="252"/>
      <c r="MDS188" s="252"/>
      <c r="MDT188" s="252"/>
      <c r="MDU188" s="252"/>
      <c r="MDV188" s="252"/>
      <c r="MDW188" s="252"/>
      <c r="MDX188" s="252"/>
      <c r="MDY188" s="252"/>
      <c r="MDZ188" s="252"/>
      <c r="MEA188" s="252"/>
      <c r="MEB188" s="252"/>
      <c r="MEC188" s="252"/>
      <c r="MED188" s="252"/>
      <c r="MEE188" s="252"/>
      <c r="MEF188" s="252"/>
      <c r="MEG188" s="252"/>
      <c r="MEH188" s="252"/>
      <c r="MEI188" s="252"/>
      <c r="MEJ188" s="252"/>
      <c r="MEK188" s="252"/>
      <c r="MEL188" s="252"/>
      <c r="MEM188" s="252"/>
      <c r="MEN188" s="252"/>
      <c r="MEO188" s="252"/>
      <c r="MEP188" s="252"/>
      <c r="MEQ188" s="252"/>
      <c r="MER188" s="252"/>
      <c r="MES188" s="252"/>
      <c r="MET188" s="252"/>
      <c r="MEU188" s="252"/>
      <c r="MEV188" s="252"/>
      <c r="MEW188" s="252"/>
      <c r="MEX188" s="252"/>
      <c r="MEY188" s="252"/>
      <c r="MEZ188" s="252"/>
      <c r="MFA188" s="252"/>
      <c r="MFB188" s="252"/>
      <c r="MFC188" s="252"/>
      <c r="MFD188" s="252"/>
      <c r="MFE188" s="252"/>
      <c r="MFF188" s="252"/>
      <c r="MFG188" s="252"/>
      <c r="MFH188" s="252"/>
      <c r="MFI188" s="252"/>
      <c r="MFJ188" s="252"/>
      <c r="MFK188" s="252"/>
      <c r="MFL188" s="252"/>
      <c r="MFM188" s="252"/>
      <c r="MFN188" s="252"/>
      <c r="MFO188" s="252"/>
      <c r="MFP188" s="252"/>
      <c r="MFQ188" s="252"/>
      <c r="MFR188" s="252"/>
      <c r="MFS188" s="252"/>
      <c r="MFT188" s="252"/>
      <c r="MFU188" s="252"/>
      <c r="MFV188" s="252"/>
      <c r="MFW188" s="252"/>
      <c r="MFX188" s="252"/>
      <c r="MFY188" s="252"/>
      <c r="MFZ188" s="252"/>
      <c r="MGA188" s="252"/>
      <c r="MGB188" s="252"/>
      <c r="MGC188" s="252"/>
      <c r="MGD188" s="252"/>
      <c r="MGE188" s="252"/>
      <c r="MGF188" s="252"/>
      <c r="MGG188" s="252"/>
      <c r="MGH188" s="252"/>
      <c r="MGI188" s="252"/>
      <c r="MGJ188" s="252"/>
      <c r="MGK188" s="252"/>
      <c r="MGL188" s="252"/>
      <c r="MGM188" s="252"/>
      <c r="MGN188" s="252"/>
      <c r="MGO188" s="252"/>
      <c r="MGP188" s="252"/>
      <c r="MGQ188" s="252"/>
      <c r="MGR188" s="252"/>
      <c r="MGS188" s="252"/>
      <c r="MGT188" s="252"/>
      <c r="MGU188" s="252"/>
      <c r="MGV188" s="252"/>
      <c r="MGW188" s="252"/>
      <c r="MGX188" s="252"/>
      <c r="MGY188" s="252"/>
      <c r="MGZ188" s="252"/>
      <c r="MHA188" s="252"/>
      <c r="MHB188" s="252"/>
      <c r="MHC188" s="252"/>
      <c r="MHD188" s="252"/>
      <c r="MHE188" s="252"/>
      <c r="MHF188" s="252"/>
      <c r="MHG188" s="252"/>
      <c r="MHH188" s="252"/>
      <c r="MHI188" s="252"/>
      <c r="MHJ188" s="252"/>
      <c r="MHK188" s="252"/>
      <c r="MHL188" s="252"/>
      <c r="MHM188" s="252"/>
      <c r="MHN188" s="252"/>
      <c r="MHO188" s="252"/>
      <c r="MHP188" s="252"/>
      <c r="MHQ188" s="252"/>
      <c r="MHR188" s="252"/>
      <c r="MHS188" s="252"/>
      <c r="MHT188" s="252"/>
      <c r="MHU188" s="252"/>
      <c r="MHV188" s="252"/>
      <c r="MHW188" s="252"/>
      <c r="MHX188" s="252"/>
      <c r="MHY188" s="252"/>
      <c r="MHZ188" s="252"/>
      <c r="MIA188" s="252"/>
      <c r="MIB188" s="252"/>
      <c r="MIC188" s="252"/>
      <c r="MID188" s="252"/>
      <c r="MIE188" s="252"/>
      <c r="MIF188" s="252"/>
      <c r="MIG188" s="252"/>
      <c r="MIH188" s="252"/>
      <c r="MII188" s="252"/>
      <c r="MIJ188" s="252"/>
      <c r="MIK188" s="252"/>
      <c r="MIL188" s="252"/>
      <c r="MIM188" s="252"/>
      <c r="MIN188" s="252"/>
      <c r="MIO188" s="252"/>
      <c r="MIP188" s="252"/>
      <c r="MIQ188" s="252"/>
      <c r="MIR188" s="252"/>
      <c r="MIS188" s="252"/>
      <c r="MIT188" s="252"/>
      <c r="MIU188" s="252"/>
      <c r="MIV188" s="252"/>
      <c r="MIW188" s="252"/>
      <c r="MIX188" s="252"/>
      <c r="MIY188" s="252"/>
      <c r="MIZ188" s="252"/>
      <c r="MJA188" s="252"/>
      <c r="MJB188" s="252"/>
      <c r="MJC188" s="252"/>
      <c r="MJD188" s="252"/>
      <c r="MJE188" s="252"/>
      <c r="MJF188" s="252"/>
      <c r="MJG188" s="252"/>
      <c r="MJH188" s="252"/>
      <c r="MJI188" s="252"/>
      <c r="MJJ188" s="252"/>
      <c r="MJK188" s="252"/>
      <c r="MJL188" s="252"/>
      <c r="MJM188" s="252"/>
      <c r="MJN188" s="252"/>
      <c r="MJO188" s="252"/>
      <c r="MJP188" s="252"/>
      <c r="MJQ188" s="252"/>
      <c r="MJR188" s="252"/>
      <c r="MJS188" s="252"/>
      <c r="MJT188" s="252"/>
      <c r="MJU188" s="252"/>
      <c r="MJV188" s="252"/>
      <c r="MJW188" s="252"/>
      <c r="MJX188" s="252"/>
      <c r="MJY188" s="252"/>
      <c r="MJZ188" s="252"/>
      <c r="MKA188" s="252"/>
      <c r="MKB188" s="252"/>
      <c r="MKC188" s="252"/>
      <c r="MKD188" s="252"/>
      <c r="MKE188" s="252"/>
      <c r="MKF188" s="252"/>
      <c r="MKG188" s="252"/>
      <c r="MKH188" s="252"/>
      <c r="MKI188" s="252"/>
      <c r="MKJ188" s="252"/>
      <c r="MKK188" s="252"/>
      <c r="MKL188" s="252"/>
      <c r="MKM188" s="252"/>
      <c r="MKN188" s="252"/>
      <c r="MKO188" s="252"/>
      <c r="MKP188" s="252"/>
      <c r="MKQ188" s="252"/>
      <c r="MKR188" s="252"/>
      <c r="MKS188" s="252"/>
      <c r="MKT188" s="252"/>
      <c r="MKU188" s="252"/>
      <c r="MKV188" s="252"/>
      <c r="MKW188" s="252"/>
      <c r="MKX188" s="252"/>
      <c r="MKY188" s="252"/>
      <c r="MKZ188" s="252"/>
      <c r="MLA188" s="252"/>
      <c r="MLB188" s="252"/>
      <c r="MLC188" s="252"/>
      <c r="MLD188" s="252"/>
      <c r="MLE188" s="252"/>
      <c r="MLF188" s="252"/>
      <c r="MLG188" s="252"/>
      <c r="MLH188" s="252"/>
      <c r="MLI188" s="252"/>
      <c r="MLJ188" s="252"/>
      <c r="MLK188" s="252"/>
      <c r="MLL188" s="252"/>
      <c r="MLM188" s="252"/>
      <c r="MLN188" s="252"/>
      <c r="MLO188" s="252"/>
      <c r="MLP188" s="252"/>
      <c r="MLQ188" s="252"/>
      <c r="MLR188" s="252"/>
      <c r="MLS188" s="252"/>
      <c r="MLT188" s="252"/>
      <c r="MLU188" s="252"/>
      <c r="MLV188" s="252"/>
      <c r="MLW188" s="252"/>
      <c r="MLX188" s="252"/>
      <c r="MLY188" s="252"/>
      <c r="MLZ188" s="252"/>
      <c r="MMA188" s="252"/>
      <c r="MMB188" s="252"/>
      <c r="MMC188" s="252"/>
      <c r="MMD188" s="252"/>
      <c r="MME188" s="252"/>
      <c r="MMF188" s="252"/>
      <c r="MMG188" s="252"/>
      <c r="MMH188" s="252"/>
      <c r="MMI188" s="252"/>
      <c r="MMJ188" s="252"/>
      <c r="MMK188" s="252"/>
      <c r="MML188" s="252"/>
      <c r="MMM188" s="252"/>
      <c r="MMN188" s="252"/>
      <c r="MMO188" s="252"/>
      <c r="MMP188" s="252"/>
      <c r="MMQ188" s="252"/>
      <c r="MMR188" s="252"/>
      <c r="MMS188" s="252"/>
      <c r="MMT188" s="252"/>
      <c r="MMU188" s="252"/>
      <c r="MMV188" s="252"/>
      <c r="MMW188" s="252"/>
      <c r="MMX188" s="252"/>
      <c r="MMY188" s="252"/>
      <c r="MMZ188" s="252"/>
      <c r="MNA188" s="252"/>
      <c r="MNB188" s="252"/>
      <c r="MNC188" s="252"/>
      <c r="MND188" s="252"/>
      <c r="MNE188" s="252"/>
      <c r="MNF188" s="252"/>
      <c r="MNG188" s="252"/>
      <c r="MNH188" s="252"/>
      <c r="MNI188" s="252"/>
      <c r="MNJ188" s="252"/>
      <c r="MNK188" s="252"/>
      <c r="MNL188" s="252"/>
      <c r="MNM188" s="252"/>
      <c r="MNN188" s="252"/>
      <c r="MNO188" s="252"/>
      <c r="MNP188" s="252"/>
      <c r="MNQ188" s="252"/>
      <c r="MNR188" s="252"/>
      <c r="MNS188" s="252"/>
      <c r="MNT188" s="252"/>
      <c r="MNU188" s="252"/>
      <c r="MNV188" s="252"/>
      <c r="MNW188" s="252"/>
      <c r="MNX188" s="252"/>
      <c r="MNY188" s="252"/>
      <c r="MNZ188" s="252"/>
      <c r="MOA188" s="252"/>
      <c r="MOB188" s="252"/>
      <c r="MOC188" s="252"/>
      <c r="MOD188" s="252"/>
      <c r="MOE188" s="252"/>
      <c r="MOF188" s="252"/>
      <c r="MOG188" s="252"/>
      <c r="MOH188" s="252"/>
      <c r="MOI188" s="252"/>
      <c r="MOJ188" s="252"/>
      <c r="MOK188" s="252"/>
      <c r="MOL188" s="252"/>
      <c r="MOM188" s="252"/>
      <c r="MON188" s="252"/>
      <c r="MOO188" s="252"/>
      <c r="MOP188" s="252"/>
      <c r="MOQ188" s="252"/>
      <c r="MOR188" s="252"/>
      <c r="MOS188" s="252"/>
      <c r="MOT188" s="252"/>
      <c r="MOU188" s="252"/>
      <c r="MOV188" s="252"/>
      <c r="MOW188" s="252"/>
      <c r="MOX188" s="252"/>
      <c r="MOY188" s="252"/>
      <c r="MOZ188" s="252"/>
      <c r="MPA188" s="252"/>
      <c r="MPB188" s="252"/>
      <c r="MPC188" s="252"/>
      <c r="MPD188" s="252"/>
      <c r="MPE188" s="252"/>
      <c r="MPF188" s="252"/>
      <c r="MPG188" s="252"/>
      <c r="MPH188" s="252"/>
      <c r="MPI188" s="252"/>
      <c r="MPJ188" s="252"/>
      <c r="MPK188" s="252"/>
      <c r="MPL188" s="252"/>
      <c r="MPM188" s="252"/>
      <c r="MPN188" s="252"/>
      <c r="MPO188" s="252"/>
      <c r="MPP188" s="252"/>
      <c r="MPQ188" s="252"/>
      <c r="MPR188" s="252"/>
      <c r="MPS188" s="252"/>
      <c r="MPT188" s="252"/>
      <c r="MPU188" s="252"/>
      <c r="MPV188" s="252"/>
      <c r="MPW188" s="252"/>
      <c r="MPX188" s="252"/>
      <c r="MPY188" s="252"/>
      <c r="MPZ188" s="252"/>
      <c r="MQA188" s="252"/>
      <c r="MQB188" s="252"/>
      <c r="MQC188" s="252"/>
      <c r="MQD188" s="252"/>
      <c r="MQE188" s="252"/>
      <c r="MQF188" s="252"/>
      <c r="MQG188" s="252"/>
      <c r="MQH188" s="252"/>
      <c r="MQI188" s="252"/>
      <c r="MQJ188" s="252"/>
      <c r="MQK188" s="252"/>
      <c r="MQL188" s="252"/>
      <c r="MQM188" s="252"/>
      <c r="MQN188" s="252"/>
      <c r="MQO188" s="252"/>
      <c r="MQP188" s="252"/>
      <c r="MQQ188" s="252"/>
      <c r="MQR188" s="252"/>
      <c r="MQS188" s="252"/>
      <c r="MQT188" s="252"/>
      <c r="MQU188" s="252"/>
      <c r="MQV188" s="252"/>
      <c r="MQW188" s="252"/>
      <c r="MQX188" s="252"/>
      <c r="MQY188" s="252"/>
      <c r="MQZ188" s="252"/>
      <c r="MRA188" s="252"/>
      <c r="MRB188" s="252"/>
      <c r="MRC188" s="252"/>
      <c r="MRD188" s="252"/>
      <c r="MRE188" s="252"/>
      <c r="MRF188" s="252"/>
      <c r="MRG188" s="252"/>
      <c r="MRH188" s="252"/>
      <c r="MRI188" s="252"/>
      <c r="MRJ188" s="252"/>
      <c r="MRK188" s="252"/>
      <c r="MRL188" s="252"/>
      <c r="MRM188" s="252"/>
      <c r="MRN188" s="252"/>
      <c r="MRO188" s="252"/>
      <c r="MRP188" s="252"/>
      <c r="MRQ188" s="252"/>
      <c r="MRR188" s="252"/>
      <c r="MRS188" s="252"/>
      <c r="MRT188" s="252"/>
      <c r="MRU188" s="252"/>
      <c r="MRV188" s="252"/>
      <c r="MRW188" s="252"/>
      <c r="MRX188" s="252"/>
      <c r="MRY188" s="252"/>
      <c r="MRZ188" s="252"/>
      <c r="MSA188" s="252"/>
      <c r="MSB188" s="252"/>
      <c r="MSC188" s="252"/>
      <c r="MSD188" s="252"/>
      <c r="MSE188" s="252"/>
      <c r="MSF188" s="252"/>
      <c r="MSG188" s="252"/>
      <c r="MSH188" s="252"/>
      <c r="MSI188" s="252"/>
      <c r="MSJ188" s="252"/>
      <c r="MSK188" s="252"/>
      <c r="MSL188" s="252"/>
      <c r="MSM188" s="252"/>
      <c r="MSN188" s="252"/>
      <c r="MSO188" s="252"/>
      <c r="MSP188" s="252"/>
      <c r="MSQ188" s="252"/>
      <c r="MSR188" s="252"/>
      <c r="MSS188" s="252"/>
      <c r="MST188" s="252"/>
      <c r="MSU188" s="252"/>
      <c r="MSV188" s="252"/>
      <c r="MSW188" s="252"/>
      <c r="MSX188" s="252"/>
      <c r="MSY188" s="252"/>
      <c r="MSZ188" s="252"/>
      <c r="MTA188" s="252"/>
      <c r="MTB188" s="252"/>
      <c r="MTC188" s="252"/>
      <c r="MTD188" s="252"/>
      <c r="MTE188" s="252"/>
      <c r="MTF188" s="252"/>
      <c r="MTG188" s="252"/>
      <c r="MTH188" s="252"/>
      <c r="MTI188" s="252"/>
      <c r="MTJ188" s="252"/>
      <c r="MTK188" s="252"/>
      <c r="MTL188" s="252"/>
      <c r="MTM188" s="252"/>
      <c r="MTN188" s="252"/>
      <c r="MTO188" s="252"/>
      <c r="MTP188" s="252"/>
      <c r="MTQ188" s="252"/>
      <c r="MTR188" s="252"/>
      <c r="MTS188" s="252"/>
      <c r="MTT188" s="252"/>
      <c r="MTU188" s="252"/>
      <c r="MTV188" s="252"/>
      <c r="MTW188" s="252"/>
      <c r="MTX188" s="252"/>
      <c r="MTY188" s="252"/>
      <c r="MTZ188" s="252"/>
      <c r="MUA188" s="252"/>
      <c r="MUB188" s="252"/>
      <c r="MUC188" s="252"/>
      <c r="MUD188" s="252"/>
      <c r="MUE188" s="252"/>
      <c r="MUF188" s="252"/>
      <c r="MUG188" s="252"/>
      <c r="MUH188" s="252"/>
      <c r="MUI188" s="252"/>
      <c r="MUJ188" s="252"/>
      <c r="MUK188" s="252"/>
      <c r="MUL188" s="252"/>
      <c r="MUM188" s="252"/>
      <c r="MUN188" s="252"/>
      <c r="MUO188" s="252"/>
      <c r="MUP188" s="252"/>
      <c r="MUQ188" s="252"/>
      <c r="MUR188" s="252"/>
      <c r="MUS188" s="252"/>
      <c r="MUT188" s="252"/>
      <c r="MUU188" s="252"/>
      <c r="MUV188" s="252"/>
      <c r="MUW188" s="252"/>
      <c r="MUX188" s="252"/>
      <c r="MUY188" s="252"/>
      <c r="MUZ188" s="252"/>
      <c r="MVA188" s="252"/>
      <c r="MVB188" s="252"/>
      <c r="MVC188" s="252"/>
      <c r="MVD188" s="252"/>
      <c r="MVE188" s="252"/>
      <c r="MVF188" s="252"/>
      <c r="MVG188" s="252"/>
      <c r="MVH188" s="252"/>
      <c r="MVI188" s="252"/>
      <c r="MVJ188" s="252"/>
      <c r="MVK188" s="252"/>
      <c r="MVL188" s="252"/>
      <c r="MVM188" s="252"/>
      <c r="MVN188" s="252"/>
      <c r="MVO188" s="252"/>
      <c r="MVP188" s="252"/>
      <c r="MVQ188" s="252"/>
      <c r="MVR188" s="252"/>
      <c r="MVS188" s="252"/>
      <c r="MVT188" s="252"/>
      <c r="MVU188" s="252"/>
      <c r="MVV188" s="252"/>
      <c r="MVW188" s="252"/>
      <c r="MVX188" s="252"/>
      <c r="MVY188" s="252"/>
      <c r="MVZ188" s="252"/>
      <c r="MWA188" s="252"/>
      <c r="MWB188" s="252"/>
      <c r="MWC188" s="252"/>
      <c r="MWD188" s="252"/>
      <c r="MWE188" s="252"/>
      <c r="MWF188" s="252"/>
      <c r="MWG188" s="252"/>
      <c r="MWH188" s="252"/>
      <c r="MWI188" s="252"/>
      <c r="MWJ188" s="252"/>
      <c r="MWK188" s="252"/>
      <c r="MWL188" s="252"/>
      <c r="MWM188" s="252"/>
      <c r="MWN188" s="252"/>
      <c r="MWO188" s="252"/>
      <c r="MWP188" s="252"/>
      <c r="MWQ188" s="252"/>
      <c r="MWR188" s="252"/>
      <c r="MWS188" s="252"/>
      <c r="MWT188" s="252"/>
      <c r="MWU188" s="252"/>
      <c r="MWV188" s="252"/>
      <c r="MWW188" s="252"/>
      <c r="MWX188" s="252"/>
      <c r="MWY188" s="252"/>
      <c r="MWZ188" s="252"/>
      <c r="MXA188" s="252"/>
      <c r="MXB188" s="252"/>
      <c r="MXC188" s="252"/>
      <c r="MXD188" s="252"/>
      <c r="MXE188" s="252"/>
      <c r="MXF188" s="252"/>
      <c r="MXG188" s="252"/>
      <c r="MXH188" s="252"/>
      <c r="MXI188" s="252"/>
      <c r="MXJ188" s="252"/>
      <c r="MXK188" s="252"/>
      <c r="MXL188" s="252"/>
      <c r="MXM188" s="252"/>
      <c r="MXN188" s="252"/>
      <c r="MXO188" s="252"/>
      <c r="MXP188" s="252"/>
      <c r="MXQ188" s="252"/>
      <c r="MXR188" s="252"/>
      <c r="MXS188" s="252"/>
      <c r="MXT188" s="252"/>
      <c r="MXU188" s="252"/>
      <c r="MXV188" s="252"/>
      <c r="MXW188" s="252"/>
      <c r="MXX188" s="252"/>
      <c r="MXY188" s="252"/>
      <c r="MXZ188" s="252"/>
      <c r="MYA188" s="252"/>
      <c r="MYB188" s="252"/>
      <c r="MYC188" s="252"/>
      <c r="MYD188" s="252"/>
      <c r="MYE188" s="252"/>
      <c r="MYF188" s="252"/>
      <c r="MYG188" s="252"/>
      <c r="MYH188" s="252"/>
      <c r="MYI188" s="252"/>
      <c r="MYJ188" s="252"/>
      <c r="MYK188" s="252"/>
      <c r="MYL188" s="252"/>
      <c r="MYM188" s="252"/>
      <c r="MYN188" s="252"/>
      <c r="MYO188" s="252"/>
      <c r="MYP188" s="252"/>
      <c r="MYQ188" s="252"/>
      <c r="MYR188" s="252"/>
      <c r="MYS188" s="252"/>
      <c r="MYT188" s="252"/>
      <c r="MYU188" s="252"/>
      <c r="MYV188" s="252"/>
      <c r="MYW188" s="252"/>
      <c r="MYX188" s="252"/>
      <c r="MYY188" s="252"/>
      <c r="MYZ188" s="252"/>
      <c r="MZA188" s="252"/>
      <c r="MZB188" s="252"/>
      <c r="MZC188" s="252"/>
      <c r="MZD188" s="252"/>
      <c r="MZE188" s="252"/>
      <c r="MZF188" s="252"/>
      <c r="MZG188" s="252"/>
      <c r="MZH188" s="252"/>
      <c r="MZI188" s="252"/>
      <c r="MZJ188" s="252"/>
      <c r="MZK188" s="252"/>
      <c r="MZL188" s="252"/>
      <c r="MZM188" s="252"/>
      <c r="MZN188" s="252"/>
      <c r="MZO188" s="252"/>
      <c r="MZP188" s="252"/>
      <c r="MZQ188" s="252"/>
      <c r="MZR188" s="252"/>
      <c r="MZS188" s="252"/>
      <c r="MZT188" s="252"/>
      <c r="MZU188" s="252"/>
      <c r="MZV188" s="252"/>
      <c r="MZW188" s="252"/>
      <c r="MZX188" s="252"/>
      <c r="MZY188" s="252"/>
      <c r="MZZ188" s="252"/>
      <c r="NAA188" s="252"/>
      <c r="NAB188" s="252"/>
      <c r="NAC188" s="252"/>
      <c r="NAD188" s="252"/>
      <c r="NAE188" s="252"/>
      <c r="NAF188" s="252"/>
      <c r="NAG188" s="252"/>
      <c r="NAH188" s="252"/>
      <c r="NAI188" s="252"/>
      <c r="NAJ188" s="252"/>
      <c r="NAK188" s="252"/>
      <c r="NAL188" s="252"/>
      <c r="NAM188" s="252"/>
      <c r="NAN188" s="252"/>
      <c r="NAO188" s="252"/>
      <c r="NAP188" s="252"/>
      <c r="NAQ188" s="252"/>
      <c r="NAR188" s="252"/>
      <c r="NAS188" s="252"/>
      <c r="NAT188" s="252"/>
      <c r="NAU188" s="252"/>
      <c r="NAV188" s="252"/>
      <c r="NAW188" s="252"/>
      <c r="NAX188" s="252"/>
      <c r="NAY188" s="252"/>
      <c r="NAZ188" s="252"/>
      <c r="NBA188" s="252"/>
      <c r="NBB188" s="252"/>
      <c r="NBC188" s="252"/>
      <c r="NBD188" s="252"/>
      <c r="NBE188" s="252"/>
      <c r="NBF188" s="252"/>
      <c r="NBG188" s="252"/>
      <c r="NBH188" s="252"/>
      <c r="NBI188" s="252"/>
      <c r="NBJ188" s="252"/>
      <c r="NBK188" s="252"/>
      <c r="NBL188" s="252"/>
      <c r="NBM188" s="252"/>
      <c r="NBN188" s="252"/>
      <c r="NBO188" s="252"/>
      <c r="NBP188" s="252"/>
      <c r="NBQ188" s="252"/>
      <c r="NBR188" s="252"/>
      <c r="NBS188" s="252"/>
      <c r="NBT188" s="252"/>
      <c r="NBU188" s="252"/>
      <c r="NBV188" s="252"/>
      <c r="NBW188" s="252"/>
      <c r="NBX188" s="252"/>
      <c r="NBY188" s="252"/>
      <c r="NBZ188" s="252"/>
      <c r="NCA188" s="252"/>
      <c r="NCB188" s="252"/>
      <c r="NCC188" s="252"/>
      <c r="NCD188" s="252"/>
      <c r="NCE188" s="252"/>
      <c r="NCF188" s="252"/>
      <c r="NCG188" s="252"/>
      <c r="NCH188" s="252"/>
      <c r="NCI188" s="252"/>
      <c r="NCJ188" s="252"/>
      <c r="NCK188" s="252"/>
      <c r="NCL188" s="252"/>
      <c r="NCM188" s="252"/>
      <c r="NCN188" s="252"/>
      <c r="NCO188" s="252"/>
      <c r="NCP188" s="252"/>
      <c r="NCQ188" s="252"/>
      <c r="NCR188" s="252"/>
      <c r="NCS188" s="252"/>
      <c r="NCT188" s="252"/>
      <c r="NCU188" s="252"/>
      <c r="NCV188" s="252"/>
      <c r="NCW188" s="252"/>
      <c r="NCX188" s="252"/>
      <c r="NCY188" s="252"/>
      <c r="NCZ188" s="252"/>
      <c r="NDA188" s="252"/>
      <c r="NDB188" s="252"/>
      <c r="NDC188" s="252"/>
      <c r="NDD188" s="252"/>
      <c r="NDE188" s="252"/>
      <c r="NDF188" s="252"/>
      <c r="NDG188" s="252"/>
      <c r="NDH188" s="252"/>
      <c r="NDI188" s="252"/>
      <c r="NDJ188" s="252"/>
      <c r="NDK188" s="252"/>
      <c r="NDL188" s="252"/>
      <c r="NDM188" s="252"/>
      <c r="NDN188" s="252"/>
      <c r="NDO188" s="252"/>
      <c r="NDP188" s="252"/>
      <c r="NDQ188" s="252"/>
      <c r="NDR188" s="252"/>
      <c r="NDS188" s="252"/>
      <c r="NDT188" s="252"/>
      <c r="NDU188" s="252"/>
      <c r="NDV188" s="252"/>
      <c r="NDW188" s="252"/>
      <c r="NDX188" s="252"/>
      <c r="NDY188" s="252"/>
      <c r="NDZ188" s="252"/>
      <c r="NEA188" s="252"/>
      <c r="NEB188" s="252"/>
      <c r="NEC188" s="252"/>
      <c r="NED188" s="252"/>
      <c r="NEE188" s="252"/>
      <c r="NEF188" s="252"/>
      <c r="NEG188" s="252"/>
      <c r="NEH188" s="252"/>
      <c r="NEI188" s="252"/>
      <c r="NEJ188" s="252"/>
      <c r="NEK188" s="252"/>
      <c r="NEL188" s="252"/>
      <c r="NEM188" s="252"/>
      <c r="NEN188" s="252"/>
      <c r="NEO188" s="252"/>
      <c r="NEP188" s="252"/>
      <c r="NEQ188" s="252"/>
      <c r="NER188" s="252"/>
      <c r="NES188" s="252"/>
      <c r="NET188" s="252"/>
      <c r="NEU188" s="252"/>
      <c r="NEV188" s="252"/>
      <c r="NEW188" s="252"/>
      <c r="NEX188" s="252"/>
      <c r="NEY188" s="252"/>
      <c r="NEZ188" s="252"/>
      <c r="NFA188" s="252"/>
      <c r="NFB188" s="252"/>
      <c r="NFC188" s="252"/>
      <c r="NFD188" s="252"/>
      <c r="NFE188" s="252"/>
      <c r="NFF188" s="252"/>
      <c r="NFG188" s="252"/>
      <c r="NFH188" s="252"/>
      <c r="NFI188" s="252"/>
      <c r="NFJ188" s="252"/>
      <c r="NFK188" s="252"/>
      <c r="NFL188" s="252"/>
      <c r="NFM188" s="252"/>
      <c r="NFN188" s="252"/>
      <c r="NFO188" s="252"/>
      <c r="NFP188" s="252"/>
      <c r="NFQ188" s="252"/>
      <c r="NFR188" s="252"/>
      <c r="NFS188" s="252"/>
      <c r="NFT188" s="252"/>
      <c r="NFU188" s="252"/>
      <c r="NFV188" s="252"/>
      <c r="NFW188" s="252"/>
      <c r="NFX188" s="252"/>
      <c r="NFY188" s="252"/>
      <c r="NFZ188" s="252"/>
      <c r="NGA188" s="252"/>
      <c r="NGB188" s="252"/>
      <c r="NGC188" s="252"/>
      <c r="NGD188" s="252"/>
      <c r="NGE188" s="252"/>
      <c r="NGF188" s="252"/>
      <c r="NGG188" s="252"/>
      <c r="NGH188" s="252"/>
      <c r="NGI188" s="252"/>
      <c r="NGJ188" s="252"/>
      <c r="NGK188" s="252"/>
      <c r="NGL188" s="252"/>
      <c r="NGM188" s="252"/>
      <c r="NGN188" s="252"/>
      <c r="NGO188" s="252"/>
      <c r="NGP188" s="252"/>
      <c r="NGQ188" s="252"/>
      <c r="NGR188" s="252"/>
      <c r="NGS188" s="252"/>
      <c r="NGT188" s="252"/>
      <c r="NGU188" s="252"/>
      <c r="NGV188" s="252"/>
      <c r="NGW188" s="252"/>
      <c r="NGX188" s="252"/>
      <c r="NGY188" s="252"/>
      <c r="NGZ188" s="252"/>
      <c r="NHA188" s="252"/>
      <c r="NHB188" s="252"/>
      <c r="NHC188" s="252"/>
      <c r="NHD188" s="252"/>
      <c r="NHE188" s="252"/>
      <c r="NHF188" s="252"/>
      <c r="NHG188" s="252"/>
      <c r="NHH188" s="252"/>
      <c r="NHI188" s="252"/>
      <c r="NHJ188" s="252"/>
      <c r="NHK188" s="252"/>
      <c r="NHL188" s="252"/>
      <c r="NHM188" s="252"/>
      <c r="NHN188" s="252"/>
      <c r="NHO188" s="252"/>
      <c r="NHP188" s="252"/>
      <c r="NHQ188" s="252"/>
      <c r="NHR188" s="252"/>
      <c r="NHS188" s="252"/>
      <c r="NHT188" s="252"/>
      <c r="NHU188" s="252"/>
      <c r="NHV188" s="252"/>
      <c r="NHW188" s="252"/>
      <c r="NHX188" s="252"/>
      <c r="NHY188" s="252"/>
      <c r="NHZ188" s="252"/>
      <c r="NIA188" s="252"/>
      <c r="NIB188" s="252"/>
      <c r="NIC188" s="252"/>
      <c r="NID188" s="252"/>
      <c r="NIE188" s="252"/>
      <c r="NIF188" s="252"/>
      <c r="NIG188" s="252"/>
      <c r="NIH188" s="252"/>
      <c r="NII188" s="252"/>
      <c r="NIJ188" s="252"/>
      <c r="NIK188" s="252"/>
      <c r="NIL188" s="252"/>
      <c r="NIM188" s="252"/>
      <c r="NIN188" s="252"/>
      <c r="NIO188" s="252"/>
      <c r="NIP188" s="252"/>
      <c r="NIQ188" s="252"/>
      <c r="NIR188" s="252"/>
      <c r="NIS188" s="252"/>
      <c r="NIT188" s="252"/>
      <c r="NIU188" s="252"/>
      <c r="NIV188" s="252"/>
      <c r="NIW188" s="252"/>
      <c r="NIX188" s="252"/>
      <c r="NIY188" s="252"/>
      <c r="NIZ188" s="252"/>
      <c r="NJA188" s="252"/>
      <c r="NJB188" s="252"/>
      <c r="NJC188" s="252"/>
      <c r="NJD188" s="252"/>
      <c r="NJE188" s="252"/>
      <c r="NJF188" s="252"/>
      <c r="NJG188" s="252"/>
      <c r="NJH188" s="252"/>
      <c r="NJI188" s="252"/>
      <c r="NJJ188" s="252"/>
      <c r="NJK188" s="252"/>
      <c r="NJL188" s="252"/>
      <c r="NJM188" s="252"/>
      <c r="NJN188" s="252"/>
      <c r="NJO188" s="252"/>
      <c r="NJP188" s="252"/>
      <c r="NJQ188" s="252"/>
      <c r="NJR188" s="252"/>
      <c r="NJS188" s="252"/>
      <c r="NJT188" s="252"/>
      <c r="NJU188" s="252"/>
      <c r="NJV188" s="252"/>
      <c r="NJW188" s="252"/>
      <c r="NJX188" s="252"/>
      <c r="NJY188" s="252"/>
      <c r="NJZ188" s="252"/>
      <c r="NKA188" s="252"/>
      <c r="NKB188" s="252"/>
      <c r="NKC188" s="252"/>
      <c r="NKD188" s="252"/>
      <c r="NKE188" s="252"/>
      <c r="NKF188" s="252"/>
      <c r="NKG188" s="252"/>
      <c r="NKH188" s="252"/>
      <c r="NKI188" s="252"/>
      <c r="NKJ188" s="252"/>
      <c r="NKK188" s="252"/>
      <c r="NKL188" s="252"/>
      <c r="NKM188" s="252"/>
      <c r="NKN188" s="252"/>
      <c r="NKO188" s="252"/>
      <c r="NKP188" s="252"/>
      <c r="NKQ188" s="252"/>
      <c r="NKR188" s="252"/>
      <c r="NKS188" s="252"/>
      <c r="NKT188" s="252"/>
      <c r="NKU188" s="252"/>
      <c r="NKV188" s="252"/>
      <c r="NKW188" s="252"/>
      <c r="NKX188" s="252"/>
      <c r="NKY188" s="252"/>
      <c r="NKZ188" s="252"/>
      <c r="NLA188" s="252"/>
      <c r="NLB188" s="252"/>
      <c r="NLC188" s="252"/>
      <c r="NLD188" s="252"/>
      <c r="NLE188" s="252"/>
      <c r="NLF188" s="252"/>
      <c r="NLG188" s="252"/>
      <c r="NLH188" s="252"/>
      <c r="NLI188" s="252"/>
      <c r="NLJ188" s="252"/>
      <c r="NLK188" s="252"/>
      <c r="NLL188" s="252"/>
      <c r="NLM188" s="252"/>
      <c r="NLN188" s="252"/>
      <c r="NLO188" s="252"/>
      <c r="NLP188" s="252"/>
      <c r="NLQ188" s="252"/>
      <c r="NLR188" s="252"/>
      <c r="NLS188" s="252"/>
      <c r="NLT188" s="252"/>
      <c r="NLU188" s="252"/>
      <c r="NLV188" s="252"/>
      <c r="NLW188" s="252"/>
      <c r="NLX188" s="252"/>
      <c r="NLY188" s="252"/>
      <c r="NLZ188" s="252"/>
      <c r="NMA188" s="252"/>
      <c r="NMB188" s="252"/>
      <c r="NMC188" s="252"/>
      <c r="NMD188" s="252"/>
      <c r="NME188" s="252"/>
      <c r="NMF188" s="252"/>
      <c r="NMG188" s="252"/>
      <c r="NMH188" s="252"/>
      <c r="NMI188" s="252"/>
      <c r="NMJ188" s="252"/>
      <c r="NMK188" s="252"/>
      <c r="NML188" s="252"/>
      <c r="NMM188" s="252"/>
      <c r="NMN188" s="252"/>
      <c r="NMO188" s="252"/>
      <c r="NMP188" s="252"/>
      <c r="NMQ188" s="252"/>
      <c r="NMR188" s="252"/>
      <c r="NMS188" s="252"/>
      <c r="NMT188" s="252"/>
      <c r="NMU188" s="252"/>
      <c r="NMV188" s="252"/>
      <c r="NMW188" s="252"/>
      <c r="NMX188" s="252"/>
      <c r="NMY188" s="252"/>
      <c r="NMZ188" s="252"/>
      <c r="NNA188" s="252"/>
      <c r="NNB188" s="252"/>
      <c r="NNC188" s="252"/>
      <c r="NND188" s="252"/>
      <c r="NNE188" s="252"/>
      <c r="NNF188" s="252"/>
      <c r="NNG188" s="252"/>
      <c r="NNH188" s="252"/>
      <c r="NNI188" s="252"/>
      <c r="NNJ188" s="252"/>
      <c r="NNK188" s="252"/>
      <c r="NNL188" s="252"/>
      <c r="NNM188" s="252"/>
      <c r="NNN188" s="252"/>
      <c r="NNO188" s="252"/>
      <c r="NNP188" s="252"/>
      <c r="NNQ188" s="252"/>
      <c r="NNR188" s="252"/>
      <c r="NNS188" s="252"/>
      <c r="NNT188" s="252"/>
      <c r="NNU188" s="252"/>
      <c r="NNV188" s="252"/>
      <c r="NNW188" s="252"/>
      <c r="NNX188" s="252"/>
      <c r="NNY188" s="252"/>
      <c r="NNZ188" s="252"/>
      <c r="NOA188" s="252"/>
      <c r="NOB188" s="252"/>
      <c r="NOC188" s="252"/>
      <c r="NOD188" s="252"/>
      <c r="NOE188" s="252"/>
      <c r="NOF188" s="252"/>
      <c r="NOG188" s="252"/>
      <c r="NOH188" s="252"/>
      <c r="NOI188" s="252"/>
      <c r="NOJ188" s="252"/>
      <c r="NOK188" s="252"/>
      <c r="NOL188" s="252"/>
      <c r="NOM188" s="252"/>
      <c r="NON188" s="252"/>
      <c r="NOO188" s="252"/>
      <c r="NOP188" s="252"/>
      <c r="NOQ188" s="252"/>
      <c r="NOR188" s="252"/>
      <c r="NOS188" s="252"/>
      <c r="NOT188" s="252"/>
      <c r="NOU188" s="252"/>
      <c r="NOV188" s="252"/>
      <c r="NOW188" s="252"/>
      <c r="NOX188" s="252"/>
      <c r="NOY188" s="252"/>
      <c r="NOZ188" s="252"/>
      <c r="NPA188" s="252"/>
      <c r="NPB188" s="252"/>
      <c r="NPC188" s="252"/>
      <c r="NPD188" s="252"/>
      <c r="NPE188" s="252"/>
      <c r="NPF188" s="252"/>
      <c r="NPG188" s="252"/>
      <c r="NPH188" s="252"/>
      <c r="NPI188" s="252"/>
      <c r="NPJ188" s="252"/>
      <c r="NPK188" s="252"/>
      <c r="NPL188" s="252"/>
      <c r="NPM188" s="252"/>
      <c r="NPN188" s="252"/>
      <c r="NPO188" s="252"/>
      <c r="NPP188" s="252"/>
      <c r="NPQ188" s="252"/>
      <c r="NPR188" s="252"/>
      <c r="NPS188" s="252"/>
      <c r="NPT188" s="252"/>
      <c r="NPU188" s="252"/>
      <c r="NPV188" s="252"/>
      <c r="NPW188" s="252"/>
      <c r="NPX188" s="252"/>
      <c r="NPY188" s="252"/>
      <c r="NPZ188" s="252"/>
      <c r="NQA188" s="252"/>
      <c r="NQB188" s="252"/>
      <c r="NQC188" s="252"/>
      <c r="NQD188" s="252"/>
      <c r="NQE188" s="252"/>
      <c r="NQF188" s="252"/>
      <c r="NQG188" s="252"/>
      <c r="NQH188" s="252"/>
      <c r="NQI188" s="252"/>
      <c r="NQJ188" s="252"/>
      <c r="NQK188" s="252"/>
      <c r="NQL188" s="252"/>
      <c r="NQM188" s="252"/>
      <c r="NQN188" s="252"/>
      <c r="NQO188" s="252"/>
      <c r="NQP188" s="252"/>
      <c r="NQQ188" s="252"/>
      <c r="NQR188" s="252"/>
      <c r="NQS188" s="252"/>
      <c r="NQT188" s="252"/>
      <c r="NQU188" s="252"/>
      <c r="NQV188" s="252"/>
      <c r="NQW188" s="252"/>
      <c r="NQX188" s="252"/>
      <c r="NQY188" s="252"/>
      <c r="NQZ188" s="252"/>
      <c r="NRA188" s="252"/>
      <c r="NRB188" s="252"/>
      <c r="NRC188" s="252"/>
      <c r="NRD188" s="252"/>
      <c r="NRE188" s="252"/>
      <c r="NRF188" s="252"/>
      <c r="NRG188" s="252"/>
      <c r="NRH188" s="252"/>
      <c r="NRI188" s="252"/>
      <c r="NRJ188" s="252"/>
      <c r="NRK188" s="252"/>
      <c r="NRL188" s="252"/>
      <c r="NRM188" s="252"/>
      <c r="NRN188" s="252"/>
      <c r="NRO188" s="252"/>
      <c r="NRP188" s="252"/>
      <c r="NRQ188" s="252"/>
      <c r="NRR188" s="252"/>
      <c r="NRS188" s="252"/>
      <c r="NRT188" s="252"/>
      <c r="NRU188" s="252"/>
      <c r="NRV188" s="252"/>
      <c r="NRW188" s="252"/>
      <c r="NRX188" s="252"/>
      <c r="NRY188" s="252"/>
      <c r="NRZ188" s="252"/>
      <c r="NSA188" s="252"/>
      <c r="NSB188" s="252"/>
      <c r="NSC188" s="252"/>
      <c r="NSD188" s="252"/>
      <c r="NSE188" s="252"/>
      <c r="NSF188" s="252"/>
      <c r="NSG188" s="252"/>
      <c r="NSH188" s="252"/>
      <c r="NSI188" s="252"/>
      <c r="NSJ188" s="252"/>
      <c r="NSK188" s="252"/>
      <c r="NSL188" s="252"/>
      <c r="NSM188" s="252"/>
      <c r="NSN188" s="252"/>
      <c r="NSO188" s="252"/>
      <c r="NSP188" s="252"/>
      <c r="NSQ188" s="252"/>
      <c r="NSR188" s="252"/>
      <c r="NSS188" s="252"/>
      <c r="NST188" s="252"/>
      <c r="NSU188" s="252"/>
      <c r="NSV188" s="252"/>
      <c r="NSW188" s="252"/>
      <c r="NSX188" s="252"/>
      <c r="NSY188" s="252"/>
      <c r="NSZ188" s="252"/>
      <c r="NTA188" s="252"/>
      <c r="NTB188" s="252"/>
      <c r="NTC188" s="252"/>
      <c r="NTD188" s="252"/>
      <c r="NTE188" s="252"/>
      <c r="NTF188" s="252"/>
      <c r="NTG188" s="252"/>
      <c r="NTH188" s="252"/>
      <c r="NTI188" s="252"/>
      <c r="NTJ188" s="252"/>
      <c r="NTK188" s="252"/>
      <c r="NTL188" s="252"/>
      <c r="NTM188" s="252"/>
      <c r="NTN188" s="252"/>
      <c r="NTO188" s="252"/>
      <c r="NTP188" s="252"/>
      <c r="NTQ188" s="252"/>
      <c r="NTR188" s="252"/>
      <c r="NTS188" s="252"/>
      <c r="NTT188" s="252"/>
      <c r="NTU188" s="252"/>
      <c r="NTV188" s="252"/>
      <c r="NTW188" s="252"/>
      <c r="NTX188" s="252"/>
      <c r="NTY188" s="252"/>
      <c r="NTZ188" s="252"/>
      <c r="NUA188" s="252"/>
      <c r="NUB188" s="252"/>
      <c r="NUC188" s="252"/>
      <c r="NUD188" s="252"/>
      <c r="NUE188" s="252"/>
      <c r="NUF188" s="252"/>
      <c r="NUG188" s="252"/>
      <c r="NUH188" s="252"/>
      <c r="NUI188" s="252"/>
      <c r="NUJ188" s="252"/>
      <c r="NUK188" s="252"/>
      <c r="NUL188" s="252"/>
      <c r="NUM188" s="252"/>
      <c r="NUN188" s="252"/>
      <c r="NUO188" s="252"/>
      <c r="NUP188" s="252"/>
      <c r="NUQ188" s="252"/>
      <c r="NUR188" s="252"/>
      <c r="NUS188" s="252"/>
      <c r="NUT188" s="252"/>
      <c r="NUU188" s="252"/>
      <c r="NUV188" s="252"/>
      <c r="NUW188" s="252"/>
      <c r="NUX188" s="252"/>
      <c r="NUY188" s="252"/>
      <c r="NUZ188" s="252"/>
      <c r="NVA188" s="252"/>
      <c r="NVB188" s="252"/>
      <c r="NVC188" s="252"/>
      <c r="NVD188" s="252"/>
      <c r="NVE188" s="252"/>
      <c r="NVF188" s="252"/>
      <c r="NVG188" s="252"/>
      <c r="NVH188" s="252"/>
      <c r="NVI188" s="252"/>
      <c r="NVJ188" s="252"/>
      <c r="NVK188" s="252"/>
      <c r="NVL188" s="252"/>
      <c r="NVM188" s="252"/>
      <c r="NVN188" s="252"/>
      <c r="NVO188" s="252"/>
      <c r="NVP188" s="252"/>
      <c r="NVQ188" s="252"/>
      <c r="NVR188" s="252"/>
      <c r="NVS188" s="252"/>
      <c r="NVT188" s="252"/>
      <c r="NVU188" s="252"/>
      <c r="NVV188" s="252"/>
      <c r="NVW188" s="252"/>
      <c r="NVX188" s="252"/>
      <c r="NVY188" s="252"/>
      <c r="NVZ188" s="252"/>
      <c r="NWA188" s="252"/>
      <c r="NWB188" s="252"/>
      <c r="NWC188" s="252"/>
      <c r="NWD188" s="252"/>
      <c r="NWE188" s="252"/>
      <c r="NWF188" s="252"/>
      <c r="NWG188" s="252"/>
      <c r="NWH188" s="252"/>
      <c r="NWI188" s="252"/>
      <c r="NWJ188" s="252"/>
      <c r="NWK188" s="252"/>
      <c r="NWL188" s="252"/>
      <c r="NWM188" s="252"/>
      <c r="NWN188" s="252"/>
      <c r="NWO188" s="252"/>
      <c r="NWP188" s="252"/>
      <c r="NWQ188" s="252"/>
      <c r="NWR188" s="252"/>
      <c r="NWS188" s="252"/>
      <c r="NWT188" s="252"/>
      <c r="NWU188" s="252"/>
      <c r="NWV188" s="252"/>
      <c r="NWW188" s="252"/>
      <c r="NWX188" s="252"/>
      <c r="NWY188" s="252"/>
      <c r="NWZ188" s="252"/>
      <c r="NXA188" s="252"/>
      <c r="NXB188" s="252"/>
      <c r="NXC188" s="252"/>
      <c r="NXD188" s="252"/>
      <c r="NXE188" s="252"/>
      <c r="NXF188" s="252"/>
      <c r="NXG188" s="252"/>
      <c r="NXH188" s="252"/>
      <c r="NXI188" s="252"/>
      <c r="NXJ188" s="252"/>
      <c r="NXK188" s="252"/>
      <c r="NXL188" s="252"/>
      <c r="NXM188" s="252"/>
      <c r="NXN188" s="252"/>
      <c r="NXO188" s="252"/>
      <c r="NXP188" s="252"/>
      <c r="NXQ188" s="252"/>
      <c r="NXR188" s="252"/>
      <c r="NXS188" s="252"/>
      <c r="NXT188" s="252"/>
      <c r="NXU188" s="252"/>
      <c r="NXV188" s="252"/>
      <c r="NXW188" s="252"/>
      <c r="NXX188" s="252"/>
      <c r="NXY188" s="252"/>
      <c r="NXZ188" s="252"/>
      <c r="NYA188" s="252"/>
      <c r="NYB188" s="252"/>
      <c r="NYC188" s="252"/>
      <c r="NYD188" s="252"/>
      <c r="NYE188" s="252"/>
      <c r="NYF188" s="252"/>
      <c r="NYG188" s="252"/>
      <c r="NYH188" s="252"/>
      <c r="NYI188" s="252"/>
      <c r="NYJ188" s="252"/>
      <c r="NYK188" s="252"/>
      <c r="NYL188" s="252"/>
      <c r="NYM188" s="252"/>
      <c r="NYN188" s="252"/>
      <c r="NYO188" s="252"/>
      <c r="NYP188" s="252"/>
      <c r="NYQ188" s="252"/>
      <c r="NYR188" s="252"/>
      <c r="NYS188" s="252"/>
      <c r="NYT188" s="252"/>
      <c r="NYU188" s="252"/>
      <c r="NYV188" s="252"/>
      <c r="NYW188" s="252"/>
      <c r="NYX188" s="252"/>
      <c r="NYY188" s="252"/>
      <c r="NYZ188" s="252"/>
      <c r="NZA188" s="252"/>
      <c r="NZB188" s="252"/>
      <c r="NZC188" s="252"/>
      <c r="NZD188" s="252"/>
      <c r="NZE188" s="252"/>
      <c r="NZF188" s="252"/>
      <c r="NZG188" s="252"/>
      <c r="NZH188" s="252"/>
      <c r="NZI188" s="252"/>
      <c r="NZJ188" s="252"/>
      <c r="NZK188" s="252"/>
      <c r="NZL188" s="252"/>
      <c r="NZM188" s="252"/>
      <c r="NZN188" s="252"/>
      <c r="NZO188" s="252"/>
      <c r="NZP188" s="252"/>
      <c r="NZQ188" s="252"/>
      <c r="NZR188" s="252"/>
      <c r="NZS188" s="252"/>
      <c r="NZT188" s="252"/>
      <c r="NZU188" s="252"/>
      <c r="NZV188" s="252"/>
      <c r="NZW188" s="252"/>
      <c r="NZX188" s="252"/>
      <c r="NZY188" s="252"/>
      <c r="NZZ188" s="252"/>
      <c r="OAA188" s="252"/>
      <c r="OAB188" s="252"/>
      <c r="OAC188" s="252"/>
      <c r="OAD188" s="252"/>
      <c r="OAE188" s="252"/>
      <c r="OAF188" s="252"/>
      <c r="OAG188" s="252"/>
      <c r="OAH188" s="252"/>
      <c r="OAI188" s="252"/>
      <c r="OAJ188" s="252"/>
      <c r="OAK188" s="252"/>
      <c r="OAL188" s="252"/>
      <c r="OAM188" s="252"/>
      <c r="OAN188" s="252"/>
      <c r="OAO188" s="252"/>
      <c r="OAP188" s="252"/>
      <c r="OAQ188" s="252"/>
      <c r="OAR188" s="252"/>
      <c r="OAS188" s="252"/>
      <c r="OAT188" s="252"/>
      <c r="OAU188" s="252"/>
      <c r="OAV188" s="252"/>
      <c r="OAW188" s="252"/>
      <c r="OAX188" s="252"/>
      <c r="OAY188" s="252"/>
      <c r="OAZ188" s="252"/>
      <c r="OBA188" s="252"/>
      <c r="OBB188" s="252"/>
      <c r="OBC188" s="252"/>
      <c r="OBD188" s="252"/>
      <c r="OBE188" s="252"/>
      <c r="OBF188" s="252"/>
      <c r="OBG188" s="252"/>
      <c r="OBH188" s="252"/>
      <c r="OBI188" s="252"/>
      <c r="OBJ188" s="252"/>
      <c r="OBK188" s="252"/>
      <c r="OBL188" s="252"/>
      <c r="OBM188" s="252"/>
      <c r="OBN188" s="252"/>
      <c r="OBO188" s="252"/>
      <c r="OBP188" s="252"/>
      <c r="OBQ188" s="252"/>
      <c r="OBR188" s="252"/>
      <c r="OBS188" s="252"/>
      <c r="OBT188" s="252"/>
      <c r="OBU188" s="252"/>
      <c r="OBV188" s="252"/>
      <c r="OBW188" s="252"/>
      <c r="OBX188" s="252"/>
      <c r="OBY188" s="252"/>
      <c r="OBZ188" s="252"/>
      <c r="OCA188" s="252"/>
      <c r="OCB188" s="252"/>
      <c r="OCC188" s="252"/>
      <c r="OCD188" s="252"/>
      <c r="OCE188" s="252"/>
      <c r="OCF188" s="252"/>
      <c r="OCG188" s="252"/>
      <c r="OCH188" s="252"/>
      <c r="OCI188" s="252"/>
      <c r="OCJ188" s="252"/>
      <c r="OCK188" s="252"/>
      <c r="OCL188" s="252"/>
      <c r="OCM188" s="252"/>
      <c r="OCN188" s="252"/>
      <c r="OCO188" s="252"/>
      <c r="OCP188" s="252"/>
      <c r="OCQ188" s="252"/>
      <c r="OCR188" s="252"/>
      <c r="OCS188" s="252"/>
      <c r="OCT188" s="252"/>
      <c r="OCU188" s="252"/>
      <c r="OCV188" s="252"/>
      <c r="OCW188" s="252"/>
      <c r="OCX188" s="252"/>
      <c r="OCY188" s="252"/>
      <c r="OCZ188" s="252"/>
      <c r="ODA188" s="252"/>
      <c r="ODB188" s="252"/>
      <c r="ODC188" s="252"/>
      <c r="ODD188" s="252"/>
      <c r="ODE188" s="252"/>
      <c r="ODF188" s="252"/>
      <c r="ODG188" s="252"/>
      <c r="ODH188" s="252"/>
      <c r="ODI188" s="252"/>
      <c r="ODJ188" s="252"/>
      <c r="ODK188" s="252"/>
      <c r="ODL188" s="252"/>
      <c r="ODM188" s="252"/>
      <c r="ODN188" s="252"/>
      <c r="ODO188" s="252"/>
      <c r="ODP188" s="252"/>
      <c r="ODQ188" s="252"/>
      <c r="ODR188" s="252"/>
      <c r="ODS188" s="252"/>
      <c r="ODT188" s="252"/>
      <c r="ODU188" s="252"/>
      <c r="ODV188" s="252"/>
      <c r="ODW188" s="252"/>
      <c r="ODX188" s="252"/>
      <c r="ODY188" s="252"/>
      <c r="ODZ188" s="252"/>
      <c r="OEA188" s="252"/>
      <c r="OEB188" s="252"/>
      <c r="OEC188" s="252"/>
      <c r="OED188" s="252"/>
      <c r="OEE188" s="252"/>
      <c r="OEF188" s="252"/>
      <c r="OEG188" s="252"/>
      <c r="OEH188" s="252"/>
      <c r="OEI188" s="252"/>
      <c r="OEJ188" s="252"/>
      <c r="OEK188" s="252"/>
      <c r="OEL188" s="252"/>
      <c r="OEM188" s="252"/>
      <c r="OEN188" s="252"/>
      <c r="OEO188" s="252"/>
      <c r="OEP188" s="252"/>
      <c r="OEQ188" s="252"/>
      <c r="OER188" s="252"/>
      <c r="OES188" s="252"/>
      <c r="OET188" s="252"/>
      <c r="OEU188" s="252"/>
      <c r="OEV188" s="252"/>
      <c r="OEW188" s="252"/>
      <c r="OEX188" s="252"/>
      <c r="OEY188" s="252"/>
      <c r="OEZ188" s="252"/>
      <c r="OFA188" s="252"/>
      <c r="OFB188" s="252"/>
      <c r="OFC188" s="252"/>
      <c r="OFD188" s="252"/>
      <c r="OFE188" s="252"/>
      <c r="OFF188" s="252"/>
      <c r="OFG188" s="252"/>
      <c r="OFH188" s="252"/>
      <c r="OFI188" s="252"/>
      <c r="OFJ188" s="252"/>
      <c r="OFK188" s="252"/>
      <c r="OFL188" s="252"/>
      <c r="OFM188" s="252"/>
      <c r="OFN188" s="252"/>
      <c r="OFO188" s="252"/>
      <c r="OFP188" s="252"/>
      <c r="OFQ188" s="252"/>
      <c r="OFR188" s="252"/>
      <c r="OFS188" s="252"/>
      <c r="OFT188" s="252"/>
      <c r="OFU188" s="252"/>
      <c r="OFV188" s="252"/>
      <c r="OFW188" s="252"/>
      <c r="OFX188" s="252"/>
      <c r="OFY188" s="252"/>
      <c r="OFZ188" s="252"/>
      <c r="OGA188" s="252"/>
      <c r="OGB188" s="252"/>
      <c r="OGC188" s="252"/>
      <c r="OGD188" s="252"/>
      <c r="OGE188" s="252"/>
      <c r="OGF188" s="252"/>
      <c r="OGG188" s="252"/>
      <c r="OGH188" s="252"/>
      <c r="OGI188" s="252"/>
      <c r="OGJ188" s="252"/>
      <c r="OGK188" s="252"/>
      <c r="OGL188" s="252"/>
      <c r="OGM188" s="252"/>
      <c r="OGN188" s="252"/>
      <c r="OGO188" s="252"/>
      <c r="OGP188" s="252"/>
      <c r="OGQ188" s="252"/>
      <c r="OGR188" s="252"/>
      <c r="OGS188" s="252"/>
      <c r="OGT188" s="252"/>
      <c r="OGU188" s="252"/>
      <c r="OGV188" s="252"/>
      <c r="OGW188" s="252"/>
      <c r="OGX188" s="252"/>
      <c r="OGY188" s="252"/>
      <c r="OGZ188" s="252"/>
      <c r="OHA188" s="252"/>
      <c r="OHB188" s="252"/>
      <c r="OHC188" s="252"/>
      <c r="OHD188" s="252"/>
      <c r="OHE188" s="252"/>
      <c r="OHF188" s="252"/>
      <c r="OHG188" s="252"/>
      <c r="OHH188" s="252"/>
      <c r="OHI188" s="252"/>
      <c r="OHJ188" s="252"/>
      <c r="OHK188" s="252"/>
      <c r="OHL188" s="252"/>
      <c r="OHM188" s="252"/>
      <c r="OHN188" s="252"/>
      <c r="OHO188" s="252"/>
      <c r="OHP188" s="252"/>
      <c r="OHQ188" s="252"/>
      <c r="OHR188" s="252"/>
      <c r="OHS188" s="252"/>
      <c r="OHT188" s="252"/>
      <c r="OHU188" s="252"/>
      <c r="OHV188" s="252"/>
      <c r="OHW188" s="252"/>
      <c r="OHX188" s="252"/>
      <c r="OHY188" s="252"/>
      <c r="OHZ188" s="252"/>
      <c r="OIA188" s="252"/>
      <c r="OIB188" s="252"/>
      <c r="OIC188" s="252"/>
      <c r="OID188" s="252"/>
      <c r="OIE188" s="252"/>
      <c r="OIF188" s="252"/>
      <c r="OIG188" s="252"/>
      <c r="OIH188" s="252"/>
      <c r="OII188" s="252"/>
      <c r="OIJ188" s="252"/>
      <c r="OIK188" s="252"/>
      <c r="OIL188" s="252"/>
      <c r="OIM188" s="252"/>
      <c r="OIN188" s="252"/>
      <c r="OIO188" s="252"/>
      <c r="OIP188" s="252"/>
      <c r="OIQ188" s="252"/>
      <c r="OIR188" s="252"/>
      <c r="OIS188" s="252"/>
      <c r="OIT188" s="252"/>
      <c r="OIU188" s="252"/>
      <c r="OIV188" s="252"/>
      <c r="OIW188" s="252"/>
      <c r="OIX188" s="252"/>
      <c r="OIY188" s="252"/>
      <c r="OIZ188" s="252"/>
      <c r="OJA188" s="252"/>
      <c r="OJB188" s="252"/>
      <c r="OJC188" s="252"/>
      <c r="OJD188" s="252"/>
      <c r="OJE188" s="252"/>
      <c r="OJF188" s="252"/>
      <c r="OJG188" s="252"/>
      <c r="OJH188" s="252"/>
      <c r="OJI188" s="252"/>
      <c r="OJJ188" s="252"/>
      <c r="OJK188" s="252"/>
      <c r="OJL188" s="252"/>
      <c r="OJM188" s="252"/>
      <c r="OJN188" s="252"/>
      <c r="OJO188" s="252"/>
      <c r="OJP188" s="252"/>
      <c r="OJQ188" s="252"/>
      <c r="OJR188" s="252"/>
      <c r="OJS188" s="252"/>
      <c r="OJT188" s="252"/>
      <c r="OJU188" s="252"/>
      <c r="OJV188" s="252"/>
      <c r="OJW188" s="252"/>
      <c r="OJX188" s="252"/>
      <c r="OJY188" s="252"/>
      <c r="OJZ188" s="252"/>
      <c r="OKA188" s="252"/>
      <c r="OKB188" s="252"/>
      <c r="OKC188" s="252"/>
      <c r="OKD188" s="252"/>
      <c r="OKE188" s="252"/>
      <c r="OKF188" s="252"/>
      <c r="OKG188" s="252"/>
      <c r="OKH188" s="252"/>
      <c r="OKI188" s="252"/>
      <c r="OKJ188" s="252"/>
      <c r="OKK188" s="252"/>
      <c r="OKL188" s="252"/>
      <c r="OKM188" s="252"/>
      <c r="OKN188" s="252"/>
      <c r="OKO188" s="252"/>
      <c r="OKP188" s="252"/>
      <c r="OKQ188" s="252"/>
      <c r="OKR188" s="252"/>
      <c r="OKS188" s="252"/>
      <c r="OKT188" s="252"/>
      <c r="OKU188" s="252"/>
      <c r="OKV188" s="252"/>
      <c r="OKW188" s="252"/>
      <c r="OKX188" s="252"/>
      <c r="OKY188" s="252"/>
      <c r="OKZ188" s="252"/>
      <c r="OLA188" s="252"/>
      <c r="OLB188" s="252"/>
      <c r="OLC188" s="252"/>
      <c r="OLD188" s="252"/>
      <c r="OLE188" s="252"/>
      <c r="OLF188" s="252"/>
      <c r="OLG188" s="252"/>
      <c r="OLH188" s="252"/>
      <c r="OLI188" s="252"/>
      <c r="OLJ188" s="252"/>
      <c r="OLK188" s="252"/>
      <c r="OLL188" s="252"/>
      <c r="OLM188" s="252"/>
      <c r="OLN188" s="252"/>
      <c r="OLO188" s="252"/>
      <c r="OLP188" s="252"/>
      <c r="OLQ188" s="252"/>
      <c r="OLR188" s="252"/>
      <c r="OLS188" s="252"/>
      <c r="OLT188" s="252"/>
      <c r="OLU188" s="252"/>
      <c r="OLV188" s="252"/>
      <c r="OLW188" s="252"/>
      <c r="OLX188" s="252"/>
      <c r="OLY188" s="252"/>
      <c r="OLZ188" s="252"/>
      <c r="OMA188" s="252"/>
      <c r="OMB188" s="252"/>
      <c r="OMC188" s="252"/>
      <c r="OMD188" s="252"/>
      <c r="OME188" s="252"/>
      <c r="OMF188" s="252"/>
      <c r="OMG188" s="252"/>
      <c r="OMH188" s="252"/>
      <c r="OMI188" s="252"/>
      <c r="OMJ188" s="252"/>
      <c r="OMK188" s="252"/>
      <c r="OML188" s="252"/>
      <c r="OMM188" s="252"/>
      <c r="OMN188" s="252"/>
      <c r="OMO188" s="252"/>
      <c r="OMP188" s="252"/>
      <c r="OMQ188" s="252"/>
      <c r="OMR188" s="252"/>
      <c r="OMS188" s="252"/>
      <c r="OMT188" s="252"/>
      <c r="OMU188" s="252"/>
      <c r="OMV188" s="252"/>
      <c r="OMW188" s="252"/>
      <c r="OMX188" s="252"/>
      <c r="OMY188" s="252"/>
      <c r="OMZ188" s="252"/>
      <c r="ONA188" s="252"/>
      <c r="ONB188" s="252"/>
      <c r="ONC188" s="252"/>
      <c r="OND188" s="252"/>
      <c r="ONE188" s="252"/>
      <c r="ONF188" s="252"/>
      <c r="ONG188" s="252"/>
      <c r="ONH188" s="252"/>
      <c r="ONI188" s="252"/>
      <c r="ONJ188" s="252"/>
      <c r="ONK188" s="252"/>
      <c r="ONL188" s="252"/>
      <c r="ONM188" s="252"/>
      <c r="ONN188" s="252"/>
      <c r="ONO188" s="252"/>
      <c r="ONP188" s="252"/>
      <c r="ONQ188" s="252"/>
      <c r="ONR188" s="252"/>
      <c r="ONS188" s="252"/>
      <c r="ONT188" s="252"/>
      <c r="ONU188" s="252"/>
      <c r="ONV188" s="252"/>
      <c r="ONW188" s="252"/>
      <c r="ONX188" s="252"/>
      <c r="ONY188" s="252"/>
      <c r="ONZ188" s="252"/>
      <c r="OOA188" s="252"/>
      <c r="OOB188" s="252"/>
      <c r="OOC188" s="252"/>
      <c r="OOD188" s="252"/>
      <c r="OOE188" s="252"/>
      <c r="OOF188" s="252"/>
      <c r="OOG188" s="252"/>
      <c r="OOH188" s="252"/>
      <c r="OOI188" s="252"/>
      <c r="OOJ188" s="252"/>
      <c r="OOK188" s="252"/>
      <c r="OOL188" s="252"/>
      <c r="OOM188" s="252"/>
      <c r="OON188" s="252"/>
      <c r="OOO188" s="252"/>
      <c r="OOP188" s="252"/>
      <c r="OOQ188" s="252"/>
      <c r="OOR188" s="252"/>
      <c r="OOS188" s="252"/>
      <c r="OOT188" s="252"/>
      <c r="OOU188" s="252"/>
      <c r="OOV188" s="252"/>
      <c r="OOW188" s="252"/>
      <c r="OOX188" s="252"/>
      <c r="OOY188" s="252"/>
      <c r="OOZ188" s="252"/>
      <c r="OPA188" s="252"/>
      <c r="OPB188" s="252"/>
      <c r="OPC188" s="252"/>
      <c r="OPD188" s="252"/>
      <c r="OPE188" s="252"/>
      <c r="OPF188" s="252"/>
      <c r="OPG188" s="252"/>
      <c r="OPH188" s="252"/>
      <c r="OPI188" s="252"/>
      <c r="OPJ188" s="252"/>
      <c r="OPK188" s="252"/>
      <c r="OPL188" s="252"/>
      <c r="OPM188" s="252"/>
      <c r="OPN188" s="252"/>
      <c r="OPO188" s="252"/>
      <c r="OPP188" s="252"/>
      <c r="OPQ188" s="252"/>
      <c r="OPR188" s="252"/>
      <c r="OPS188" s="252"/>
      <c r="OPT188" s="252"/>
      <c r="OPU188" s="252"/>
      <c r="OPV188" s="252"/>
      <c r="OPW188" s="252"/>
      <c r="OPX188" s="252"/>
      <c r="OPY188" s="252"/>
      <c r="OPZ188" s="252"/>
      <c r="OQA188" s="252"/>
      <c r="OQB188" s="252"/>
      <c r="OQC188" s="252"/>
      <c r="OQD188" s="252"/>
      <c r="OQE188" s="252"/>
      <c r="OQF188" s="252"/>
      <c r="OQG188" s="252"/>
      <c r="OQH188" s="252"/>
      <c r="OQI188" s="252"/>
      <c r="OQJ188" s="252"/>
      <c r="OQK188" s="252"/>
      <c r="OQL188" s="252"/>
      <c r="OQM188" s="252"/>
      <c r="OQN188" s="252"/>
      <c r="OQO188" s="252"/>
      <c r="OQP188" s="252"/>
      <c r="OQQ188" s="252"/>
      <c r="OQR188" s="252"/>
      <c r="OQS188" s="252"/>
      <c r="OQT188" s="252"/>
      <c r="OQU188" s="252"/>
      <c r="OQV188" s="252"/>
      <c r="OQW188" s="252"/>
      <c r="OQX188" s="252"/>
      <c r="OQY188" s="252"/>
      <c r="OQZ188" s="252"/>
      <c r="ORA188" s="252"/>
      <c r="ORB188" s="252"/>
      <c r="ORC188" s="252"/>
      <c r="ORD188" s="252"/>
      <c r="ORE188" s="252"/>
      <c r="ORF188" s="252"/>
      <c r="ORG188" s="252"/>
      <c r="ORH188" s="252"/>
      <c r="ORI188" s="252"/>
      <c r="ORJ188" s="252"/>
      <c r="ORK188" s="252"/>
      <c r="ORL188" s="252"/>
      <c r="ORM188" s="252"/>
      <c r="ORN188" s="252"/>
      <c r="ORO188" s="252"/>
      <c r="ORP188" s="252"/>
      <c r="ORQ188" s="252"/>
      <c r="ORR188" s="252"/>
      <c r="ORS188" s="252"/>
      <c r="ORT188" s="252"/>
      <c r="ORU188" s="252"/>
      <c r="ORV188" s="252"/>
      <c r="ORW188" s="252"/>
      <c r="ORX188" s="252"/>
      <c r="ORY188" s="252"/>
      <c r="ORZ188" s="252"/>
      <c r="OSA188" s="252"/>
      <c r="OSB188" s="252"/>
      <c r="OSC188" s="252"/>
      <c r="OSD188" s="252"/>
      <c r="OSE188" s="252"/>
      <c r="OSF188" s="252"/>
      <c r="OSG188" s="252"/>
      <c r="OSH188" s="252"/>
      <c r="OSI188" s="252"/>
      <c r="OSJ188" s="252"/>
      <c r="OSK188" s="252"/>
      <c r="OSL188" s="252"/>
      <c r="OSM188" s="252"/>
      <c r="OSN188" s="252"/>
      <c r="OSO188" s="252"/>
      <c r="OSP188" s="252"/>
      <c r="OSQ188" s="252"/>
      <c r="OSR188" s="252"/>
      <c r="OSS188" s="252"/>
      <c r="OST188" s="252"/>
      <c r="OSU188" s="252"/>
      <c r="OSV188" s="252"/>
      <c r="OSW188" s="252"/>
      <c r="OSX188" s="252"/>
      <c r="OSY188" s="252"/>
      <c r="OSZ188" s="252"/>
      <c r="OTA188" s="252"/>
      <c r="OTB188" s="252"/>
      <c r="OTC188" s="252"/>
      <c r="OTD188" s="252"/>
      <c r="OTE188" s="252"/>
      <c r="OTF188" s="252"/>
      <c r="OTG188" s="252"/>
      <c r="OTH188" s="252"/>
      <c r="OTI188" s="252"/>
      <c r="OTJ188" s="252"/>
      <c r="OTK188" s="252"/>
      <c r="OTL188" s="252"/>
      <c r="OTM188" s="252"/>
      <c r="OTN188" s="252"/>
      <c r="OTO188" s="252"/>
      <c r="OTP188" s="252"/>
      <c r="OTQ188" s="252"/>
      <c r="OTR188" s="252"/>
      <c r="OTS188" s="252"/>
      <c r="OTT188" s="252"/>
      <c r="OTU188" s="252"/>
      <c r="OTV188" s="252"/>
      <c r="OTW188" s="252"/>
      <c r="OTX188" s="252"/>
      <c r="OTY188" s="252"/>
      <c r="OTZ188" s="252"/>
      <c r="OUA188" s="252"/>
      <c r="OUB188" s="252"/>
      <c r="OUC188" s="252"/>
      <c r="OUD188" s="252"/>
      <c r="OUE188" s="252"/>
      <c r="OUF188" s="252"/>
      <c r="OUG188" s="252"/>
      <c r="OUH188" s="252"/>
      <c r="OUI188" s="252"/>
      <c r="OUJ188" s="252"/>
      <c r="OUK188" s="252"/>
      <c r="OUL188" s="252"/>
      <c r="OUM188" s="252"/>
      <c r="OUN188" s="252"/>
      <c r="OUO188" s="252"/>
      <c r="OUP188" s="252"/>
      <c r="OUQ188" s="252"/>
      <c r="OUR188" s="252"/>
      <c r="OUS188" s="252"/>
      <c r="OUT188" s="252"/>
      <c r="OUU188" s="252"/>
      <c r="OUV188" s="252"/>
      <c r="OUW188" s="252"/>
      <c r="OUX188" s="252"/>
      <c r="OUY188" s="252"/>
      <c r="OUZ188" s="252"/>
      <c r="OVA188" s="252"/>
      <c r="OVB188" s="252"/>
      <c r="OVC188" s="252"/>
      <c r="OVD188" s="252"/>
      <c r="OVE188" s="252"/>
      <c r="OVF188" s="252"/>
      <c r="OVG188" s="252"/>
      <c r="OVH188" s="252"/>
      <c r="OVI188" s="252"/>
      <c r="OVJ188" s="252"/>
      <c r="OVK188" s="252"/>
      <c r="OVL188" s="252"/>
      <c r="OVM188" s="252"/>
      <c r="OVN188" s="252"/>
      <c r="OVO188" s="252"/>
      <c r="OVP188" s="252"/>
      <c r="OVQ188" s="252"/>
      <c r="OVR188" s="252"/>
      <c r="OVS188" s="252"/>
      <c r="OVT188" s="252"/>
      <c r="OVU188" s="252"/>
      <c r="OVV188" s="252"/>
      <c r="OVW188" s="252"/>
      <c r="OVX188" s="252"/>
      <c r="OVY188" s="252"/>
      <c r="OVZ188" s="252"/>
      <c r="OWA188" s="252"/>
      <c r="OWB188" s="252"/>
      <c r="OWC188" s="252"/>
      <c r="OWD188" s="252"/>
      <c r="OWE188" s="252"/>
      <c r="OWF188" s="252"/>
      <c r="OWG188" s="252"/>
      <c r="OWH188" s="252"/>
      <c r="OWI188" s="252"/>
      <c r="OWJ188" s="252"/>
      <c r="OWK188" s="252"/>
      <c r="OWL188" s="252"/>
      <c r="OWM188" s="252"/>
      <c r="OWN188" s="252"/>
      <c r="OWO188" s="252"/>
      <c r="OWP188" s="252"/>
      <c r="OWQ188" s="252"/>
      <c r="OWR188" s="252"/>
      <c r="OWS188" s="252"/>
      <c r="OWT188" s="252"/>
      <c r="OWU188" s="252"/>
      <c r="OWV188" s="252"/>
      <c r="OWW188" s="252"/>
      <c r="OWX188" s="252"/>
      <c r="OWY188" s="252"/>
      <c r="OWZ188" s="252"/>
      <c r="OXA188" s="252"/>
      <c r="OXB188" s="252"/>
      <c r="OXC188" s="252"/>
      <c r="OXD188" s="252"/>
      <c r="OXE188" s="252"/>
      <c r="OXF188" s="252"/>
      <c r="OXG188" s="252"/>
      <c r="OXH188" s="252"/>
      <c r="OXI188" s="252"/>
      <c r="OXJ188" s="252"/>
      <c r="OXK188" s="252"/>
      <c r="OXL188" s="252"/>
      <c r="OXM188" s="252"/>
      <c r="OXN188" s="252"/>
      <c r="OXO188" s="252"/>
      <c r="OXP188" s="252"/>
      <c r="OXQ188" s="252"/>
      <c r="OXR188" s="252"/>
      <c r="OXS188" s="252"/>
      <c r="OXT188" s="252"/>
      <c r="OXU188" s="252"/>
      <c r="OXV188" s="252"/>
      <c r="OXW188" s="252"/>
      <c r="OXX188" s="252"/>
      <c r="OXY188" s="252"/>
      <c r="OXZ188" s="252"/>
      <c r="OYA188" s="252"/>
      <c r="OYB188" s="252"/>
      <c r="OYC188" s="252"/>
      <c r="OYD188" s="252"/>
      <c r="OYE188" s="252"/>
      <c r="OYF188" s="252"/>
      <c r="OYG188" s="252"/>
      <c r="OYH188" s="252"/>
      <c r="OYI188" s="252"/>
      <c r="OYJ188" s="252"/>
      <c r="OYK188" s="252"/>
      <c r="OYL188" s="252"/>
      <c r="OYM188" s="252"/>
      <c r="OYN188" s="252"/>
      <c r="OYO188" s="252"/>
      <c r="OYP188" s="252"/>
      <c r="OYQ188" s="252"/>
      <c r="OYR188" s="252"/>
      <c r="OYS188" s="252"/>
      <c r="OYT188" s="252"/>
      <c r="OYU188" s="252"/>
      <c r="OYV188" s="252"/>
      <c r="OYW188" s="252"/>
      <c r="OYX188" s="252"/>
      <c r="OYY188" s="252"/>
      <c r="OYZ188" s="252"/>
      <c r="OZA188" s="252"/>
      <c r="OZB188" s="252"/>
      <c r="OZC188" s="252"/>
      <c r="OZD188" s="252"/>
      <c r="OZE188" s="252"/>
      <c r="OZF188" s="252"/>
      <c r="OZG188" s="252"/>
      <c r="OZH188" s="252"/>
      <c r="OZI188" s="252"/>
      <c r="OZJ188" s="252"/>
      <c r="OZK188" s="252"/>
      <c r="OZL188" s="252"/>
      <c r="OZM188" s="252"/>
      <c r="OZN188" s="252"/>
      <c r="OZO188" s="252"/>
      <c r="OZP188" s="252"/>
      <c r="OZQ188" s="252"/>
      <c r="OZR188" s="252"/>
      <c r="OZS188" s="252"/>
      <c r="OZT188" s="252"/>
      <c r="OZU188" s="252"/>
      <c r="OZV188" s="252"/>
      <c r="OZW188" s="252"/>
      <c r="OZX188" s="252"/>
      <c r="OZY188" s="252"/>
      <c r="OZZ188" s="252"/>
      <c r="PAA188" s="252"/>
      <c r="PAB188" s="252"/>
      <c r="PAC188" s="252"/>
      <c r="PAD188" s="252"/>
      <c r="PAE188" s="252"/>
      <c r="PAF188" s="252"/>
      <c r="PAG188" s="252"/>
      <c r="PAH188" s="252"/>
      <c r="PAI188" s="252"/>
      <c r="PAJ188" s="252"/>
      <c r="PAK188" s="252"/>
      <c r="PAL188" s="252"/>
      <c r="PAM188" s="252"/>
      <c r="PAN188" s="252"/>
      <c r="PAO188" s="252"/>
      <c r="PAP188" s="252"/>
      <c r="PAQ188" s="252"/>
      <c r="PAR188" s="252"/>
      <c r="PAS188" s="252"/>
      <c r="PAT188" s="252"/>
      <c r="PAU188" s="252"/>
      <c r="PAV188" s="252"/>
      <c r="PAW188" s="252"/>
      <c r="PAX188" s="252"/>
      <c r="PAY188" s="252"/>
      <c r="PAZ188" s="252"/>
      <c r="PBA188" s="252"/>
      <c r="PBB188" s="252"/>
      <c r="PBC188" s="252"/>
      <c r="PBD188" s="252"/>
      <c r="PBE188" s="252"/>
      <c r="PBF188" s="252"/>
      <c r="PBG188" s="252"/>
      <c r="PBH188" s="252"/>
      <c r="PBI188" s="252"/>
      <c r="PBJ188" s="252"/>
      <c r="PBK188" s="252"/>
      <c r="PBL188" s="252"/>
      <c r="PBM188" s="252"/>
      <c r="PBN188" s="252"/>
      <c r="PBO188" s="252"/>
      <c r="PBP188" s="252"/>
      <c r="PBQ188" s="252"/>
      <c r="PBR188" s="252"/>
      <c r="PBS188" s="252"/>
      <c r="PBT188" s="252"/>
      <c r="PBU188" s="252"/>
      <c r="PBV188" s="252"/>
      <c r="PBW188" s="252"/>
      <c r="PBX188" s="252"/>
      <c r="PBY188" s="252"/>
      <c r="PBZ188" s="252"/>
      <c r="PCA188" s="252"/>
      <c r="PCB188" s="252"/>
      <c r="PCC188" s="252"/>
      <c r="PCD188" s="252"/>
      <c r="PCE188" s="252"/>
      <c r="PCF188" s="252"/>
      <c r="PCG188" s="252"/>
      <c r="PCH188" s="252"/>
      <c r="PCI188" s="252"/>
      <c r="PCJ188" s="252"/>
      <c r="PCK188" s="252"/>
      <c r="PCL188" s="252"/>
      <c r="PCM188" s="252"/>
      <c r="PCN188" s="252"/>
      <c r="PCO188" s="252"/>
      <c r="PCP188" s="252"/>
      <c r="PCQ188" s="252"/>
      <c r="PCR188" s="252"/>
      <c r="PCS188" s="252"/>
      <c r="PCT188" s="252"/>
      <c r="PCU188" s="252"/>
      <c r="PCV188" s="252"/>
      <c r="PCW188" s="252"/>
      <c r="PCX188" s="252"/>
      <c r="PCY188" s="252"/>
      <c r="PCZ188" s="252"/>
      <c r="PDA188" s="252"/>
      <c r="PDB188" s="252"/>
      <c r="PDC188" s="252"/>
      <c r="PDD188" s="252"/>
      <c r="PDE188" s="252"/>
      <c r="PDF188" s="252"/>
      <c r="PDG188" s="252"/>
      <c r="PDH188" s="252"/>
      <c r="PDI188" s="252"/>
      <c r="PDJ188" s="252"/>
      <c r="PDK188" s="252"/>
      <c r="PDL188" s="252"/>
      <c r="PDM188" s="252"/>
      <c r="PDN188" s="252"/>
      <c r="PDO188" s="252"/>
      <c r="PDP188" s="252"/>
      <c r="PDQ188" s="252"/>
      <c r="PDR188" s="252"/>
      <c r="PDS188" s="252"/>
      <c r="PDT188" s="252"/>
      <c r="PDU188" s="252"/>
      <c r="PDV188" s="252"/>
      <c r="PDW188" s="252"/>
      <c r="PDX188" s="252"/>
      <c r="PDY188" s="252"/>
      <c r="PDZ188" s="252"/>
      <c r="PEA188" s="252"/>
      <c r="PEB188" s="252"/>
      <c r="PEC188" s="252"/>
      <c r="PED188" s="252"/>
      <c r="PEE188" s="252"/>
      <c r="PEF188" s="252"/>
      <c r="PEG188" s="252"/>
      <c r="PEH188" s="252"/>
      <c r="PEI188" s="252"/>
      <c r="PEJ188" s="252"/>
      <c r="PEK188" s="252"/>
      <c r="PEL188" s="252"/>
      <c r="PEM188" s="252"/>
      <c r="PEN188" s="252"/>
      <c r="PEO188" s="252"/>
      <c r="PEP188" s="252"/>
      <c r="PEQ188" s="252"/>
      <c r="PER188" s="252"/>
      <c r="PES188" s="252"/>
      <c r="PET188" s="252"/>
      <c r="PEU188" s="252"/>
      <c r="PEV188" s="252"/>
      <c r="PEW188" s="252"/>
      <c r="PEX188" s="252"/>
      <c r="PEY188" s="252"/>
      <c r="PEZ188" s="252"/>
      <c r="PFA188" s="252"/>
      <c r="PFB188" s="252"/>
      <c r="PFC188" s="252"/>
      <c r="PFD188" s="252"/>
      <c r="PFE188" s="252"/>
      <c r="PFF188" s="252"/>
      <c r="PFG188" s="252"/>
      <c r="PFH188" s="252"/>
      <c r="PFI188" s="252"/>
      <c r="PFJ188" s="252"/>
      <c r="PFK188" s="252"/>
      <c r="PFL188" s="252"/>
      <c r="PFM188" s="252"/>
      <c r="PFN188" s="252"/>
      <c r="PFO188" s="252"/>
      <c r="PFP188" s="252"/>
      <c r="PFQ188" s="252"/>
      <c r="PFR188" s="252"/>
      <c r="PFS188" s="252"/>
      <c r="PFT188" s="252"/>
      <c r="PFU188" s="252"/>
      <c r="PFV188" s="252"/>
      <c r="PFW188" s="252"/>
      <c r="PFX188" s="252"/>
      <c r="PFY188" s="252"/>
      <c r="PFZ188" s="252"/>
      <c r="PGA188" s="252"/>
      <c r="PGB188" s="252"/>
      <c r="PGC188" s="252"/>
      <c r="PGD188" s="252"/>
      <c r="PGE188" s="252"/>
      <c r="PGF188" s="252"/>
      <c r="PGG188" s="252"/>
      <c r="PGH188" s="252"/>
      <c r="PGI188" s="252"/>
      <c r="PGJ188" s="252"/>
      <c r="PGK188" s="252"/>
      <c r="PGL188" s="252"/>
      <c r="PGM188" s="252"/>
      <c r="PGN188" s="252"/>
      <c r="PGO188" s="252"/>
      <c r="PGP188" s="252"/>
      <c r="PGQ188" s="252"/>
      <c r="PGR188" s="252"/>
      <c r="PGS188" s="252"/>
      <c r="PGT188" s="252"/>
      <c r="PGU188" s="252"/>
      <c r="PGV188" s="252"/>
      <c r="PGW188" s="252"/>
      <c r="PGX188" s="252"/>
      <c r="PGY188" s="252"/>
      <c r="PGZ188" s="252"/>
      <c r="PHA188" s="252"/>
      <c r="PHB188" s="252"/>
      <c r="PHC188" s="252"/>
      <c r="PHD188" s="252"/>
      <c r="PHE188" s="252"/>
      <c r="PHF188" s="252"/>
      <c r="PHG188" s="252"/>
      <c r="PHH188" s="252"/>
      <c r="PHI188" s="252"/>
      <c r="PHJ188" s="252"/>
      <c r="PHK188" s="252"/>
      <c r="PHL188" s="252"/>
      <c r="PHM188" s="252"/>
      <c r="PHN188" s="252"/>
      <c r="PHO188" s="252"/>
      <c r="PHP188" s="252"/>
      <c r="PHQ188" s="252"/>
      <c r="PHR188" s="252"/>
      <c r="PHS188" s="252"/>
      <c r="PHT188" s="252"/>
      <c r="PHU188" s="252"/>
      <c r="PHV188" s="252"/>
      <c r="PHW188" s="252"/>
      <c r="PHX188" s="252"/>
      <c r="PHY188" s="252"/>
      <c r="PHZ188" s="252"/>
      <c r="PIA188" s="252"/>
      <c r="PIB188" s="252"/>
      <c r="PIC188" s="252"/>
      <c r="PID188" s="252"/>
      <c r="PIE188" s="252"/>
      <c r="PIF188" s="252"/>
      <c r="PIG188" s="252"/>
      <c r="PIH188" s="252"/>
      <c r="PII188" s="252"/>
      <c r="PIJ188" s="252"/>
      <c r="PIK188" s="252"/>
      <c r="PIL188" s="252"/>
      <c r="PIM188" s="252"/>
      <c r="PIN188" s="252"/>
      <c r="PIO188" s="252"/>
      <c r="PIP188" s="252"/>
      <c r="PIQ188" s="252"/>
      <c r="PIR188" s="252"/>
      <c r="PIS188" s="252"/>
      <c r="PIT188" s="252"/>
      <c r="PIU188" s="252"/>
      <c r="PIV188" s="252"/>
      <c r="PIW188" s="252"/>
      <c r="PIX188" s="252"/>
      <c r="PIY188" s="252"/>
      <c r="PIZ188" s="252"/>
      <c r="PJA188" s="252"/>
      <c r="PJB188" s="252"/>
      <c r="PJC188" s="252"/>
      <c r="PJD188" s="252"/>
      <c r="PJE188" s="252"/>
      <c r="PJF188" s="252"/>
      <c r="PJG188" s="252"/>
      <c r="PJH188" s="252"/>
      <c r="PJI188" s="252"/>
      <c r="PJJ188" s="252"/>
      <c r="PJK188" s="252"/>
      <c r="PJL188" s="252"/>
      <c r="PJM188" s="252"/>
      <c r="PJN188" s="252"/>
      <c r="PJO188" s="252"/>
      <c r="PJP188" s="252"/>
      <c r="PJQ188" s="252"/>
      <c r="PJR188" s="252"/>
      <c r="PJS188" s="252"/>
      <c r="PJT188" s="252"/>
      <c r="PJU188" s="252"/>
      <c r="PJV188" s="252"/>
      <c r="PJW188" s="252"/>
      <c r="PJX188" s="252"/>
      <c r="PJY188" s="252"/>
      <c r="PJZ188" s="252"/>
      <c r="PKA188" s="252"/>
      <c r="PKB188" s="252"/>
      <c r="PKC188" s="252"/>
      <c r="PKD188" s="252"/>
      <c r="PKE188" s="252"/>
      <c r="PKF188" s="252"/>
      <c r="PKG188" s="252"/>
      <c r="PKH188" s="252"/>
      <c r="PKI188" s="252"/>
      <c r="PKJ188" s="252"/>
      <c r="PKK188" s="252"/>
      <c r="PKL188" s="252"/>
      <c r="PKM188" s="252"/>
      <c r="PKN188" s="252"/>
      <c r="PKO188" s="252"/>
      <c r="PKP188" s="252"/>
      <c r="PKQ188" s="252"/>
      <c r="PKR188" s="252"/>
      <c r="PKS188" s="252"/>
      <c r="PKT188" s="252"/>
      <c r="PKU188" s="252"/>
      <c r="PKV188" s="252"/>
      <c r="PKW188" s="252"/>
      <c r="PKX188" s="252"/>
      <c r="PKY188" s="252"/>
      <c r="PKZ188" s="252"/>
      <c r="PLA188" s="252"/>
      <c r="PLB188" s="252"/>
      <c r="PLC188" s="252"/>
      <c r="PLD188" s="252"/>
      <c r="PLE188" s="252"/>
      <c r="PLF188" s="252"/>
      <c r="PLG188" s="252"/>
      <c r="PLH188" s="252"/>
      <c r="PLI188" s="252"/>
      <c r="PLJ188" s="252"/>
      <c r="PLK188" s="252"/>
      <c r="PLL188" s="252"/>
      <c r="PLM188" s="252"/>
      <c r="PLN188" s="252"/>
      <c r="PLO188" s="252"/>
      <c r="PLP188" s="252"/>
      <c r="PLQ188" s="252"/>
      <c r="PLR188" s="252"/>
      <c r="PLS188" s="252"/>
      <c r="PLT188" s="252"/>
      <c r="PLU188" s="252"/>
      <c r="PLV188" s="252"/>
      <c r="PLW188" s="252"/>
      <c r="PLX188" s="252"/>
      <c r="PLY188" s="252"/>
      <c r="PLZ188" s="252"/>
      <c r="PMA188" s="252"/>
      <c r="PMB188" s="252"/>
      <c r="PMC188" s="252"/>
      <c r="PMD188" s="252"/>
      <c r="PME188" s="252"/>
      <c r="PMF188" s="252"/>
      <c r="PMG188" s="252"/>
      <c r="PMH188" s="252"/>
      <c r="PMI188" s="252"/>
      <c r="PMJ188" s="252"/>
      <c r="PMK188" s="252"/>
      <c r="PML188" s="252"/>
      <c r="PMM188" s="252"/>
      <c r="PMN188" s="252"/>
      <c r="PMO188" s="252"/>
      <c r="PMP188" s="252"/>
      <c r="PMQ188" s="252"/>
      <c r="PMR188" s="252"/>
      <c r="PMS188" s="252"/>
      <c r="PMT188" s="252"/>
      <c r="PMU188" s="252"/>
      <c r="PMV188" s="252"/>
      <c r="PMW188" s="252"/>
      <c r="PMX188" s="252"/>
      <c r="PMY188" s="252"/>
      <c r="PMZ188" s="252"/>
      <c r="PNA188" s="252"/>
      <c r="PNB188" s="252"/>
      <c r="PNC188" s="252"/>
      <c r="PND188" s="252"/>
      <c r="PNE188" s="252"/>
      <c r="PNF188" s="252"/>
      <c r="PNG188" s="252"/>
      <c r="PNH188" s="252"/>
      <c r="PNI188" s="252"/>
      <c r="PNJ188" s="252"/>
      <c r="PNK188" s="252"/>
      <c r="PNL188" s="252"/>
      <c r="PNM188" s="252"/>
      <c r="PNN188" s="252"/>
      <c r="PNO188" s="252"/>
      <c r="PNP188" s="252"/>
      <c r="PNQ188" s="252"/>
      <c r="PNR188" s="252"/>
      <c r="PNS188" s="252"/>
      <c r="PNT188" s="252"/>
      <c r="PNU188" s="252"/>
      <c r="PNV188" s="252"/>
      <c r="PNW188" s="252"/>
      <c r="PNX188" s="252"/>
      <c r="PNY188" s="252"/>
      <c r="PNZ188" s="252"/>
      <c r="POA188" s="252"/>
      <c r="POB188" s="252"/>
      <c r="POC188" s="252"/>
      <c r="POD188" s="252"/>
      <c r="POE188" s="252"/>
      <c r="POF188" s="252"/>
      <c r="POG188" s="252"/>
      <c r="POH188" s="252"/>
      <c r="POI188" s="252"/>
      <c r="POJ188" s="252"/>
      <c r="POK188" s="252"/>
      <c r="POL188" s="252"/>
      <c r="POM188" s="252"/>
      <c r="PON188" s="252"/>
      <c r="POO188" s="252"/>
      <c r="POP188" s="252"/>
      <c r="POQ188" s="252"/>
      <c r="POR188" s="252"/>
      <c r="POS188" s="252"/>
      <c r="POT188" s="252"/>
      <c r="POU188" s="252"/>
      <c r="POV188" s="252"/>
      <c r="POW188" s="252"/>
      <c r="POX188" s="252"/>
      <c r="POY188" s="252"/>
      <c r="POZ188" s="252"/>
      <c r="PPA188" s="252"/>
      <c r="PPB188" s="252"/>
      <c r="PPC188" s="252"/>
      <c r="PPD188" s="252"/>
      <c r="PPE188" s="252"/>
      <c r="PPF188" s="252"/>
      <c r="PPG188" s="252"/>
      <c r="PPH188" s="252"/>
      <c r="PPI188" s="252"/>
      <c r="PPJ188" s="252"/>
      <c r="PPK188" s="252"/>
      <c r="PPL188" s="252"/>
      <c r="PPM188" s="252"/>
      <c r="PPN188" s="252"/>
      <c r="PPO188" s="252"/>
      <c r="PPP188" s="252"/>
      <c r="PPQ188" s="252"/>
      <c r="PPR188" s="252"/>
      <c r="PPS188" s="252"/>
      <c r="PPT188" s="252"/>
      <c r="PPU188" s="252"/>
      <c r="PPV188" s="252"/>
      <c r="PPW188" s="252"/>
      <c r="PPX188" s="252"/>
      <c r="PPY188" s="252"/>
      <c r="PPZ188" s="252"/>
      <c r="PQA188" s="252"/>
      <c r="PQB188" s="252"/>
      <c r="PQC188" s="252"/>
      <c r="PQD188" s="252"/>
      <c r="PQE188" s="252"/>
      <c r="PQF188" s="252"/>
      <c r="PQG188" s="252"/>
      <c r="PQH188" s="252"/>
      <c r="PQI188" s="252"/>
      <c r="PQJ188" s="252"/>
      <c r="PQK188" s="252"/>
      <c r="PQL188" s="252"/>
      <c r="PQM188" s="252"/>
      <c r="PQN188" s="252"/>
      <c r="PQO188" s="252"/>
      <c r="PQP188" s="252"/>
      <c r="PQQ188" s="252"/>
      <c r="PQR188" s="252"/>
      <c r="PQS188" s="252"/>
      <c r="PQT188" s="252"/>
      <c r="PQU188" s="252"/>
      <c r="PQV188" s="252"/>
      <c r="PQW188" s="252"/>
      <c r="PQX188" s="252"/>
      <c r="PQY188" s="252"/>
      <c r="PQZ188" s="252"/>
      <c r="PRA188" s="252"/>
      <c r="PRB188" s="252"/>
      <c r="PRC188" s="252"/>
      <c r="PRD188" s="252"/>
      <c r="PRE188" s="252"/>
      <c r="PRF188" s="252"/>
      <c r="PRG188" s="252"/>
      <c r="PRH188" s="252"/>
      <c r="PRI188" s="252"/>
      <c r="PRJ188" s="252"/>
      <c r="PRK188" s="252"/>
      <c r="PRL188" s="252"/>
      <c r="PRM188" s="252"/>
      <c r="PRN188" s="252"/>
      <c r="PRO188" s="252"/>
      <c r="PRP188" s="252"/>
      <c r="PRQ188" s="252"/>
      <c r="PRR188" s="252"/>
      <c r="PRS188" s="252"/>
      <c r="PRT188" s="252"/>
      <c r="PRU188" s="252"/>
      <c r="PRV188" s="252"/>
      <c r="PRW188" s="252"/>
      <c r="PRX188" s="252"/>
      <c r="PRY188" s="252"/>
      <c r="PRZ188" s="252"/>
      <c r="PSA188" s="252"/>
      <c r="PSB188" s="252"/>
      <c r="PSC188" s="252"/>
      <c r="PSD188" s="252"/>
      <c r="PSE188" s="252"/>
      <c r="PSF188" s="252"/>
      <c r="PSG188" s="252"/>
      <c r="PSH188" s="252"/>
      <c r="PSI188" s="252"/>
      <c r="PSJ188" s="252"/>
      <c r="PSK188" s="252"/>
      <c r="PSL188" s="252"/>
      <c r="PSM188" s="252"/>
      <c r="PSN188" s="252"/>
      <c r="PSO188" s="252"/>
      <c r="PSP188" s="252"/>
      <c r="PSQ188" s="252"/>
      <c r="PSR188" s="252"/>
      <c r="PSS188" s="252"/>
      <c r="PST188" s="252"/>
      <c r="PSU188" s="252"/>
      <c r="PSV188" s="252"/>
      <c r="PSW188" s="252"/>
      <c r="PSX188" s="252"/>
      <c r="PSY188" s="252"/>
      <c r="PSZ188" s="252"/>
      <c r="PTA188" s="252"/>
      <c r="PTB188" s="252"/>
      <c r="PTC188" s="252"/>
      <c r="PTD188" s="252"/>
      <c r="PTE188" s="252"/>
      <c r="PTF188" s="252"/>
      <c r="PTG188" s="252"/>
      <c r="PTH188" s="252"/>
      <c r="PTI188" s="252"/>
      <c r="PTJ188" s="252"/>
      <c r="PTK188" s="252"/>
      <c r="PTL188" s="252"/>
      <c r="PTM188" s="252"/>
      <c r="PTN188" s="252"/>
      <c r="PTO188" s="252"/>
      <c r="PTP188" s="252"/>
      <c r="PTQ188" s="252"/>
      <c r="PTR188" s="252"/>
      <c r="PTS188" s="252"/>
      <c r="PTT188" s="252"/>
      <c r="PTU188" s="252"/>
      <c r="PTV188" s="252"/>
      <c r="PTW188" s="252"/>
      <c r="PTX188" s="252"/>
      <c r="PTY188" s="252"/>
      <c r="PTZ188" s="252"/>
      <c r="PUA188" s="252"/>
      <c r="PUB188" s="252"/>
      <c r="PUC188" s="252"/>
      <c r="PUD188" s="252"/>
      <c r="PUE188" s="252"/>
      <c r="PUF188" s="252"/>
      <c r="PUG188" s="252"/>
      <c r="PUH188" s="252"/>
      <c r="PUI188" s="252"/>
      <c r="PUJ188" s="252"/>
      <c r="PUK188" s="252"/>
      <c r="PUL188" s="252"/>
      <c r="PUM188" s="252"/>
      <c r="PUN188" s="252"/>
      <c r="PUO188" s="252"/>
      <c r="PUP188" s="252"/>
      <c r="PUQ188" s="252"/>
      <c r="PUR188" s="252"/>
      <c r="PUS188" s="252"/>
      <c r="PUT188" s="252"/>
      <c r="PUU188" s="252"/>
      <c r="PUV188" s="252"/>
      <c r="PUW188" s="252"/>
      <c r="PUX188" s="252"/>
      <c r="PUY188" s="252"/>
      <c r="PUZ188" s="252"/>
      <c r="PVA188" s="252"/>
      <c r="PVB188" s="252"/>
      <c r="PVC188" s="252"/>
      <c r="PVD188" s="252"/>
      <c r="PVE188" s="252"/>
      <c r="PVF188" s="252"/>
      <c r="PVG188" s="252"/>
      <c r="PVH188" s="252"/>
      <c r="PVI188" s="252"/>
      <c r="PVJ188" s="252"/>
      <c r="PVK188" s="252"/>
      <c r="PVL188" s="252"/>
      <c r="PVM188" s="252"/>
      <c r="PVN188" s="252"/>
      <c r="PVO188" s="252"/>
      <c r="PVP188" s="252"/>
      <c r="PVQ188" s="252"/>
      <c r="PVR188" s="252"/>
      <c r="PVS188" s="252"/>
      <c r="PVT188" s="252"/>
      <c r="PVU188" s="252"/>
      <c r="PVV188" s="252"/>
      <c r="PVW188" s="252"/>
      <c r="PVX188" s="252"/>
      <c r="PVY188" s="252"/>
      <c r="PVZ188" s="252"/>
      <c r="PWA188" s="252"/>
      <c r="PWB188" s="252"/>
      <c r="PWC188" s="252"/>
      <c r="PWD188" s="252"/>
      <c r="PWE188" s="252"/>
      <c r="PWF188" s="252"/>
      <c r="PWG188" s="252"/>
      <c r="PWH188" s="252"/>
      <c r="PWI188" s="252"/>
      <c r="PWJ188" s="252"/>
      <c r="PWK188" s="252"/>
      <c r="PWL188" s="252"/>
      <c r="PWM188" s="252"/>
      <c r="PWN188" s="252"/>
      <c r="PWO188" s="252"/>
      <c r="PWP188" s="252"/>
      <c r="PWQ188" s="252"/>
      <c r="PWR188" s="252"/>
      <c r="PWS188" s="252"/>
      <c r="PWT188" s="252"/>
      <c r="PWU188" s="252"/>
      <c r="PWV188" s="252"/>
      <c r="PWW188" s="252"/>
      <c r="PWX188" s="252"/>
      <c r="PWY188" s="252"/>
      <c r="PWZ188" s="252"/>
      <c r="PXA188" s="252"/>
      <c r="PXB188" s="252"/>
      <c r="PXC188" s="252"/>
      <c r="PXD188" s="252"/>
      <c r="PXE188" s="252"/>
      <c r="PXF188" s="252"/>
      <c r="PXG188" s="252"/>
      <c r="PXH188" s="252"/>
      <c r="PXI188" s="252"/>
      <c r="PXJ188" s="252"/>
      <c r="PXK188" s="252"/>
      <c r="PXL188" s="252"/>
      <c r="PXM188" s="252"/>
      <c r="PXN188" s="252"/>
      <c r="PXO188" s="252"/>
      <c r="PXP188" s="252"/>
      <c r="PXQ188" s="252"/>
      <c r="PXR188" s="252"/>
      <c r="PXS188" s="252"/>
      <c r="PXT188" s="252"/>
      <c r="PXU188" s="252"/>
      <c r="PXV188" s="252"/>
      <c r="PXW188" s="252"/>
      <c r="PXX188" s="252"/>
      <c r="PXY188" s="252"/>
      <c r="PXZ188" s="252"/>
      <c r="PYA188" s="252"/>
      <c r="PYB188" s="252"/>
      <c r="PYC188" s="252"/>
      <c r="PYD188" s="252"/>
      <c r="PYE188" s="252"/>
      <c r="PYF188" s="252"/>
      <c r="PYG188" s="252"/>
      <c r="PYH188" s="252"/>
      <c r="PYI188" s="252"/>
      <c r="PYJ188" s="252"/>
      <c r="PYK188" s="252"/>
      <c r="PYL188" s="252"/>
      <c r="PYM188" s="252"/>
      <c r="PYN188" s="252"/>
      <c r="PYO188" s="252"/>
      <c r="PYP188" s="252"/>
      <c r="PYQ188" s="252"/>
      <c r="PYR188" s="252"/>
      <c r="PYS188" s="252"/>
      <c r="PYT188" s="252"/>
      <c r="PYU188" s="252"/>
      <c r="PYV188" s="252"/>
      <c r="PYW188" s="252"/>
      <c r="PYX188" s="252"/>
      <c r="PYY188" s="252"/>
      <c r="PYZ188" s="252"/>
      <c r="PZA188" s="252"/>
      <c r="PZB188" s="252"/>
      <c r="PZC188" s="252"/>
      <c r="PZD188" s="252"/>
      <c r="PZE188" s="252"/>
      <c r="PZF188" s="252"/>
      <c r="PZG188" s="252"/>
      <c r="PZH188" s="252"/>
      <c r="PZI188" s="252"/>
      <c r="PZJ188" s="252"/>
      <c r="PZK188" s="252"/>
      <c r="PZL188" s="252"/>
      <c r="PZM188" s="252"/>
      <c r="PZN188" s="252"/>
      <c r="PZO188" s="252"/>
      <c r="PZP188" s="252"/>
      <c r="PZQ188" s="252"/>
      <c r="PZR188" s="252"/>
      <c r="PZS188" s="252"/>
      <c r="PZT188" s="252"/>
      <c r="PZU188" s="252"/>
      <c r="PZV188" s="252"/>
      <c r="PZW188" s="252"/>
      <c r="PZX188" s="252"/>
      <c r="PZY188" s="252"/>
      <c r="PZZ188" s="252"/>
      <c r="QAA188" s="252"/>
      <c r="QAB188" s="252"/>
      <c r="QAC188" s="252"/>
      <c r="QAD188" s="252"/>
      <c r="QAE188" s="252"/>
      <c r="QAF188" s="252"/>
      <c r="QAG188" s="252"/>
      <c r="QAH188" s="252"/>
      <c r="QAI188" s="252"/>
      <c r="QAJ188" s="252"/>
      <c r="QAK188" s="252"/>
      <c r="QAL188" s="252"/>
      <c r="QAM188" s="252"/>
      <c r="QAN188" s="252"/>
      <c r="QAO188" s="252"/>
      <c r="QAP188" s="252"/>
      <c r="QAQ188" s="252"/>
      <c r="QAR188" s="252"/>
      <c r="QAS188" s="252"/>
      <c r="QAT188" s="252"/>
      <c r="QAU188" s="252"/>
      <c r="QAV188" s="252"/>
      <c r="QAW188" s="252"/>
      <c r="QAX188" s="252"/>
      <c r="QAY188" s="252"/>
      <c r="QAZ188" s="252"/>
      <c r="QBA188" s="252"/>
      <c r="QBB188" s="252"/>
      <c r="QBC188" s="252"/>
      <c r="QBD188" s="252"/>
      <c r="QBE188" s="252"/>
      <c r="QBF188" s="252"/>
      <c r="QBG188" s="252"/>
      <c r="QBH188" s="252"/>
      <c r="QBI188" s="252"/>
      <c r="QBJ188" s="252"/>
      <c r="QBK188" s="252"/>
      <c r="QBL188" s="252"/>
      <c r="QBM188" s="252"/>
      <c r="QBN188" s="252"/>
      <c r="QBO188" s="252"/>
      <c r="QBP188" s="252"/>
      <c r="QBQ188" s="252"/>
      <c r="QBR188" s="252"/>
      <c r="QBS188" s="252"/>
      <c r="QBT188" s="252"/>
      <c r="QBU188" s="252"/>
      <c r="QBV188" s="252"/>
      <c r="QBW188" s="252"/>
      <c r="QBX188" s="252"/>
      <c r="QBY188" s="252"/>
      <c r="QBZ188" s="252"/>
      <c r="QCA188" s="252"/>
      <c r="QCB188" s="252"/>
      <c r="QCC188" s="252"/>
      <c r="QCD188" s="252"/>
      <c r="QCE188" s="252"/>
      <c r="QCF188" s="252"/>
      <c r="QCG188" s="252"/>
      <c r="QCH188" s="252"/>
      <c r="QCI188" s="252"/>
      <c r="QCJ188" s="252"/>
      <c r="QCK188" s="252"/>
      <c r="QCL188" s="252"/>
      <c r="QCM188" s="252"/>
      <c r="QCN188" s="252"/>
      <c r="QCO188" s="252"/>
      <c r="QCP188" s="252"/>
      <c r="QCQ188" s="252"/>
      <c r="QCR188" s="252"/>
      <c r="QCS188" s="252"/>
      <c r="QCT188" s="252"/>
      <c r="QCU188" s="252"/>
      <c r="QCV188" s="252"/>
      <c r="QCW188" s="252"/>
      <c r="QCX188" s="252"/>
      <c r="QCY188" s="252"/>
      <c r="QCZ188" s="252"/>
      <c r="QDA188" s="252"/>
      <c r="QDB188" s="252"/>
      <c r="QDC188" s="252"/>
      <c r="QDD188" s="252"/>
      <c r="QDE188" s="252"/>
      <c r="QDF188" s="252"/>
      <c r="QDG188" s="252"/>
      <c r="QDH188" s="252"/>
      <c r="QDI188" s="252"/>
      <c r="QDJ188" s="252"/>
      <c r="QDK188" s="252"/>
      <c r="QDL188" s="252"/>
      <c r="QDM188" s="252"/>
      <c r="QDN188" s="252"/>
      <c r="QDO188" s="252"/>
      <c r="QDP188" s="252"/>
      <c r="QDQ188" s="252"/>
      <c r="QDR188" s="252"/>
      <c r="QDS188" s="252"/>
      <c r="QDT188" s="252"/>
      <c r="QDU188" s="252"/>
      <c r="QDV188" s="252"/>
      <c r="QDW188" s="252"/>
      <c r="QDX188" s="252"/>
      <c r="QDY188" s="252"/>
      <c r="QDZ188" s="252"/>
      <c r="QEA188" s="252"/>
      <c r="QEB188" s="252"/>
      <c r="QEC188" s="252"/>
      <c r="QED188" s="252"/>
      <c r="QEE188" s="252"/>
      <c r="QEF188" s="252"/>
      <c r="QEG188" s="252"/>
      <c r="QEH188" s="252"/>
      <c r="QEI188" s="252"/>
      <c r="QEJ188" s="252"/>
      <c r="QEK188" s="252"/>
      <c r="QEL188" s="252"/>
      <c r="QEM188" s="252"/>
      <c r="QEN188" s="252"/>
      <c r="QEO188" s="252"/>
      <c r="QEP188" s="252"/>
      <c r="QEQ188" s="252"/>
      <c r="QER188" s="252"/>
      <c r="QES188" s="252"/>
      <c r="QET188" s="252"/>
      <c r="QEU188" s="252"/>
      <c r="QEV188" s="252"/>
      <c r="QEW188" s="252"/>
      <c r="QEX188" s="252"/>
      <c r="QEY188" s="252"/>
      <c r="QEZ188" s="252"/>
      <c r="QFA188" s="252"/>
      <c r="QFB188" s="252"/>
      <c r="QFC188" s="252"/>
      <c r="QFD188" s="252"/>
      <c r="QFE188" s="252"/>
      <c r="QFF188" s="252"/>
      <c r="QFG188" s="252"/>
      <c r="QFH188" s="252"/>
      <c r="QFI188" s="252"/>
      <c r="QFJ188" s="252"/>
      <c r="QFK188" s="252"/>
      <c r="QFL188" s="252"/>
      <c r="QFM188" s="252"/>
      <c r="QFN188" s="252"/>
      <c r="QFO188" s="252"/>
      <c r="QFP188" s="252"/>
      <c r="QFQ188" s="252"/>
      <c r="QFR188" s="252"/>
      <c r="QFS188" s="252"/>
      <c r="QFT188" s="252"/>
      <c r="QFU188" s="252"/>
      <c r="QFV188" s="252"/>
      <c r="QFW188" s="252"/>
      <c r="QFX188" s="252"/>
      <c r="QFY188" s="252"/>
      <c r="QFZ188" s="252"/>
      <c r="QGA188" s="252"/>
      <c r="QGB188" s="252"/>
      <c r="QGC188" s="252"/>
      <c r="QGD188" s="252"/>
      <c r="QGE188" s="252"/>
      <c r="QGF188" s="252"/>
      <c r="QGG188" s="252"/>
      <c r="QGH188" s="252"/>
      <c r="QGI188" s="252"/>
      <c r="QGJ188" s="252"/>
      <c r="QGK188" s="252"/>
      <c r="QGL188" s="252"/>
      <c r="QGM188" s="252"/>
      <c r="QGN188" s="252"/>
      <c r="QGO188" s="252"/>
      <c r="QGP188" s="252"/>
      <c r="QGQ188" s="252"/>
      <c r="QGR188" s="252"/>
      <c r="QGS188" s="252"/>
      <c r="QGT188" s="252"/>
      <c r="QGU188" s="252"/>
      <c r="QGV188" s="252"/>
      <c r="QGW188" s="252"/>
      <c r="QGX188" s="252"/>
      <c r="QGY188" s="252"/>
      <c r="QGZ188" s="252"/>
      <c r="QHA188" s="252"/>
      <c r="QHB188" s="252"/>
      <c r="QHC188" s="252"/>
      <c r="QHD188" s="252"/>
      <c r="QHE188" s="252"/>
      <c r="QHF188" s="252"/>
      <c r="QHG188" s="252"/>
      <c r="QHH188" s="252"/>
      <c r="QHI188" s="252"/>
      <c r="QHJ188" s="252"/>
      <c r="QHK188" s="252"/>
      <c r="QHL188" s="252"/>
      <c r="QHM188" s="252"/>
      <c r="QHN188" s="252"/>
      <c r="QHO188" s="252"/>
      <c r="QHP188" s="252"/>
      <c r="QHQ188" s="252"/>
      <c r="QHR188" s="252"/>
      <c r="QHS188" s="252"/>
      <c r="QHT188" s="252"/>
      <c r="QHU188" s="252"/>
      <c r="QHV188" s="252"/>
      <c r="QHW188" s="252"/>
      <c r="QHX188" s="252"/>
      <c r="QHY188" s="252"/>
      <c r="QHZ188" s="252"/>
      <c r="QIA188" s="252"/>
      <c r="QIB188" s="252"/>
      <c r="QIC188" s="252"/>
      <c r="QID188" s="252"/>
      <c r="QIE188" s="252"/>
      <c r="QIF188" s="252"/>
      <c r="QIG188" s="252"/>
      <c r="QIH188" s="252"/>
      <c r="QII188" s="252"/>
      <c r="QIJ188" s="252"/>
      <c r="QIK188" s="252"/>
      <c r="QIL188" s="252"/>
      <c r="QIM188" s="252"/>
      <c r="QIN188" s="252"/>
      <c r="QIO188" s="252"/>
      <c r="QIP188" s="252"/>
      <c r="QIQ188" s="252"/>
      <c r="QIR188" s="252"/>
      <c r="QIS188" s="252"/>
      <c r="QIT188" s="252"/>
      <c r="QIU188" s="252"/>
      <c r="QIV188" s="252"/>
      <c r="QIW188" s="252"/>
      <c r="QIX188" s="252"/>
      <c r="QIY188" s="252"/>
      <c r="QIZ188" s="252"/>
      <c r="QJA188" s="252"/>
      <c r="QJB188" s="252"/>
      <c r="QJC188" s="252"/>
      <c r="QJD188" s="252"/>
      <c r="QJE188" s="252"/>
      <c r="QJF188" s="252"/>
      <c r="QJG188" s="252"/>
      <c r="QJH188" s="252"/>
      <c r="QJI188" s="252"/>
      <c r="QJJ188" s="252"/>
      <c r="QJK188" s="252"/>
      <c r="QJL188" s="252"/>
      <c r="QJM188" s="252"/>
      <c r="QJN188" s="252"/>
      <c r="QJO188" s="252"/>
      <c r="QJP188" s="252"/>
      <c r="QJQ188" s="252"/>
      <c r="QJR188" s="252"/>
      <c r="QJS188" s="252"/>
      <c r="QJT188" s="252"/>
      <c r="QJU188" s="252"/>
      <c r="QJV188" s="252"/>
      <c r="QJW188" s="252"/>
      <c r="QJX188" s="252"/>
      <c r="QJY188" s="252"/>
      <c r="QJZ188" s="252"/>
      <c r="QKA188" s="252"/>
      <c r="QKB188" s="252"/>
      <c r="QKC188" s="252"/>
      <c r="QKD188" s="252"/>
      <c r="QKE188" s="252"/>
      <c r="QKF188" s="252"/>
      <c r="QKG188" s="252"/>
      <c r="QKH188" s="252"/>
      <c r="QKI188" s="252"/>
      <c r="QKJ188" s="252"/>
      <c r="QKK188" s="252"/>
      <c r="QKL188" s="252"/>
      <c r="QKM188" s="252"/>
      <c r="QKN188" s="252"/>
      <c r="QKO188" s="252"/>
      <c r="QKP188" s="252"/>
      <c r="QKQ188" s="252"/>
      <c r="QKR188" s="252"/>
      <c r="QKS188" s="252"/>
      <c r="QKT188" s="252"/>
      <c r="QKU188" s="252"/>
      <c r="QKV188" s="252"/>
      <c r="QKW188" s="252"/>
      <c r="QKX188" s="252"/>
      <c r="QKY188" s="252"/>
      <c r="QKZ188" s="252"/>
      <c r="QLA188" s="252"/>
      <c r="QLB188" s="252"/>
      <c r="QLC188" s="252"/>
      <c r="QLD188" s="252"/>
      <c r="QLE188" s="252"/>
      <c r="QLF188" s="252"/>
      <c r="QLG188" s="252"/>
      <c r="QLH188" s="252"/>
      <c r="QLI188" s="252"/>
      <c r="QLJ188" s="252"/>
      <c r="QLK188" s="252"/>
      <c r="QLL188" s="252"/>
      <c r="QLM188" s="252"/>
      <c r="QLN188" s="252"/>
      <c r="QLO188" s="252"/>
      <c r="QLP188" s="252"/>
      <c r="QLQ188" s="252"/>
      <c r="QLR188" s="252"/>
      <c r="QLS188" s="252"/>
      <c r="QLT188" s="252"/>
      <c r="QLU188" s="252"/>
      <c r="QLV188" s="252"/>
      <c r="QLW188" s="252"/>
      <c r="QLX188" s="252"/>
      <c r="QLY188" s="252"/>
      <c r="QLZ188" s="252"/>
      <c r="QMA188" s="252"/>
      <c r="QMB188" s="252"/>
      <c r="QMC188" s="252"/>
      <c r="QMD188" s="252"/>
      <c r="QME188" s="252"/>
      <c r="QMF188" s="252"/>
      <c r="QMG188" s="252"/>
      <c r="QMH188" s="252"/>
      <c r="QMI188" s="252"/>
      <c r="QMJ188" s="252"/>
      <c r="QMK188" s="252"/>
      <c r="QML188" s="252"/>
      <c r="QMM188" s="252"/>
      <c r="QMN188" s="252"/>
      <c r="QMO188" s="252"/>
      <c r="QMP188" s="252"/>
      <c r="QMQ188" s="252"/>
      <c r="QMR188" s="252"/>
      <c r="QMS188" s="252"/>
      <c r="QMT188" s="252"/>
      <c r="QMU188" s="252"/>
      <c r="QMV188" s="252"/>
      <c r="QMW188" s="252"/>
      <c r="QMX188" s="252"/>
      <c r="QMY188" s="252"/>
      <c r="QMZ188" s="252"/>
      <c r="QNA188" s="252"/>
      <c r="QNB188" s="252"/>
      <c r="QNC188" s="252"/>
      <c r="QND188" s="252"/>
      <c r="QNE188" s="252"/>
      <c r="QNF188" s="252"/>
      <c r="QNG188" s="252"/>
      <c r="QNH188" s="252"/>
      <c r="QNI188" s="252"/>
      <c r="QNJ188" s="252"/>
      <c r="QNK188" s="252"/>
      <c r="QNL188" s="252"/>
      <c r="QNM188" s="252"/>
      <c r="QNN188" s="252"/>
      <c r="QNO188" s="252"/>
      <c r="QNP188" s="252"/>
      <c r="QNQ188" s="252"/>
      <c r="QNR188" s="252"/>
      <c r="QNS188" s="252"/>
      <c r="QNT188" s="252"/>
      <c r="QNU188" s="252"/>
      <c r="QNV188" s="252"/>
      <c r="QNW188" s="252"/>
      <c r="QNX188" s="252"/>
      <c r="QNY188" s="252"/>
      <c r="QNZ188" s="252"/>
      <c r="QOA188" s="252"/>
      <c r="QOB188" s="252"/>
      <c r="QOC188" s="252"/>
      <c r="QOD188" s="252"/>
      <c r="QOE188" s="252"/>
      <c r="QOF188" s="252"/>
      <c r="QOG188" s="252"/>
      <c r="QOH188" s="252"/>
      <c r="QOI188" s="252"/>
      <c r="QOJ188" s="252"/>
      <c r="QOK188" s="252"/>
      <c r="QOL188" s="252"/>
      <c r="QOM188" s="252"/>
      <c r="QON188" s="252"/>
      <c r="QOO188" s="252"/>
      <c r="QOP188" s="252"/>
      <c r="QOQ188" s="252"/>
      <c r="QOR188" s="252"/>
      <c r="QOS188" s="252"/>
      <c r="QOT188" s="252"/>
      <c r="QOU188" s="252"/>
      <c r="QOV188" s="252"/>
      <c r="QOW188" s="252"/>
      <c r="QOX188" s="252"/>
      <c r="QOY188" s="252"/>
      <c r="QOZ188" s="252"/>
      <c r="QPA188" s="252"/>
      <c r="QPB188" s="252"/>
      <c r="QPC188" s="252"/>
      <c r="QPD188" s="252"/>
      <c r="QPE188" s="252"/>
      <c r="QPF188" s="252"/>
      <c r="QPG188" s="252"/>
      <c r="QPH188" s="252"/>
      <c r="QPI188" s="252"/>
      <c r="QPJ188" s="252"/>
      <c r="QPK188" s="252"/>
      <c r="QPL188" s="252"/>
      <c r="QPM188" s="252"/>
      <c r="QPN188" s="252"/>
      <c r="QPO188" s="252"/>
      <c r="QPP188" s="252"/>
      <c r="QPQ188" s="252"/>
      <c r="QPR188" s="252"/>
      <c r="QPS188" s="252"/>
      <c r="QPT188" s="252"/>
      <c r="QPU188" s="252"/>
      <c r="QPV188" s="252"/>
      <c r="QPW188" s="252"/>
      <c r="QPX188" s="252"/>
      <c r="QPY188" s="252"/>
      <c r="QPZ188" s="252"/>
      <c r="QQA188" s="252"/>
      <c r="QQB188" s="252"/>
      <c r="QQC188" s="252"/>
      <c r="QQD188" s="252"/>
      <c r="QQE188" s="252"/>
      <c r="QQF188" s="252"/>
      <c r="QQG188" s="252"/>
      <c r="QQH188" s="252"/>
      <c r="QQI188" s="252"/>
      <c r="QQJ188" s="252"/>
      <c r="QQK188" s="252"/>
      <c r="QQL188" s="252"/>
      <c r="QQM188" s="252"/>
      <c r="QQN188" s="252"/>
      <c r="QQO188" s="252"/>
      <c r="QQP188" s="252"/>
      <c r="QQQ188" s="252"/>
      <c r="QQR188" s="252"/>
      <c r="QQS188" s="252"/>
      <c r="QQT188" s="252"/>
      <c r="QQU188" s="252"/>
      <c r="QQV188" s="252"/>
      <c r="QQW188" s="252"/>
      <c r="QQX188" s="252"/>
      <c r="QQY188" s="252"/>
      <c r="QQZ188" s="252"/>
      <c r="QRA188" s="252"/>
      <c r="QRB188" s="252"/>
      <c r="QRC188" s="252"/>
      <c r="QRD188" s="252"/>
      <c r="QRE188" s="252"/>
      <c r="QRF188" s="252"/>
      <c r="QRG188" s="252"/>
      <c r="QRH188" s="252"/>
      <c r="QRI188" s="252"/>
      <c r="QRJ188" s="252"/>
      <c r="QRK188" s="252"/>
      <c r="QRL188" s="252"/>
      <c r="QRM188" s="252"/>
      <c r="QRN188" s="252"/>
      <c r="QRO188" s="252"/>
      <c r="QRP188" s="252"/>
      <c r="QRQ188" s="252"/>
      <c r="QRR188" s="252"/>
      <c r="QRS188" s="252"/>
      <c r="QRT188" s="252"/>
      <c r="QRU188" s="252"/>
      <c r="QRV188" s="252"/>
      <c r="QRW188" s="252"/>
      <c r="QRX188" s="252"/>
      <c r="QRY188" s="252"/>
      <c r="QRZ188" s="252"/>
      <c r="QSA188" s="252"/>
      <c r="QSB188" s="252"/>
      <c r="QSC188" s="252"/>
      <c r="QSD188" s="252"/>
      <c r="QSE188" s="252"/>
      <c r="QSF188" s="252"/>
      <c r="QSG188" s="252"/>
      <c r="QSH188" s="252"/>
      <c r="QSI188" s="252"/>
      <c r="QSJ188" s="252"/>
      <c r="QSK188" s="252"/>
      <c r="QSL188" s="252"/>
      <c r="QSM188" s="252"/>
      <c r="QSN188" s="252"/>
      <c r="QSO188" s="252"/>
      <c r="QSP188" s="252"/>
      <c r="QSQ188" s="252"/>
      <c r="QSR188" s="252"/>
      <c r="QSS188" s="252"/>
      <c r="QST188" s="252"/>
      <c r="QSU188" s="252"/>
      <c r="QSV188" s="252"/>
      <c r="QSW188" s="252"/>
      <c r="QSX188" s="252"/>
      <c r="QSY188" s="252"/>
      <c r="QSZ188" s="252"/>
      <c r="QTA188" s="252"/>
      <c r="QTB188" s="252"/>
      <c r="QTC188" s="252"/>
      <c r="QTD188" s="252"/>
      <c r="QTE188" s="252"/>
      <c r="QTF188" s="252"/>
      <c r="QTG188" s="252"/>
      <c r="QTH188" s="252"/>
      <c r="QTI188" s="252"/>
      <c r="QTJ188" s="252"/>
      <c r="QTK188" s="252"/>
      <c r="QTL188" s="252"/>
      <c r="QTM188" s="252"/>
      <c r="QTN188" s="252"/>
      <c r="QTO188" s="252"/>
      <c r="QTP188" s="252"/>
      <c r="QTQ188" s="252"/>
      <c r="QTR188" s="252"/>
      <c r="QTS188" s="252"/>
      <c r="QTT188" s="252"/>
      <c r="QTU188" s="252"/>
      <c r="QTV188" s="252"/>
      <c r="QTW188" s="252"/>
      <c r="QTX188" s="252"/>
      <c r="QTY188" s="252"/>
      <c r="QTZ188" s="252"/>
      <c r="QUA188" s="252"/>
      <c r="QUB188" s="252"/>
      <c r="QUC188" s="252"/>
      <c r="QUD188" s="252"/>
      <c r="QUE188" s="252"/>
      <c r="QUF188" s="252"/>
      <c r="QUG188" s="252"/>
      <c r="QUH188" s="252"/>
      <c r="QUI188" s="252"/>
      <c r="QUJ188" s="252"/>
      <c r="QUK188" s="252"/>
      <c r="QUL188" s="252"/>
      <c r="QUM188" s="252"/>
      <c r="QUN188" s="252"/>
      <c r="QUO188" s="252"/>
      <c r="QUP188" s="252"/>
      <c r="QUQ188" s="252"/>
      <c r="QUR188" s="252"/>
      <c r="QUS188" s="252"/>
      <c r="QUT188" s="252"/>
      <c r="QUU188" s="252"/>
      <c r="QUV188" s="252"/>
      <c r="QUW188" s="252"/>
      <c r="QUX188" s="252"/>
      <c r="QUY188" s="252"/>
      <c r="QUZ188" s="252"/>
      <c r="QVA188" s="252"/>
      <c r="QVB188" s="252"/>
      <c r="QVC188" s="252"/>
      <c r="QVD188" s="252"/>
      <c r="QVE188" s="252"/>
      <c r="QVF188" s="252"/>
      <c r="QVG188" s="252"/>
      <c r="QVH188" s="252"/>
      <c r="QVI188" s="252"/>
      <c r="QVJ188" s="252"/>
      <c r="QVK188" s="252"/>
      <c r="QVL188" s="252"/>
      <c r="QVM188" s="252"/>
      <c r="QVN188" s="252"/>
      <c r="QVO188" s="252"/>
      <c r="QVP188" s="252"/>
      <c r="QVQ188" s="252"/>
      <c r="QVR188" s="252"/>
      <c r="QVS188" s="252"/>
      <c r="QVT188" s="252"/>
      <c r="QVU188" s="252"/>
      <c r="QVV188" s="252"/>
      <c r="QVW188" s="252"/>
      <c r="QVX188" s="252"/>
      <c r="QVY188" s="252"/>
      <c r="QVZ188" s="252"/>
      <c r="QWA188" s="252"/>
      <c r="QWB188" s="252"/>
      <c r="QWC188" s="252"/>
      <c r="QWD188" s="252"/>
      <c r="QWE188" s="252"/>
      <c r="QWF188" s="252"/>
      <c r="QWG188" s="252"/>
      <c r="QWH188" s="252"/>
      <c r="QWI188" s="252"/>
      <c r="QWJ188" s="252"/>
      <c r="QWK188" s="252"/>
      <c r="QWL188" s="252"/>
      <c r="QWM188" s="252"/>
      <c r="QWN188" s="252"/>
      <c r="QWO188" s="252"/>
      <c r="QWP188" s="252"/>
      <c r="QWQ188" s="252"/>
      <c r="QWR188" s="252"/>
      <c r="QWS188" s="252"/>
      <c r="QWT188" s="252"/>
      <c r="QWU188" s="252"/>
      <c r="QWV188" s="252"/>
      <c r="QWW188" s="252"/>
      <c r="QWX188" s="252"/>
      <c r="QWY188" s="252"/>
      <c r="QWZ188" s="252"/>
      <c r="QXA188" s="252"/>
      <c r="QXB188" s="252"/>
      <c r="QXC188" s="252"/>
      <c r="QXD188" s="252"/>
      <c r="QXE188" s="252"/>
      <c r="QXF188" s="252"/>
      <c r="QXG188" s="252"/>
      <c r="QXH188" s="252"/>
      <c r="QXI188" s="252"/>
      <c r="QXJ188" s="252"/>
      <c r="QXK188" s="252"/>
      <c r="QXL188" s="252"/>
      <c r="QXM188" s="252"/>
      <c r="QXN188" s="252"/>
      <c r="QXO188" s="252"/>
      <c r="QXP188" s="252"/>
      <c r="QXQ188" s="252"/>
      <c r="QXR188" s="252"/>
      <c r="QXS188" s="252"/>
      <c r="QXT188" s="252"/>
      <c r="QXU188" s="252"/>
      <c r="QXV188" s="252"/>
      <c r="QXW188" s="252"/>
      <c r="QXX188" s="252"/>
      <c r="QXY188" s="252"/>
      <c r="QXZ188" s="252"/>
      <c r="QYA188" s="252"/>
      <c r="QYB188" s="252"/>
      <c r="QYC188" s="252"/>
      <c r="QYD188" s="252"/>
      <c r="QYE188" s="252"/>
      <c r="QYF188" s="252"/>
      <c r="QYG188" s="252"/>
      <c r="QYH188" s="252"/>
      <c r="QYI188" s="252"/>
      <c r="QYJ188" s="252"/>
      <c r="QYK188" s="252"/>
      <c r="QYL188" s="252"/>
      <c r="QYM188" s="252"/>
      <c r="QYN188" s="252"/>
      <c r="QYO188" s="252"/>
      <c r="QYP188" s="252"/>
      <c r="QYQ188" s="252"/>
      <c r="QYR188" s="252"/>
      <c r="QYS188" s="252"/>
      <c r="QYT188" s="252"/>
      <c r="QYU188" s="252"/>
      <c r="QYV188" s="252"/>
      <c r="QYW188" s="252"/>
      <c r="QYX188" s="252"/>
      <c r="QYY188" s="252"/>
      <c r="QYZ188" s="252"/>
      <c r="QZA188" s="252"/>
      <c r="QZB188" s="252"/>
      <c r="QZC188" s="252"/>
      <c r="QZD188" s="252"/>
      <c r="QZE188" s="252"/>
      <c r="QZF188" s="252"/>
      <c r="QZG188" s="252"/>
      <c r="QZH188" s="252"/>
      <c r="QZI188" s="252"/>
      <c r="QZJ188" s="252"/>
      <c r="QZK188" s="252"/>
      <c r="QZL188" s="252"/>
      <c r="QZM188" s="252"/>
      <c r="QZN188" s="252"/>
      <c r="QZO188" s="252"/>
      <c r="QZP188" s="252"/>
      <c r="QZQ188" s="252"/>
      <c r="QZR188" s="252"/>
      <c r="QZS188" s="252"/>
      <c r="QZT188" s="252"/>
      <c r="QZU188" s="252"/>
      <c r="QZV188" s="252"/>
      <c r="QZW188" s="252"/>
      <c r="QZX188" s="252"/>
      <c r="QZY188" s="252"/>
      <c r="QZZ188" s="252"/>
      <c r="RAA188" s="252"/>
      <c r="RAB188" s="252"/>
      <c r="RAC188" s="252"/>
      <c r="RAD188" s="252"/>
      <c r="RAE188" s="252"/>
      <c r="RAF188" s="252"/>
      <c r="RAG188" s="252"/>
      <c r="RAH188" s="252"/>
      <c r="RAI188" s="252"/>
      <c r="RAJ188" s="252"/>
      <c r="RAK188" s="252"/>
      <c r="RAL188" s="252"/>
      <c r="RAM188" s="252"/>
      <c r="RAN188" s="252"/>
      <c r="RAO188" s="252"/>
      <c r="RAP188" s="252"/>
      <c r="RAQ188" s="252"/>
      <c r="RAR188" s="252"/>
      <c r="RAS188" s="252"/>
      <c r="RAT188" s="252"/>
      <c r="RAU188" s="252"/>
      <c r="RAV188" s="252"/>
      <c r="RAW188" s="252"/>
      <c r="RAX188" s="252"/>
      <c r="RAY188" s="252"/>
      <c r="RAZ188" s="252"/>
      <c r="RBA188" s="252"/>
      <c r="RBB188" s="252"/>
      <c r="RBC188" s="252"/>
      <c r="RBD188" s="252"/>
      <c r="RBE188" s="252"/>
      <c r="RBF188" s="252"/>
      <c r="RBG188" s="252"/>
      <c r="RBH188" s="252"/>
      <c r="RBI188" s="252"/>
      <c r="RBJ188" s="252"/>
      <c r="RBK188" s="252"/>
      <c r="RBL188" s="252"/>
      <c r="RBM188" s="252"/>
      <c r="RBN188" s="252"/>
      <c r="RBO188" s="252"/>
      <c r="RBP188" s="252"/>
      <c r="RBQ188" s="252"/>
      <c r="RBR188" s="252"/>
      <c r="RBS188" s="252"/>
      <c r="RBT188" s="252"/>
      <c r="RBU188" s="252"/>
      <c r="RBV188" s="252"/>
      <c r="RBW188" s="252"/>
      <c r="RBX188" s="252"/>
      <c r="RBY188" s="252"/>
      <c r="RBZ188" s="252"/>
      <c r="RCA188" s="252"/>
      <c r="RCB188" s="252"/>
      <c r="RCC188" s="252"/>
      <c r="RCD188" s="252"/>
      <c r="RCE188" s="252"/>
      <c r="RCF188" s="252"/>
      <c r="RCG188" s="252"/>
      <c r="RCH188" s="252"/>
      <c r="RCI188" s="252"/>
      <c r="RCJ188" s="252"/>
      <c r="RCK188" s="252"/>
      <c r="RCL188" s="252"/>
      <c r="RCM188" s="252"/>
      <c r="RCN188" s="252"/>
      <c r="RCO188" s="252"/>
      <c r="RCP188" s="252"/>
      <c r="RCQ188" s="252"/>
      <c r="RCR188" s="252"/>
      <c r="RCS188" s="252"/>
      <c r="RCT188" s="252"/>
      <c r="RCU188" s="252"/>
      <c r="RCV188" s="252"/>
      <c r="RCW188" s="252"/>
      <c r="RCX188" s="252"/>
      <c r="RCY188" s="252"/>
      <c r="RCZ188" s="252"/>
      <c r="RDA188" s="252"/>
      <c r="RDB188" s="252"/>
      <c r="RDC188" s="252"/>
      <c r="RDD188" s="252"/>
      <c r="RDE188" s="252"/>
      <c r="RDF188" s="252"/>
      <c r="RDG188" s="252"/>
      <c r="RDH188" s="252"/>
      <c r="RDI188" s="252"/>
      <c r="RDJ188" s="252"/>
      <c r="RDK188" s="252"/>
      <c r="RDL188" s="252"/>
      <c r="RDM188" s="252"/>
      <c r="RDN188" s="252"/>
      <c r="RDO188" s="252"/>
      <c r="RDP188" s="252"/>
      <c r="RDQ188" s="252"/>
      <c r="RDR188" s="252"/>
      <c r="RDS188" s="252"/>
      <c r="RDT188" s="252"/>
      <c r="RDU188" s="252"/>
      <c r="RDV188" s="252"/>
      <c r="RDW188" s="252"/>
      <c r="RDX188" s="252"/>
      <c r="RDY188" s="252"/>
      <c r="RDZ188" s="252"/>
      <c r="REA188" s="252"/>
      <c r="REB188" s="252"/>
      <c r="REC188" s="252"/>
      <c r="RED188" s="252"/>
      <c r="REE188" s="252"/>
      <c r="REF188" s="252"/>
      <c r="REG188" s="252"/>
      <c r="REH188" s="252"/>
      <c r="REI188" s="252"/>
      <c r="REJ188" s="252"/>
      <c r="REK188" s="252"/>
      <c r="REL188" s="252"/>
      <c r="REM188" s="252"/>
      <c r="REN188" s="252"/>
      <c r="REO188" s="252"/>
      <c r="REP188" s="252"/>
      <c r="REQ188" s="252"/>
      <c r="RER188" s="252"/>
      <c r="RES188" s="252"/>
      <c r="RET188" s="252"/>
      <c r="REU188" s="252"/>
      <c r="REV188" s="252"/>
      <c r="REW188" s="252"/>
      <c r="REX188" s="252"/>
      <c r="REY188" s="252"/>
      <c r="REZ188" s="252"/>
      <c r="RFA188" s="252"/>
      <c r="RFB188" s="252"/>
      <c r="RFC188" s="252"/>
      <c r="RFD188" s="252"/>
      <c r="RFE188" s="252"/>
      <c r="RFF188" s="252"/>
      <c r="RFG188" s="252"/>
      <c r="RFH188" s="252"/>
      <c r="RFI188" s="252"/>
      <c r="RFJ188" s="252"/>
      <c r="RFK188" s="252"/>
      <c r="RFL188" s="252"/>
      <c r="RFM188" s="252"/>
      <c r="RFN188" s="252"/>
      <c r="RFO188" s="252"/>
      <c r="RFP188" s="252"/>
      <c r="RFQ188" s="252"/>
      <c r="RFR188" s="252"/>
      <c r="RFS188" s="252"/>
      <c r="RFT188" s="252"/>
      <c r="RFU188" s="252"/>
      <c r="RFV188" s="252"/>
      <c r="RFW188" s="252"/>
      <c r="RFX188" s="252"/>
      <c r="RFY188" s="252"/>
      <c r="RFZ188" s="252"/>
      <c r="RGA188" s="252"/>
      <c r="RGB188" s="252"/>
      <c r="RGC188" s="252"/>
      <c r="RGD188" s="252"/>
      <c r="RGE188" s="252"/>
      <c r="RGF188" s="252"/>
      <c r="RGG188" s="252"/>
      <c r="RGH188" s="252"/>
      <c r="RGI188" s="252"/>
      <c r="RGJ188" s="252"/>
      <c r="RGK188" s="252"/>
      <c r="RGL188" s="252"/>
      <c r="RGM188" s="252"/>
      <c r="RGN188" s="252"/>
      <c r="RGO188" s="252"/>
      <c r="RGP188" s="252"/>
      <c r="RGQ188" s="252"/>
      <c r="RGR188" s="252"/>
      <c r="RGS188" s="252"/>
      <c r="RGT188" s="252"/>
      <c r="RGU188" s="252"/>
      <c r="RGV188" s="252"/>
      <c r="RGW188" s="252"/>
      <c r="RGX188" s="252"/>
      <c r="RGY188" s="252"/>
      <c r="RGZ188" s="252"/>
      <c r="RHA188" s="252"/>
      <c r="RHB188" s="252"/>
      <c r="RHC188" s="252"/>
      <c r="RHD188" s="252"/>
      <c r="RHE188" s="252"/>
      <c r="RHF188" s="252"/>
      <c r="RHG188" s="252"/>
      <c r="RHH188" s="252"/>
      <c r="RHI188" s="252"/>
      <c r="RHJ188" s="252"/>
      <c r="RHK188" s="252"/>
      <c r="RHL188" s="252"/>
      <c r="RHM188" s="252"/>
      <c r="RHN188" s="252"/>
      <c r="RHO188" s="252"/>
      <c r="RHP188" s="252"/>
      <c r="RHQ188" s="252"/>
      <c r="RHR188" s="252"/>
      <c r="RHS188" s="252"/>
      <c r="RHT188" s="252"/>
      <c r="RHU188" s="252"/>
      <c r="RHV188" s="252"/>
      <c r="RHW188" s="252"/>
      <c r="RHX188" s="252"/>
      <c r="RHY188" s="252"/>
      <c r="RHZ188" s="252"/>
      <c r="RIA188" s="252"/>
      <c r="RIB188" s="252"/>
      <c r="RIC188" s="252"/>
      <c r="RID188" s="252"/>
      <c r="RIE188" s="252"/>
      <c r="RIF188" s="252"/>
      <c r="RIG188" s="252"/>
      <c r="RIH188" s="252"/>
      <c r="RII188" s="252"/>
      <c r="RIJ188" s="252"/>
      <c r="RIK188" s="252"/>
      <c r="RIL188" s="252"/>
      <c r="RIM188" s="252"/>
      <c r="RIN188" s="252"/>
      <c r="RIO188" s="252"/>
      <c r="RIP188" s="252"/>
      <c r="RIQ188" s="252"/>
      <c r="RIR188" s="252"/>
      <c r="RIS188" s="252"/>
      <c r="RIT188" s="252"/>
      <c r="RIU188" s="252"/>
      <c r="RIV188" s="252"/>
      <c r="RIW188" s="252"/>
      <c r="RIX188" s="252"/>
      <c r="RIY188" s="252"/>
      <c r="RIZ188" s="252"/>
      <c r="RJA188" s="252"/>
      <c r="RJB188" s="252"/>
      <c r="RJC188" s="252"/>
      <c r="RJD188" s="252"/>
      <c r="RJE188" s="252"/>
      <c r="RJF188" s="252"/>
      <c r="RJG188" s="252"/>
      <c r="RJH188" s="252"/>
      <c r="RJI188" s="252"/>
      <c r="RJJ188" s="252"/>
      <c r="RJK188" s="252"/>
      <c r="RJL188" s="252"/>
      <c r="RJM188" s="252"/>
      <c r="RJN188" s="252"/>
      <c r="RJO188" s="252"/>
      <c r="RJP188" s="252"/>
      <c r="RJQ188" s="252"/>
      <c r="RJR188" s="252"/>
      <c r="RJS188" s="252"/>
      <c r="RJT188" s="252"/>
      <c r="RJU188" s="252"/>
      <c r="RJV188" s="252"/>
      <c r="RJW188" s="252"/>
      <c r="RJX188" s="252"/>
      <c r="RJY188" s="252"/>
      <c r="RJZ188" s="252"/>
      <c r="RKA188" s="252"/>
      <c r="RKB188" s="252"/>
      <c r="RKC188" s="252"/>
      <c r="RKD188" s="252"/>
      <c r="RKE188" s="252"/>
      <c r="RKF188" s="252"/>
      <c r="RKG188" s="252"/>
      <c r="RKH188" s="252"/>
      <c r="RKI188" s="252"/>
      <c r="RKJ188" s="252"/>
      <c r="RKK188" s="252"/>
      <c r="RKL188" s="252"/>
      <c r="RKM188" s="252"/>
      <c r="RKN188" s="252"/>
      <c r="RKO188" s="252"/>
      <c r="RKP188" s="252"/>
      <c r="RKQ188" s="252"/>
      <c r="RKR188" s="252"/>
      <c r="RKS188" s="252"/>
      <c r="RKT188" s="252"/>
      <c r="RKU188" s="252"/>
      <c r="RKV188" s="252"/>
      <c r="RKW188" s="252"/>
      <c r="RKX188" s="252"/>
      <c r="RKY188" s="252"/>
      <c r="RKZ188" s="252"/>
      <c r="RLA188" s="252"/>
      <c r="RLB188" s="252"/>
      <c r="RLC188" s="252"/>
      <c r="RLD188" s="252"/>
      <c r="RLE188" s="252"/>
      <c r="RLF188" s="252"/>
      <c r="RLG188" s="252"/>
      <c r="RLH188" s="252"/>
      <c r="RLI188" s="252"/>
      <c r="RLJ188" s="252"/>
      <c r="RLK188" s="252"/>
      <c r="RLL188" s="252"/>
      <c r="RLM188" s="252"/>
      <c r="RLN188" s="252"/>
      <c r="RLO188" s="252"/>
      <c r="RLP188" s="252"/>
      <c r="RLQ188" s="252"/>
      <c r="RLR188" s="252"/>
      <c r="RLS188" s="252"/>
      <c r="RLT188" s="252"/>
      <c r="RLU188" s="252"/>
      <c r="RLV188" s="252"/>
      <c r="RLW188" s="252"/>
      <c r="RLX188" s="252"/>
      <c r="RLY188" s="252"/>
      <c r="RLZ188" s="252"/>
      <c r="RMA188" s="252"/>
      <c r="RMB188" s="252"/>
      <c r="RMC188" s="252"/>
      <c r="RMD188" s="252"/>
      <c r="RME188" s="252"/>
      <c r="RMF188" s="252"/>
      <c r="RMG188" s="252"/>
      <c r="RMH188" s="252"/>
      <c r="RMI188" s="252"/>
      <c r="RMJ188" s="252"/>
      <c r="RMK188" s="252"/>
      <c r="RML188" s="252"/>
      <c r="RMM188" s="252"/>
      <c r="RMN188" s="252"/>
      <c r="RMO188" s="252"/>
      <c r="RMP188" s="252"/>
      <c r="RMQ188" s="252"/>
      <c r="RMR188" s="252"/>
      <c r="RMS188" s="252"/>
      <c r="RMT188" s="252"/>
      <c r="RMU188" s="252"/>
      <c r="RMV188" s="252"/>
      <c r="RMW188" s="252"/>
      <c r="RMX188" s="252"/>
      <c r="RMY188" s="252"/>
      <c r="RMZ188" s="252"/>
      <c r="RNA188" s="252"/>
      <c r="RNB188" s="252"/>
      <c r="RNC188" s="252"/>
      <c r="RND188" s="252"/>
      <c r="RNE188" s="252"/>
      <c r="RNF188" s="252"/>
      <c r="RNG188" s="252"/>
      <c r="RNH188" s="252"/>
      <c r="RNI188" s="252"/>
      <c r="RNJ188" s="252"/>
      <c r="RNK188" s="252"/>
      <c r="RNL188" s="252"/>
      <c r="RNM188" s="252"/>
      <c r="RNN188" s="252"/>
      <c r="RNO188" s="252"/>
      <c r="RNP188" s="252"/>
      <c r="RNQ188" s="252"/>
      <c r="RNR188" s="252"/>
      <c r="RNS188" s="252"/>
      <c r="RNT188" s="252"/>
      <c r="RNU188" s="252"/>
      <c r="RNV188" s="252"/>
      <c r="RNW188" s="252"/>
      <c r="RNX188" s="252"/>
      <c r="RNY188" s="252"/>
      <c r="RNZ188" s="252"/>
      <c r="ROA188" s="252"/>
      <c r="ROB188" s="252"/>
      <c r="ROC188" s="252"/>
      <c r="ROD188" s="252"/>
      <c r="ROE188" s="252"/>
      <c r="ROF188" s="252"/>
      <c r="ROG188" s="252"/>
      <c r="ROH188" s="252"/>
      <c r="ROI188" s="252"/>
      <c r="ROJ188" s="252"/>
      <c r="ROK188" s="252"/>
      <c r="ROL188" s="252"/>
      <c r="ROM188" s="252"/>
      <c r="RON188" s="252"/>
      <c r="ROO188" s="252"/>
      <c r="ROP188" s="252"/>
      <c r="ROQ188" s="252"/>
      <c r="ROR188" s="252"/>
      <c r="ROS188" s="252"/>
      <c r="ROT188" s="252"/>
      <c r="ROU188" s="252"/>
      <c r="ROV188" s="252"/>
      <c r="ROW188" s="252"/>
      <c r="ROX188" s="252"/>
      <c r="ROY188" s="252"/>
      <c r="ROZ188" s="252"/>
      <c r="RPA188" s="252"/>
      <c r="RPB188" s="252"/>
      <c r="RPC188" s="252"/>
      <c r="RPD188" s="252"/>
      <c r="RPE188" s="252"/>
      <c r="RPF188" s="252"/>
      <c r="RPG188" s="252"/>
      <c r="RPH188" s="252"/>
      <c r="RPI188" s="252"/>
      <c r="RPJ188" s="252"/>
      <c r="RPK188" s="252"/>
      <c r="RPL188" s="252"/>
      <c r="RPM188" s="252"/>
      <c r="RPN188" s="252"/>
      <c r="RPO188" s="252"/>
      <c r="RPP188" s="252"/>
      <c r="RPQ188" s="252"/>
      <c r="RPR188" s="252"/>
      <c r="RPS188" s="252"/>
      <c r="RPT188" s="252"/>
      <c r="RPU188" s="252"/>
      <c r="RPV188" s="252"/>
      <c r="RPW188" s="252"/>
      <c r="RPX188" s="252"/>
      <c r="RPY188" s="252"/>
      <c r="RPZ188" s="252"/>
      <c r="RQA188" s="252"/>
      <c r="RQB188" s="252"/>
      <c r="RQC188" s="252"/>
      <c r="RQD188" s="252"/>
      <c r="RQE188" s="252"/>
      <c r="RQF188" s="252"/>
      <c r="RQG188" s="252"/>
      <c r="RQH188" s="252"/>
      <c r="RQI188" s="252"/>
      <c r="RQJ188" s="252"/>
      <c r="RQK188" s="252"/>
      <c r="RQL188" s="252"/>
      <c r="RQM188" s="252"/>
      <c r="RQN188" s="252"/>
      <c r="RQO188" s="252"/>
      <c r="RQP188" s="252"/>
      <c r="RQQ188" s="252"/>
      <c r="RQR188" s="252"/>
      <c r="RQS188" s="252"/>
      <c r="RQT188" s="252"/>
      <c r="RQU188" s="252"/>
      <c r="RQV188" s="252"/>
      <c r="RQW188" s="252"/>
      <c r="RQX188" s="252"/>
      <c r="RQY188" s="252"/>
      <c r="RQZ188" s="252"/>
      <c r="RRA188" s="252"/>
      <c r="RRB188" s="252"/>
      <c r="RRC188" s="252"/>
      <c r="RRD188" s="252"/>
      <c r="RRE188" s="252"/>
      <c r="RRF188" s="252"/>
      <c r="RRG188" s="252"/>
      <c r="RRH188" s="252"/>
      <c r="RRI188" s="252"/>
      <c r="RRJ188" s="252"/>
      <c r="RRK188" s="252"/>
      <c r="RRL188" s="252"/>
      <c r="RRM188" s="252"/>
      <c r="RRN188" s="252"/>
      <c r="RRO188" s="252"/>
      <c r="RRP188" s="252"/>
      <c r="RRQ188" s="252"/>
      <c r="RRR188" s="252"/>
      <c r="RRS188" s="252"/>
      <c r="RRT188" s="252"/>
      <c r="RRU188" s="252"/>
      <c r="RRV188" s="252"/>
      <c r="RRW188" s="252"/>
      <c r="RRX188" s="252"/>
      <c r="RRY188" s="252"/>
      <c r="RRZ188" s="252"/>
      <c r="RSA188" s="252"/>
      <c r="RSB188" s="252"/>
      <c r="RSC188" s="252"/>
      <c r="RSD188" s="252"/>
      <c r="RSE188" s="252"/>
      <c r="RSF188" s="252"/>
      <c r="RSG188" s="252"/>
      <c r="RSH188" s="252"/>
      <c r="RSI188" s="252"/>
      <c r="RSJ188" s="252"/>
      <c r="RSK188" s="252"/>
      <c r="RSL188" s="252"/>
      <c r="RSM188" s="252"/>
      <c r="RSN188" s="252"/>
      <c r="RSO188" s="252"/>
      <c r="RSP188" s="252"/>
      <c r="RSQ188" s="252"/>
      <c r="RSR188" s="252"/>
      <c r="RSS188" s="252"/>
      <c r="RST188" s="252"/>
      <c r="RSU188" s="252"/>
      <c r="RSV188" s="252"/>
      <c r="RSW188" s="252"/>
      <c r="RSX188" s="252"/>
      <c r="RSY188" s="252"/>
      <c r="RSZ188" s="252"/>
      <c r="RTA188" s="252"/>
      <c r="RTB188" s="252"/>
      <c r="RTC188" s="252"/>
      <c r="RTD188" s="252"/>
      <c r="RTE188" s="252"/>
      <c r="RTF188" s="252"/>
      <c r="RTG188" s="252"/>
      <c r="RTH188" s="252"/>
      <c r="RTI188" s="252"/>
      <c r="RTJ188" s="252"/>
      <c r="RTK188" s="252"/>
      <c r="RTL188" s="252"/>
      <c r="RTM188" s="252"/>
      <c r="RTN188" s="252"/>
      <c r="RTO188" s="252"/>
      <c r="RTP188" s="252"/>
      <c r="RTQ188" s="252"/>
      <c r="RTR188" s="252"/>
      <c r="RTS188" s="252"/>
      <c r="RTT188" s="252"/>
      <c r="RTU188" s="252"/>
      <c r="RTV188" s="252"/>
      <c r="RTW188" s="252"/>
      <c r="RTX188" s="252"/>
      <c r="RTY188" s="252"/>
      <c r="RTZ188" s="252"/>
      <c r="RUA188" s="252"/>
      <c r="RUB188" s="252"/>
      <c r="RUC188" s="252"/>
      <c r="RUD188" s="252"/>
      <c r="RUE188" s="252"/>
      <c r="RUF188" s="252"/>
      <c r="RUG188" s="252"/>
      <c r="RUH188" s="252"/>
      <c r="RUI188" s="252"/>
      <c r="RUJ188" s="252"/>
      <c r="RUK188" s="252"/>
      <c r="RUL188" s="252"/>
      <c r="RUM188" s="252"/>
      <c r="RUN188" s="252"/>
      <c r="RUO188" s="252"/>
      <c r="RUP188" s="252"/>
      <c r="RUQ188" s="252"/>
      <c r="RUR188" s="252"/>
      <c r="RUS188" s="252"/>
      <c r="RUT188" s="252"/>
      <c r="RUU188" s="252"/>
      <c r="RUV188" s="252"/>
      <c r="RUW188" s="252"/>
      <c r="RUX188" s="252"/>
      <c r="RUY188" s="252"/>
      <c r="RUZ188" s="252"/>
      <c r="RVA188" s="252"/>
      <c r="RVB188" s="252"/>
      <c r="RVC188" s="252"/>
      <c r="RVD188" s="252"/>
      <c r="RVE188" s="252"/>
      <c r="RVF188" s="252"/>
      <c r="RVG188" s="252"/>
      <c r="RVH188" s="252"/>
      <c r="RVI188" s="252"/>
      <c r="RVJ188" s="252"/>
      <c r="RVK188" s="252"/>
      <c r="RVL188" s="252"/>
      <c r="RVM188" s="252"/>
      <c r="RVN188" s="252"/>
      <c r="RVO188" s="252"/>
      <c r="RVP188" s="252"/>
      <c r="RVQ188" s="252"/>
      <c r="RVR188" s="252"/>
      <c r="RVS188" s="252"/>
      <c r="RVT188" s="252"/>
      <c r="RVU188" s="252"/>
      <c r="RVV188" s="252"/>
      <c r="RVW188" s="252"/>
      <c r="RVX188" s="252"/>
      <c r="RVY188" s="252"/>
      <c r="RVZ188" s="252"/>
      <c r="RWA188" s="252"/>
      <c r="RWB188" s="252"/>
      <c r="RWC188" s="252"/>
      <c r="RWD188" s="252"/>
      <c r="RWE188" s="252"/>
      <c r="RWF188" s="252"/>
      <c r="RWG188" s="252"/>
      <c r="RWH188" s="252"/>
      <c r="RWI188" s="252"/>
      <c r="RWJ188" s="252"/>
      <c r="RWK188" s="252"/>
      <c r="RWL188" s="252"/>
      <c r="RWM188" s="252"/>
      <c r="RWN188" s="252"/>
      <c r="RWO188" s="252"/>
      <c r="RWP188" s="252"/>
      <c r="RWQ188" s="252"/>
      <c r="RWR188" s="252"/>
      <c r="RWS188" s="252"/>
      <c r="RWT188" s="252"/>
      <c r="RWU188" s="252"/>
      <c r="RWV188" s="252"/>
      <c r="RWW188" s="252"/>
      <c r="RWX188" s="252"/>
      <c r="RWY188" s="252"/>
      <c r="RWZ188" s="252"/>
      <c r="RXA188" s="252"/>
      <c r="RXB188" s="252"/>
      <c r="RXC188" s="252"/>
      <c r="RXD188" s="252"/>
      <c r="RXE188" s="252"/>
      <c r="RXF188" s="252"/>
      <c r="RXG188" s="252"/>
      <c r="RXH188" s="252"/>
      <c r="RXI188" s="252"/>
      <c r="RXJ188" s="252"/>
      <c r="RXK188" s="252"/>
      <c r="RXL188" s="252"/>
      <c r="RXM188" s="252"/>
      <c r="RXN188" s="252"/>
      <c r="RXO188" s="252"/>
      <c r="RXP188" s="252"/>
      <c r="RXQ188" s="252"/>
      <c r="RXR188" s="252"/>
      <c r="RXS188" s="252"/>
      <c r="RXT188" s="252"/>
      <c r="RXU188" s="252"/>
      <c r="RXV188" s="252"/>
      <c r="RXW188" s="252"/>
      <c r="RXX188" s="252"/>
      <c r="RXY188" s="252"/>
      <c r="RXZ188" s="252"/>
      <c r="RYA188" s="252"/>
      <c r="RYB188" s="252"/>
      <c r="RYC188" s="252"/>
      <c r="RYD188" s="252"/>
      <c r="RYE188" s="252"/>
      <c r="RYF188" s="252"/>
      <c r="RYG188" s="252"/>
      <c r="RYH188" s="252"/>
      <c r="RYI188" s="252"/>
      <c r="RYJ188" s="252"/>
      <c r="RYK188" s="252"/>
      <c r="RYL188" s="252"/>
      <c r="RYM188" s="252"/>
      <c r="RYN188" s="252"/>
      <c r="RYO188" s="252"/>
      <c r="RYP188" s="252"/>
      <c r="RYQ188" s="252"/>
      <c r="RYR188" s="252"/>
      <c r="RYS188" s="252"/>
      <c r="RYT188" s="252"/>
      <c r="RYU188" s="252"/>
      <c r="RYV188" s="252"/>
      <c r="RYW188" s="252"/>
      <c r="RYX188" s="252"/>
      <c r="RYY188" s="252"/>
      <c r="RYZ188" s="252"/>
      <c r="RZA188" s="252"/>
      <c r="RZB188" s="252"/>
      <c r="RZC188" s="252"/>
      <c r="RZD188" s="252"/>
      <c r="RZE188" s="252"/>
      <c r="RZF188" s="252"/>
      <c r="RZG188" s="252"/>
      <c r="RZH188" s="252"/>
      <c r="RZI188" s="252"/>
      <c r="RZJ188" s="252"/>
      <c r="RZK188" s="252"/>
      <c r="RZL188" s="252"/>
      <c r="RZM188" s="252"/>
      <c r="RZN188" s="252"/>
      <c r="RZO188" s="252"/>
      <c r="RZP188" s="252"/>
      <c r="RZQ188" s="252"/>
      <c r="RZR188" s="252"/>
      <c r="RZS188" s="252"/>
      <c r="RZT188" s="252"/>
      <c r="RZU188" s="252"/>
      <c r="RZV188" s="252"/>
      <c r="RZW188" s="252"/>
      <c r="RZX188" s="252"/>
      <c r="RZY188" s="252"/>
      <c r="RZZ188" s="252"/>
      <c r="SAA188" s="252"/>
      <c r="SAB188" s="252"/>
      <c r="SAC188" s="252"/>
      <c r="SAD188" s="252"/>
      <c r="SAE188" s="252"/>
      <c r="SAF188" s="252"/>
      <c r="SAG188" s="252"/>
      <c r="SAH188" s="252"/>
      <c r="SAI188" s="252"/>
      <c r="SAJ188" s="252"/>
      <c r="SAK188" s="252"/>
      <c r="SAL188" s="252"/>
      <c r="SAM188" s="252"/>
      <c r="SAN188" s="252"/>
      <c r="SAO188" s="252"/>
      <c r="SAP188" s="252"/>
      <c r="SAQ188" s="252"/>
      <c r="SAR188" s="252"/>
      <c r="SAS188" s="252"/>
      <c r="SAT188" s="252"/>
      <c r="SAU188" s="252"/>
      <c r="SAV188" s="252"/>
      <c r="SAW188" s="252"/>
      <c r="SAX188" s="252"/>
      <c r="SAY188" s="252"/>
      <c r="SAZ188" s="252"/>
      <c r="SBA188" s="252"/>
      <c r="SBB188" s="252"/>
      <c r="SBC188" s="252"/>
      <c r="SBD188" s="252"/>
      <c r="SBE188" s="252"/>
      <c r="SBF188" s="252"/>
      <c r="SBG188" s="252"/>
      <c r="SBH188" s="252"/>
      <c r="SBI188" s="252"/>
      <c r="SBJ188" s="252"/>
      <c r="SBK188" s="252"/>
      <c r="SBL188" s="252"/>
      <c r="SBM188" s="252"/>
      <c r="SBN188" s="252"/>
      <c r="SBO188" s="252"/>
      <c r="SBP188" s="252"/>
      <c r="SBQ188" s="252"/>
      <c r="SBR188" s="252"/>
      <c r="SBS188" s="252"/>
      <c r="SBT188" s="252"/>
      <c r="SBU188" s="252"/>
      <c r="SBV188" s="252"/>
      <c r="SBW188" s="252"/>
      <c r="SBX188" s="252"/>
      <c r="SBY188" s="252"/>
      <c r="SBZ188" s="252"/>
      <c r="SCA188" s="252"/>
      <c r="SCB188" s="252"/>
      <c r="SCC188" s="252"/>
      <c r="SCD188" s="252"/>
      <c r="SCE188" s="252"/>
      <c r="SCF188" s="252"/>
      <c r="SCG188" s="252"/>
      <c r="SCH188" s="252"/>
      <c r="SCI188" s="252"/>
      <c r="SCJ188" s="252"/>
      <c r="SCK188" s="252"/>
      <c r="SCL188" s="252"/>
      <c r="SCM188" s="252"/>
      <c r="SCN188" s="252"/>
      <c r="SCO188" s="252"/>
      <c r="SCP188" s="252"/>
      <c r="SCQ188" s="252"/>
      <c r="SCR188" s="252"/>
      <c r="SCS188" s="252"/>
      <c r="SCT188" s="252"/>
      <c r="SCU188" s="252"/>
      <c r="SCV188" s="252"/>
      <c r="SCW188" s="252"/>
      <c r="SCX188" s="252"/>
      <c r="SCY188" s="252"/>
      <c r="SCZ188" s="252"/>
      <c r="SDA188" s="252"/>
      <c r="SDB188" s="252"/>
      <c r="SDC188" s="252"/>
      <c r="SDD188" s="252"/>
      <c r="SDE188" s="252"/>
      <c r="SDF188" s="252"/>
      <c r="SDG188" s="252"/>
      <c r="SDH188" s="252"/>
      <c r="SDI188" s="252"/>
      <c r="SDJ188" s="252"/>
      <c r="SDK188" s="252"/>
      <c r="SDL188" s="252"/>
      <c r="SDM188" s="252"/>
      <c r="SDN188" s="252"/>
      <c r="SDO188" s="252"/>
      <c r="SDP188" s="252"/>
      <c r="SDQ188" s="252"/>
      <c r="SDR188" s="252"/>
      <c r="SDS188" s="252"/>
      <c r="SDT188" s="252"/>
      <c r="SDU188" s="252"/>
      <c r="SDV188" s="252"/>
      <c r="SDW188" s="252"/>
      <c r="SDX188" s="252"/>
      <c r="SDY188" s="252"/>
      <c r="SDZ188" s="252"/>
      <c r="SEA188" s="252"/>
      <c r="SEB188" s="252"/>
      <c r="SEC188" s="252"/>
      <c r="SED188" s="252"/>
      <c r="SEE188" s="252"/>
      <c r="SEF188" s="252"/>
      <c r="SEG188" s="252"/>
      <c r="SEH188" s="252"/>
      <c r="SEI188" s="252"/>
      <c r="SEJ188" s="252"/>
      <c r="SEK188" s="252"/>
      <c r="SEL188" s="252"/>
      <c r="SEM188" s="252"/>
      <c r="SEN188" s="252"/>
      <c r="SEO188" s="252"/>
      <c r="SEP188" s="252"/>
      <c r="SEQ188" s="252"/>
      <c r="SER188" s="252"/>
      <c r="SES188" s="252"/>
      <c r="SET188" s="252"/>
      <c r="SEU188" s="252"/>
      <c r="SEV188" s="252"/>
      <c r="SEW188" s="252"/>
      <c r="SEX188" s="252"/>
      <c r="SEY188" s="252"/>
      <c r="SEZ188" s="252"/>
      <c r="SFA188" s="252"/>
      <c r="SFB188" s="252"/>
      <c r="SFC188" s="252"/>
      <c r="SFD188" s="252"/>
      <c r="SFE188" s="252"/>
      <c r="SFF188" s="252"/>
      <c r="SFG188" s="252"/>
      <c r="SFH188" s="252"/>
      <c r="SFI188" s="252"/>
      <c r="SFJ188" s="252"/>
      <c r="SFK188" s="252"/>
      <c r="SFL188" s="252"/>
      <c r="SFM188" s="252"/>
      <c r="SFN188" s="252"/>
      <c r="SFO188" s="252"/>
      <c r="SFP188" s="252"/>
      <c r="SFQ188" s="252"/>
      <c r="SFR188" s="252"/>
      <c r="SFS188" s="252"/>
      <c r="SFT188" s="252"/>
      <c r="SFU188" s="252"/>
      <c r="SFV188" s="252"/>
      <c r="SFW188" s="252"/>
      <c r="SFX188" s="252"/>
      <c r="SFY188" s="252"/>
      <c r="SFZ188" s="252"/>
      <c r="SGA188" s="252"/>
      <c r="SGB188" s="252"/>
      <c r="SGC188" s="252"/>
      <c r="SGD188" s="252"/>
      <c r="SGE188" s="252"/>
      <c r="SGF188" s="252"/>
      <c r="SGG188" s="252"/>
      <c r="SGH188" s="252"/>
      <c r="SGI188" s="252"/>
      <c r="SGJ188" s="252"/>
      <c r="SGK188" s="252"/>
      <c r="SGL188" s="252"/>
      <c r="SGM188" s="252"/>
      <c r="SGN188" s="252"/>
      <c r="SGO188" s="252"/>
      <c r="SGP188" s="252"/>
      <c r="SGQ188" s="252"/>
      <c r="SGR188" s="252"/>
      <c r="SGS188" s="252"/>
      <c r="SGT188" s="252"/>
      <c r="SGU188" s="252"/>
      <c r="SGV188" s="252"/>
      <c r="SGW188" s="252"/>
      <c r="SGX188" s="252"/>
      <c r="SGY188" s="252"/>
      <c r="SGZ188" s="252"/>
      <c r="SHA188" s="252"/>
      <c r="SHB188" s="252"/>
      <c r="SHC188" s="252"/>
      <c r="SHD188" s="252"/>
      <c r="SHE188" s="252"/>
      <c r="SHF188" s="252"/>
      <c r="SHG188" s="252"/>
      <c r="SHH188" s="252"/>
      <c r="SHI188" s="252"/>
      <c r="SHJ188" s="252"/>
      <c r="SHK188" s="252"/>
      <c r="SHL188" s="252"/>
      <c r="SHM188" s="252"/>
      <c r="SHN188" s="252"/>
      <c r="SHO188" s="252"/>
      <c r="SHP188" s="252"/>
      <c r="SHQ188" s="252"/>
      <c r="SHR188" s="252"/>
      <c r="SHS188" s="252"/>
      <c r="SHT188" s="252"/>
      <c r="SHU188" s="252"/>
      <c r="SHV188" s="252"/>
      <c r="SHW188" s="252"/>
      <c r="SHX188" s="252"/>
      <c r="SHY188" s="252"/>
      <c r="SHZ188" s="252"/>
      <c r="SIA188" s="252"/>
      <c r="SIB188" s="252"/>
      <c r="SIC188" s="252"/>
      <c r="SID188" s="252"/>
      <c r="SIE188" s="252"/>
      <c r="SIF188" s="252"/>
      <c r="SIG188" s="252"/>
      <c r="SIH188" s="252"/>
      <c r="SII188" s="252"/>
      <c r="SIJ188" s="252"/>
      <c r="SIK188" s="252"/>
      <c r="SIL188" s="252"/>
      <c r="SIM188" s="252"/>
      <c r="SIN188" s="252"/>
      <c r="SIO188" s="252"/>
      <c r="SIP188" s="252"/>
      <c r="SIQ188" s="252"/>
      <c r="SIR188" s="252"/>
      <c r="SIS188" s="252"/>
      <c r="SIT188" s="252"/>
      <c r="SIU188" s="252"/>
      <c r="SIV188" s="252"/>
      <c r="SIW188" s="252"/>
      <c r="SIX188" s="252"/>
      <c r="SIY188" s="252"/>
      <c r="SIZ188" s="252"/>
      <c r="SJA188" s="252"/>
      <c r="SJB188" s="252"/>
      <c r="SJC188" s="252"/>
      <c r="SJD188" s="252"/>
      <c r="SJE188" s="252"/>
      <c r="SJF188" s="252"/>
      <c r="SJG188" s="252"/>
      <c r="SJH188" s="252"/>
      <c r="SJI188" s="252"/>
      <c r="SJJ188" s="252"/>
      <c r="SJK188" s="252"/>
      <c r="SJL188" s="252"/>
      <c r="SJM188" s="252"/>
      <c r="SJN188" s="252"/>
      <c r="SJO188" s="252"/>
      <c r="SJP188" s="252"/>
      <c r="SJQ188" s="252"/>
      <c r="SJR188" s="252"/>
      <c r="SJS188" s="252"/>
      <c r="SJT188" s="252"/>
      <c r="SJU188" s="252"/>
      <c r="SJV188" s="252"/>
      <c r="SJW188" s="252"/>
      <c r="SJX188" s="252"/>
      <c r="SJY188" s="252"/>
      <c r="SJZ188" s="252"/>
      <c r="SKA188" s="252"/>
      <c r="SKB188" s="252"/>
      <c r="SKC188" s="252"/>
      <c r="SKD188" s="252"/>
      <c r="SKE188" s="252"/>
      <c r="SKF188" s="252"/>
      <c r="SKG188" s="252"/>
      <c r="SKH188" s="252"/>
      <c r="SKI188" s="252"/>
      <c r="SKJ188" s="252"/>
      <c r="SKK188" s="252"/>
      <c r="SKL188" s="252"/>
      <c r="SKM188" s="252"/>
      <c r="SKN188" s="252"/>
      <c r="SKO188" s="252"/>
      <c r="SKP188" s="252"/>
      <c r="SKQ188" s="252"/>
      <c r="SKR188" s="252"/>
      <c r="SKS188" s="252"/>
      <c r="SKT188" s="252"/>
      <c r="SKU188" s="252"/>
      <c r="SKV188" s="252"/>
      <c r="SKW188" s="252"/>
      <c r="SKX188" s="252"/>
      <c r="SKY188" s="252"/>
      <c r="SKZ188" s="252"/>
      <c r="SLA188" s="252"/>
      <c r="SLB188" s="252"/>
      <c r="SLC188" s="252"/>
      <c r="SLD188" s="252"/>
      <c r="SLE188" s="252"/>
      <c r="SLF188" s="252"/>
      <c r="SLG188" s="252"/>
      <c r="SLH188" s="252"/>
      <c r="SLI188" s="252"/>
      <c r="SLJ188" s="252"/>
      <c r="SLK188" s="252"/>
      <c r="SLL188" s="252"/>
      <c r="SLM188" s="252"/>
      <c r="SLN188" s="252"/>
      <c r="SLO188" s="252"/>
      <c r="SLP188" s="252"/>
      <c r="SLQ188" s="252"/>
      <c r="SLR188" s="252"/>
      <c r="SLS188" s="252"/>
      <c r="SLT188" s="252"/>
      <c r="SLU188" s="252"/>
      <c r="SLV188" s="252"/>
      <c r="SLW188" s="252"/>
      <c r="SLX188" s="252"/>
      <c r="SLY188" s="252"/>
      <c r="SLZ188" s="252"/>
      <c r="SMA188" s="252"/>
      <c r="SMB188" s="252"/>
      <c r="SMC188" s="252"/>
      <c r="SMD188" s="252"/>
      <c r="SME188" s="252"/>
      <c r="SMF188" s="252"/>
      <c r="SMG188" s="252"/>
      <c r="SMH188" s="252"/>
      <c r="SMI188" s="252"/>
      <c r="SMJ188" s="252"/>
      <c r="SMK188" s="252"/>
      <c r="SML188" s="252"/>
      <c r="SMM188" s="252"/>
      <c r="SMN188" s="252"/>
      <c r="SMO188" s="252"/>
      <c r="SMP188" s="252"/>
      <c r="SMQ188" s="252"/>
      <c r="SMR188" s="252"/>
      <c r="SMS188" s="252"/>
      <c r="SMT188" s="252"/>
      <c r="SMU188" s="252"/>
      <c r="SMV188" s="252"/>
      <c r="SMW188" s="252"/>
      <c r="SMX188" s="252"/>
      <c r="SMY188" s="252"/>
      <c r="SMZ188" s="252"/>
      <c r="SNA188" s="252"/>
      <c r="SNB188" s="252"/>
      <c r="SNC188" s="252"/>
      <c r="SND188" s="252"/>
      <c r="SNE188" s="252"/>
      <c r="SNF188" s="252"/>
      <c r="SNG188" s="252"/>
      <c r="SNH188" s="252"/>
      <c r="SNI188" s="252"/>
      <c r="SNJ188" s="252"/>
      <c r="SNK188" s="252"/>
      <c r="SNL188" s="252"/>
      <c r="SNM188" s="252"/>
      <c r="SNN188" s="252"/>
      <c r="SNO188" s="252"/>
      <c r="SNP188" s="252"/>
      <c r="SNQ188" s="252"/>
      <c r="SNR188" s="252"/>
      <c r="SNS188" s="252"/>
      <c r="SNT188" s="252"/>
      <c r="SNU188" s="252"/>
      <c r="SNV188" s="252"/>
      <c r="SNW188" s="252"/>
      <c r="SNX188" s="252"/>
      <c r="SNY188" s="252"/>
      <c r="SNZ188" s="252"/>
      <c r="SOA188" s="252"/>
      <c r="SOB188" s="252"/>
      <c r="SOC188" s="252"/>
      <c r="SOD188" s="252"/>
      <c r="SOE188" s="252"/>
      <c r="SOF188" s="252"/>
      <c r="SOG188" s="252"/>
      <c r="SOH188" s="252"/>
      <c r="SOI188" s="252"/>
      <c r="SOJ188" s="252"/>
      <c r="SOK188" s="252"/>
      <c r="SOL188" s="252"/>
      <c r="SOM188" s="252"/>
      <c r="SON188" s="252"/>
      <c r="SOO188" s="252"/>
      <c r="SOP188" s="252"/>
      <c r="SOQ188" s="252"/>
      <c r="SOR188" s="252"/>
      <c r="SOS188" s="252"/>
      <c r="SOT188" s="252"/>
      <c r="SOU188" s="252"/>
      <c r="SOV188" s="252"/>
      <c r="SOW188" s="252"/>
      <c r="SOX188" s="252"/>
      <c r="SOY188" s="252"/>
      <c r="SOZ188" s="252"/>
      <c r="SPA188" s="252"/>
      <c r="SPB188" s="252"/>
      <c r="SPC188" s="252"/>
      <c r="SPD188" s="252"/>
      <c r="SPE188" s="252"/>
      <c r="SPF188" s="252"/>
      <c r="SPG188" s="252"/>
      <c r="SPH188" s="252"/>
      <c r="SPI188" s="252"/>
      <c r="SPJ188" s="252"/>
      <c r="SPK188" s="252"/>
      <c r="SPL188" s="252"/>
      <c r="SPM188" s="252"/>
      <c r="SPN188" s="252"/>
      <c r="SPO188" s="252"/>
      <c r="SPP188" s="252"/>
      <c r="SPQ188" s="252"/>
      <c r="SPR188" s="252"/>
      <c r="SPS188" s="252"/>
      <c r="SPT188" s="252"/>
      <c r="SPU188" s="252"/>
      <c r="SPV188" s="252"/>
      <c r="SPW188" s="252"/>
      <c r="SPX188" s="252"/>
      <c r="SPY188" s="252"/>
      <c r="SPZ188" s="252"/>
      <c r="SQA188" s="252"/>
      <c r="SQB188" s="252"/>
      <c r="SQC188" s="252"/>
      <c r="SQD188" s="252"/>
      <c r="SQE188" s="252"/>
      <c r="SQF188" s="252"/>
      <c r="SQG188" s="252"/>
      <c r="SQH188" s="252"/>
      <c r="SQI188" s="252"/>
      <c r="SQJ188" s="252"/>
      <c r="SQK188" s="252"/>
      <c r="SQL188" s="252"/>
      <c r="SQM188" s="252"/>
      <c r="SQN188" s="252"/>
      <c r="SQO188" s="252"/>
      <c r="SQP188" s="252"/>
      <c r="SQQ188" s="252"/>
      <c r="SQR188" s="252"/>
      <c r="SQS188" s="252"/>
      <c r="SQT188" s="252"/>
      <c r="SQU188" s="252"/>
      <c r="SQV188" s="252"/>
      <c r="SQW188" s="252"/>
      <c r="SQX188" s="252"/>
      <c r="SQY188" s="252"/>
      <c r="SQZ188" s="252"/>
      <c r="SRA188" s="252"/>
      <c r="SRB188" s="252"/>
      <c r="SRC188" s="252"/>
      <c r="SRD188" s="252"/>
      <c r="SRE188" s="252"/>
      <c r="SRF188" s="252"/>
      <c r="SRG188" s="252"/>
      <c r="SRH188" s="252"/>
      <c r="SRI188" s="252"/>
      <c r="SRJ188" s="252"/>
      <c r="SRK188" s="252"/>
      <c r="SRL188" s="252"/>
      <c r="SRM188" s="252"/>
      <c r="SRN188" s="252"/>
      <c r="SRO188" s="252"/>
      <c r="SRP188" s="252"/>
      <c r="SRQ188" s="252"/>
      <c r="SRR188" s="252"/>
      <c r="SRS188" s="252"/>
      <c r="SRT188" s="252"/>
      <c r="SRU188" s="252"/>
      <c r="SRV188" s="252"/>
      <c r="SRW188" s="252"/>
      <c r="SRX188" s="252"/>
      <c r="SRY188" s="252"/>
      <c r="SRZ188" s="252"/>
      <c r="SSA188" s="252"/>
      <c r="SSB188" s="252"/>
      <c r="SSC188" s="252"/>
      <c r="SSD188" s="252"/>
      <c r="SSE188" s="252"/>
      <c r="SSF188" s="252"/>
      <c r="SSG188" s="252"/>
      <c r="SSH188" s="252"/>
      <c r="SSI188" s="252"/>
      <c r="SSJ188" s="252"/>
      <c r="SSK188" s="252"/>
      <c r="SSL188" s="252"/>
      <c r="SSM188" s="252"/>
      <c r="SSN188" s="252"/>
      <c r="SSO188" s="252"/>
      <c r="SSP188" s="252"/>
      <c r="SSQ188" s="252"/>
      <c r="SSR188" s="252"/>
      <c r="SSS188" s="252"/>
      <c r="SST188" s="252"/>
      <c r="SSU188" s="252"/>
      <c r="SSV188" s="252"/>
      <c r="SSW188" s="252"/>
      <c r="SSX188" s="252"/>
      <c r="SSY188" s="252"/>
      <c r="SSZ188" s="252"/>
      <c r="STA188" s="252"/>
      <c r="STB188" s="252"/>
      <c r="STC188" s="252"/>
      <c r="STD188" s="252"/>
      <c r="STE188" s="252"/>
      <c r="STF188" s="252"/>
      <c r="STG188" s="252"/>
      <c r="STH188" s="252"/>
      <c r="STI188" s="252"/>
      <c r="STJ188" s="252"/>
      <c r="STK188" s="252"/>
      <c r="STL188" s="252"/>
      <c r="STM188" s="252"/>
      <c r="STN188" s="252"/>
      <c r="STO188" s="252"/>
      <c r="STP188" s="252"/>
      <c r="STQ188" s="252"/>
      <c r="STR188" s="252"/>
      <c r="STS188" s="252"/>
      <c r="STT188" s="252"/>
      <c r="STU188" s="252"/>
      <c r="STV188" s="252"/>
      <c r="STW188" s="252"/>
      <c r="STX188" s="252"/>
      <c r="STY188" s="252"/>
      <c r="STZ188" s="252"/>
      <c r="SUA188" s="252"/>
      <c r="SUB188" s="252"/>
      <c r="SUC188" s="252"/>
      <c r="SUD188" s="252"/>
      <c r="SUE188" s="252"/>
      <c r="SUF188" s="252"/>
      <c r="SUG188" s="252"/>
      <c r="SUH188" s="252"/>
      <c r="SUI188" s="252"/>
      <c r="SUJ188" s="252"/>
      <c r="SUK188" s="252"/>
      <c r="SUL188" s="252"/>
      <c r="SUM188" s="252"/>
      <c r="SUN188" s="252"/>
      <c r="SUO188" s="252"/>
      <c r="SUP188" s="252"/>
      <c r="SUQ188" s="252"/>
      <c r="SUR188" s="252"/>
      <c r="SUS188" s="252"/>
      <c r="SUT188" s="252"/>
      <c r="SUU188" s="252"/>
      <c r="SUV188" s="252"/>
      <c r="SUW188" s="252"/>
      <c r="SUX188" s="252"/>
      <c r="SUY188" s="252"/>
      <c r="SUZ188" s="252"/>
      <c r="SVA188" s="252"/>
      <c r="SVB188" s="252"/>
      <c r="SVC188" s="252"/>
      <c r="SVD188" s="252"/>
      <c r="SVE188" s="252"/>
      <c r="SVF188" s="252"/>
      <c r="SVG188" s="252"/>
      <c r="SVH188" s="252"/>
      <c r="SVI188" s="252"/>
      <c r="SVJ188" s="252"/>
      <c r="SVK188" s="252"/>
      <c r="SVL188" s="252"/>
      <c r="SVM188" s="252"/>
      <c r="SVN188" s="252"/>
      <c r="SVO188" s="252"/>
      <c r="SVP188" s="252"/>
      <c r="SVQ188" s="252"/>
      <c r="SVR188" s="252"/>
      <c r="SVS188" s="252"/>
      <c r="SVT188" s="252"/>
      <c r="SVU188" s="252"/>
      <c r="SVV188" s="252"/>
      <c r="SVW188" s="252"/>
      <c r="SVX188" s="252"/>
      <c r="SVY188" s="252"/>
      <c r="SVZ188" s="252"/>
      <c r="SWA188" s="252"/>
      <c r="SWB188" s="252"/>
      <c r="SWC188" s="252"/>
      <c r="SWD188" s="252"/>
      <c r="SWE188" s="252"/>
      <c r="SWF188" s="252"/>
      <c r="SWG188" s="252"/>
      <c r="SWH188" s="252"/>
      <c r="SWI188" s="252"/>
      <c r="SWJ188" s="252"/>
      <c r="SWK188" s="252"/>
      <c r="SWL188" s="252"/>
      <c r="SWM188" s="252"/>
      <c r="SWN188" s="252"/>
      <c r="SWO188" s="252"/>
      <c r="SWP188" s="252"/>
      <c r="SWQ188" s="252"/>
      <c r="SWR188" s="252"/>
      <c r="SWS188" s="252"/>
      <c r="SWT188" s="252"/>
      <c r="SWU188" s="252"/>
      <c r="SWV188" s="252"/>
      <c r="SWW188" s="252"/>
      <c r="SWX188" s="252"/>
      <c r="SWY188" s="252"/>
      <c r="SWZ188" s="252"/>
      <c r="SXA188" s="252"/>
      <c r="SXB188" s="252"/>
      <c r="SXC188" s="252"/>
      <c r="SXD188" s="252"/>
      <c r="SXE188" s="252"/>
      <c r="SXF188" s="252"/>
      <c r="SXG188" s="252"/>
      <c r="SXH188" s="252"/>
      <c r="SXI188" s="252"/>
      <c r="SXJ188" s="252"/>
      <c r="SXK188" s="252"/>
      <c r="SXL188" s="252"/>
      <c r="SXM188" s="252"/>
      <c r="SXN188" s="252"/>
      <c r="SXO188" s="252"/>
      <c r="SXP188" s="252"/>
      <c r="SXQ188" s="252"/>
      <c r="SXR188" s="252"/>
      <c r="SXS188" s="252"/>
      <c r="SXT188" s="252"/>
      <c r="SXU188" s="252"/>
      <c r="SXV188" s="252"/>
      <c r="SXW188" s="252"/>
      <c r="SXX188" s="252"/>
      <c r="SXY188" s="252"/>
      <c r="SXZ188" s="252"/>
      <c r="SYA188" s="252"/>
      <c r="SYB188" s="252"/>
      <c r="SYC188" s="252"/>
      <c r="SYD188" s="252"/>
      <c r="SYE188" s="252"/>
      <c r="SYF188" s="252"/>
      <c r="SYG188" s="252"/>
      <c r="SYH188" s="252"/>
      <c r="SYI188" s="252"/>
      <c r="SYJ188" s="252"/>
      <c r="SYK188" s="252"/>
      <c r="SYL188" s="252"/>
      <c r="SYM188" s="252"/>
      <c r="SYN188" s="252"/>
      <c r="SYO188" s="252"/>
      <c r="SYP188" s="252"/>
      <c r="SYQ188" s="252"/>
      <c r="SYR188" s="252"/>
      <c r="SYS188" s="252"/>
      <c r="SYT188" s="252"/>
      <c r="SYU188" s="252"/>
      <c r="SYV188" s="252"/>
      <c r="SYW188" s="252"/>
      <c r="SYX188" s="252"/>
      <c r="SYY188" s="252"/>
      <c r="SYZ188" s="252"/>
      <c r="SZA188" s="252"/>
      <c r="SZB188" s="252"/>
      <c r="SZC188" s="252"/>
      <c r="SZD188" s="252"/>
      <c r="SZE188" s="252"/>
      <c r="SZF188" s="252"/>
      <c r="SZG188" s="252"/>
      <c r="SZH188" s="252"/>
      <c r="SZI188" s="252"/>
      <c r="SZJ188" s="252"/>
      <c r="SZK188" s="252"/>
      <c r="SZL188" s="252"/>
      <c r="SZM188" s="252"/>
      <c r="SZN188" s="252"/>
      <c r="SZO188" s="252"/>
      <c r="SZP188" s="252"/>
      <c r="SZQ188" s="252"/>
      <c r="SZR188" s="252"/>
      <c r="SZS188" s="252"/>
      <c r="SZT188" s="252"/>
      <c r="SZU188" s="252"/>
      <c r="SZV188" s="252"/>
      <c r="SZW188" s="252"/>
      <c r="SZX188" s="252"/>
      <c r="SZY188" s="252"/>
      <c r="SZZ188" s="252"/>
      <c r="TAA188" s="252"/>
      <c r="TAB188" s="252"/>
      <c r="TAC188" s="252"/>
      <c r="TAD188" s="252"/>
      <c r="TAE188" s="252"/>
      <c r="TAF188" s="252"/>
      <c r="TAG188" s="252"/>
      <c r="TAH188" s="252"/>
      <c r="TAI188" s="252"/>
      <c r="TAJ188" s="252"/>
      <c r="TAK188" s="252"/>
      <c r="TAL188" s="252"/>
      <c r="TAM188" s="252"/>
      <c r="TAN188" s="252"/>
      <c r="TAO188" s="252"/>
      <c r="TAP188" s="252"/>
      <c r="TAQ188" s="252"/>
      <c r="TAR188" s="252"/>
      <c r="TAS188" s="252"/>
      <c r="TAT188" s="252"/>
      <c r="TAU188" s="252"/>
      <c r="TAV188" s="252"/>
      <c r="TAW188" s="252"/>
      <c r="TAX188" s="252"/>
      <c r="TAY188" s="252"/>
      <c r="TAZ188" s="252"/>
      <c r="TBA188" s="252"/>
      <c r="TBB188" s="252"/>
      <c r="TBC188" s="252"/>
      <c r="TBD188" s="252"/>
      <c r="TBE188" s="252"/>
      <c r="TBF188" s="252"/>
      <c r="TBG188" s="252"/>
      <c r="TBH188" s="252"/>
      <c r="TBI188" s="252"/>
      <c r="TBJ188" s="252"/>
      <c r="TBK188" s="252"/>
      <c r="TBL188" s="252"/>
      <c r="TBM188" s="252"/>
      <c r="TBN188" s="252"/>
      <c r="TBO188" s="252"/>
      <c r="TBP188" s="252"/>
      <c r="TBQ188" s="252"/>
      <c r="TBR188" s="252"/>
      <c r="TBS188" s="252"/>
      <c r="TBT188" s="252"/>
      <c r="TBU188" s="252"/>
      <c r="TBV188" s="252"/>
      <c r="TBW188" s="252"/>
      <c r="TBX188" s="252"/>
      <c r="TBY188" s="252"/>
      <c r="TBZ188" s="252"/>
      <c r="TCA188" s="252"/>
      <c r="TCB188" s="252"/>
      <c r="TCC188" s="252"/>
      <c r="TCD188" s="252"/>
      <c r="TCE188" s="252"/>
      <c r="TCF188" s="252"/>
      <c r="TCG188" s="252"/>
      <c r="TCH188" s="252"/>
      <c r="TCI188" s="252"/>
      <c r="TCJ188" s="252"/>
      <c r="TCK188" s="252"/>
      <c r="TCL188" s="252"/>
      <c r="TCM188" s="252"/>
      <c r="TCN188" s="252"/>
      <c r="TCO188" s="252"/>
      <c r="TCP188" s="252"/>
      <c r="TCQ188" s="252"/>
      <c r="TCR188" s="252"/>
      <c r="TCS188" s="252"/>
      <c r="TCT188" s="252"/>
      <c r="TCU188" s="252"/>
      <c r="TCV188" s="252"/>
      <c r="TCW188" s="252"/>
      <c r="TCX188" s="252"/>
      <c r="TCY188" s="252"/>
      <c r="TCZ188" s="252"/>
      <c r="TDA188" s="252"/>
      <c r="TDB188" s="252"/>
      <c r="TDC188" s="252"/>
      <c r="TDD188" s="252"/>
      <c r="TDE188" s="252"/>
      <c r="TDF188" s="252"/>
      <c r="TDG188" s="252"/>
      <c r="TDH188" s="252"/>
      <c r="TDI188" s="252"/>
      <c r="TDJ188" s="252"/>
      <c r="TDK188" s="252"/>
      <c r="TDL188" s="252"/>
      <c r="TDM188" s="252"/>
      <c r="TDN188" s="252"/>
      <c r="TDO188" s="252"/>
      <c r="TDP188" s="252"/>
      <c r="TDQ188" s="252"/>
      <c r="TDR188" s="252"/>
      <c r="TDS188" s="252"/>
      <c r="TDT188" s="252"/>
      <c r="TDU188" s="252"/>
      <c r="TDV188" s="252"/>
      <c r="TDW188" s="252"/>
      <c r="TDX188" s="252"/>
      <c r="TDY188" s="252"/>
      <c r="TDZ188" s="252"/>
      <c r="TEA188" s="252"/>
      <c r="TEB188" s="252"/>
      <c r="TEC188" s="252"/>
      <c r="TED188" s="252"/>
      <c r="TEE188" s="252"/>
      <c r="TEF188" s="252"/>
      <c r="TEG188" s="252"/>
      <c r="TEH188" s="252"/>
      <c r="TEI188" s="252"/>
      <c r="TEJ188" s="252"/>
      <c r="TEK188" s="252"/>
      <c r="TEL188" s="252"/>
      <c r="TEM188" s="252"/>
      <c r="TEN188" s="252"/>
      <c r="TEO188" s="252"/>
      <c r="TEP188" s="252"/>
      <c r="TEQ188" s="252"/>
      <c r="TER188" s="252"/>
      <c r="TES188" s="252"/>
      <c r="TET188" s="252"/>
      <c r="TEU188" s="252"/>
      <c r="TEV188" s="252"/>
      <c r="TEW188" s="252"/>
      <c r="TEX188" s="252"/>
      <c r="TEY188" s="252"/>
      <c r="TEZ188" s="252"/>
      <c r="TFA188" s="252"/>
      <c r="TFB188" s="252"/>
      <c r="TFC188" s="252"/>
      <c r="TFD188" s="252"/>
      <c r="TFE188" s="252"/>
      <c r="TFF188" s="252"/>
      <c r="TFG188" s="252"/>
      <c r="TFH188" s="252"/>
      <c r="TFI188" s="252"/>
      <c r="TFJ188" s="252"/>
      <c r="TFK188" s="252"/>
      <c r="TFL188" s="252"/>
      <c r="TFM188" s="252"/>
      <c r="TFN188" s="252"/>
      <c r="TFO188" s="252"/>
      <c r="TFP188" s="252"/>
      <c r="TFQ188" s="252"/>
      <c r="TFR188" s="252"/>
      <c r="TFS188" s="252"/>
      <c r="TFT188" s="252"/>
      <c r="TFU188" s="252"/>
      <c r="TFV188" s="252"/>
      <c r="TFW188" s="252"/>
      <c r="TFX188" s="252"/>
      <c r="TFY188" s="252"/>
      <c r="TFZ188" s="252"/>
      <c r="TGA188" s="252"/>
      <c r="TGB188" s="252"/>
      <c r="TGC188" s="252"/>
      <c r="TGD188" s="252"/>
      <c r="TGE188" s="252"/>
      <c r="TGF188" s="252"/>
      <c r="TGG188" s="252"/>
      <c r="TGH188" s="252"/>
      <c r="TGI188" s="252"/>
      <c r="TGJ188" s="252"/>
      <c r="TGK188" s="252"/>
      <c r="TGL188" s="252"/>
      <c r="TGM188" s="252"/>
      <c r="TGN188" s="252"/>
      <c r="TGO188" s="252"/>
      <c r="TGP188" s="252"/>
      <c r="TGQ188" s="252"/>
      <c r="TGR188" s="252"/>
      <c r="TGS188" s="252"/>
      <c r="TGT188" s="252"/>
      <c r="TGU188" s="252"/>
      <c r="TGV188" s="252"/>
      <c r="TGW188" s="252"/>
      <c r="TGX188" s="252"/>
      <c r="TGY188" s="252"/>
      <c r="TGZ188" s="252"/>
      <c r="THA188" s="252"/>
      <c r="THB188" s="252"/>
      <c r="THC188" s="252"/>
      <c r="THD188" s="252"/>
      <c r="THE188" s="252"/>
      <c r="THF188" s="252"/>
      <c r="THG188" s="252"/>
      <c r="THH188" s="252"/>
      <c r="THI188" s="252"/>
      <c r="THJ188" s="252"/>
      <c r="THK188" s="252"/>
      <c r="THL188" s="252"/>
      <c r="THM188" s="252"/>
      <c r="THN188" s="252"/>
      <c r="THO188" s="252"/>
      <c r="THP188" s="252"/>
      <c r="THQ188" s="252"/>
      <c r="THR188" s="252"/>
      <c r="THS188" s="252"/>
      <c r="THT188" s="252"/>
      <c r="THU188" s="252"/>
      <c r="THV188" s="252"/>
      <c r="THW188" s="252"/>
      <c r="THX188" s="252"/>
      <c r="THY188" s="252"/>
      <c r="THZ188" s="252"/>
      <c r="TIA188" s="252"/>
      <c r="TIB188" s="252"/>
      <c r="TIC188" s="252"/>
      <c r="TID188" s="252"/>
      <c r="TIE188" s="252"/>
      <c r="TIF188" s="252"/>
      <c r="TIG188" s="252"/>
      <c r="TIH188" s="252"/>
      <c r="TII188" s="252"/>
      <c r="TIJ188" s="252"/>
      <c r="TIK188" s="252"/>
      <c r="TIL188" s="252"/>
      <c r="TIM188" s="252"/>
      <c r="TIN188" s="252"/>
      <c r="TIO188" s="252"/>
      <c r="TIP188" s="252"/>
      <c r="TIQ188" s="252"/>
      <c r="TIR188" s="252"/>
      <c r="TIS188" s="252"/>
      <c r="TIT188" s="252"/>
      <c r="TIU188" s="252"/>
      <c r="TIV188" s="252"/>
      <c r="TIW188" s="252"/>
      <c r="TIX188" s="252"/>
      <c r="TIY188" s="252"/>
      <c r="TIZ188" s="252"/>
      <c r="TJA188" s="252"/>
      <c r="TJB188" s="252"/>
      <c r="TJC188" s="252"/>
      <c r="TJD188" s="252"/>
      <c r="TJE188" s="252"/>
      <c r="TJF188" s="252"/>
      <c r="TJG188" s="252"/>
      <c r="TJH188" s="252"/>
      <c r="TJI188" s="252"/>
      <c r="TJJ188" s="252"/>
      <c r="TJK188" s="252"/>
      <c r="TJL188" s="252"/>
      <c r="TJM188" s="252"/>
      <c r="TJN188" s="252"/>
      <c r="TJO188" s="252"/>
      <c r="TJP188" s="252"/>
      <c r="TJQ188" s="252"/>
      <c r="TJR188" s="252"/>
      <c r="TJS188" s="252"/>
      <c r="TJT188" s="252"/>
      <c r="TJU188" s="252"/>
      <c r="TJV188" s="252"/>
      <c r="TJW188" s="252"/>
      <c r="TJX188" s="252"/>
      <c r="TJY188" s="252"/>
      <c r="TJZ188" s="252"/>
      <c r="TKA188" s="252"/>
      <c r="TKB188" s="252"/>
      <c r="TKC188" s="252"/>
      <c r="TKD188" s="252"/>
      <c r="TKE188" s="252"/>
      <c r="TKF188" s="252"/>
      <c r="TKG188" s="252"/>
      <c r="TKH188" s="252"/>
      <c r="TKI188" s="252"/>
      <c r="TKJ188" s="252"/>
      <c r="TKK188" s="252"/>
      <c r="TKL188" s="252"/>
      <c r="TKM188" s="252"/>
      <c r="TKN188" s="252"/>
      <c r="TKO188" s="252"/>
      <c r="TKP188" s="252"/>
      <c r="TKQ188" s="252"/>
      <c r="TKR188" s="252"/>
      <c r="TKS188" s="252"/>
      <c r="TKT188" s="252"/>
      <c r="TKU188" s="252"/>
      <c r="TKV188" s="252"/>
      <c r="TKW188" s="252"/>
      <c r="TKX188" s="252"/>
      <c r="TKY188" s="252"/>
      <c r="TKZ188" s="252"/>
      <c r="TLA188" s="252"/>
      <c r="TLB188" s="252"/>
      <c r="TLC188" s="252"/>
      <c r="TLD188" s="252"/>
      <c r="TLE188" s="252"/>
      <c r="TLF188" s="252"/>
      <c r="TLG188" s="252"/>
      <c r="TLH188" s="252"/>
      <c r="TLI188" s="252"/>
      <c r="TLJ188" s="252"/>
      <c r="TLK188" s="252"/>
      <c r="TLL188" s="252"/>
      <c r="TLM188" s="252"/>
      <c r="TLN188" s="252"/>
      <c r="TLO188" s="252"/>
      <c r="TLP188" s="252"/>
      <c r="TLQ188" s="252"/>
      <c r="TLR188" s="252"/>
      <c r="TLS188" s="252"/>
      <c r="TLT188" s="252"/>
      <c r="TLU188" s="252"/>
      <c r="TLV188" s="252"/>
      <c r="TLW188" s="252"/>
      <c r="TLX188" s="252"/>
      <c r="TLY188" s="252"/>
      <c r="TLZ188" s="252"/>
      <c r="TMA188" s="252"/>
      <c r="TMB188" s="252"/>
      <c r="TMC188" s="252"/>
      <c r="TMD188" s="252"/>
      <c r="TME188" s="252"/>
      <c r="TMF188" s="252"/>
      <c r="TMG188" s="252"/>
      <c r="TMH188" s="252"/>
      <c r="TMI188" s="252"/>
      <c r="TMJ188" s="252"/>
      <c r="TMK188" s="252"/>
      <c r="TML188" s="252"/>
      <c r="TMM188" s="252"/>
      <c r="TMN188" s="252"/>
      <c r="TMO188" s="252"/>
      <c r="TMP188" s="252"/>
      <c r="TMQ188" s="252"/>
      <c r="TMR188" s="252"/>
      <c r="TMS188" s="252"/>
      <c r="TMT188" s="252"/>
      <c r="TMU188" s="252"/>
      <c r="TMV188" s="252"/>
      <c r="TMW188" s="252"/>
      <c r="TMX188" s="252"/>
      <c r="TMY188" s="252"/>
      <c r="TMZ188" s="252"/>
      <c r="TNA188" s="252"/>
      <c r="TNB188" s="252"/>
      <c r="TNC188" s="252"/>
      <c r="TND188" s="252"/>
      <c r="TNE188" s="252"/>
      <c r="TNF188" s="252"/>
      <c r="TNG188" s="252"/>
      <c r="TNH188" s="252"/>
      <c r="TNI188" s="252"/>
      <c r="TNJ188" s="252"/>
      <c r="TNK188" s="252"/>
      <c r="TNL188" s="252"/>
      <c r="TNM188" s="252"/>
      <c r="TNN188" s="252"/>
      <c r="TNO188" s="252"/>
      <c r="TNP188" s="252"/>
      <c r="TNQ188" s="252"/>
      <c r="TNR188" s="252"/>
      <c r="TNS188" s="252"/>
      <c r="TNT188" s="252"/>
      <c r="TNU188" s="252"/>
      <c r="TNV188" s="252"/>
      <c r="TNW188" s="252"/>
      <c r="TNX188" s="252"/>
      <c r="TNY188" s="252"/>
      <c r="TNZ188" s="252"/>
      <c r="TOA188" s="252"/>
      <c r="TOB188" s="252"/>
      <c r="TOC188" s="252"/>
      <c r="TOD188" s="252"/>
      <c r="TOE188" s="252"/>
      <c r="TOF188" s="252"/>
      <c r="TOG188" s="252"/>
      <c r="TOH188" s="252"/>
      <c r="TOI188" s="252"/>
      <c r="TOJ188" s="252"/>
      <c r="TOK188" s="252"/>
      <c r="TOL188" s="252"/>
      <c r="TOM188" s="252"/>
      <c r="TON188" s="252"/>
      <c r="TOO188" s="252"/>
      <c r="TOP188" s="252"/>
      <c r="TOQ188" s="252"/>
      <c r="TOR188" s="252"/>
      <c r="TOS188" s="252"/>
      <c r="TOT188" s="252"/>
      <c r="TOU188" s="252"/>
      <c r="TOV188" s="252"/>
      <c r="TOW188" s="252"/>
      <c r="TOX188" s="252"/>
      <c r="TOY188" s="252"/>
      <c r="TOZ188" s="252"/>
      <c r="TPA188" s="252"/>
      <c r="TPB188" s="252"/>
      <c r="TPC188" s="252"/>
      <c r="TPD188" s="252"/>
      <c r="TPE188" s="252"/>
      <c r="TPF188" s="252"/>
      <c r="TPG188" s="252"/>
      <c r="TPH188" s="252"/>
      <c r="TPI188" s="252"/>
      <c r="TPJ188" s="252"/>
      <c r="TPK188" s="252"/>
      <c r="TPL188" s="252"/>
      <c r="TPM188" s="252"/>
      <c r="TPN188" s="252"/>
      <c r="TPO188" s="252"/>
      <c r="TPP188" s="252"/>
      <c r="TPQ188" s="252"/>
      <c r="TPR188" s="252"/>
      <c r="TPS188" s="252"/>
      <c r="TPT188" s="252"/>
      <c r="TPU188" s="252"/>
      <c r="TPV188" s="252"/>
      <c r="TPW188" s="252"/>
      <c r="TPX188" s="252"/>
      <c r="TPY188" s="252"/>
      <c r="TPZ188" s="252"/>
      <c r="TQA188" s="252"/>
      <c r="TQB188" s="252"/>
      <c r="TQC188" s="252"/>
      <c r="TQD188" s="252"/>
      <c r="TQE188" s="252"/>
      <c r="TQF188" s="252"/>
      <c r="TQG188" s="252"/>
      <c r="TQH188" s="252"/>
      <c r="TQI188" s="252"/>
      <c r="TQJ188" s="252"/>
      <c r="TQK188" s="252"/>
      <c r="TQL188" s="252"/>
      <c r="TQM188" s="252"/>
      <c r="TQN188" s="252"/>
      <c r="TQO188" s="252"/>
      <c r="TQP188" s="252"/>
      <c r="TQQ188" s="252"/>
      <c r="TQR188" s="252"/>
      <c r="TQS188" s="252"/>
      <c r="TQT188" s="252"/>
      <c r="TQU188" s="252"/>
      <c r="TQV188" s="252"/>
      <c r="TQW188" s="252"/>
      <c r="TQX188" s="252"/>
      <c r="TQY188" s="252"/>
      <c r="TQZ188" s="252"/>
      <c r="TRA188" s="252"/>
      <c r="TRB188" s="252"/>
      <c r="TRC188" s="252"/>
      <c r="TRD188" s="252"/>
      <c r="TRE188" s="252"/>
      <c r="TRF188" s="252"/>
      <c r="TRG188" s="252"/>
      <c r="TRH188" s="252"/>
      <c r="TRI188" s="252"/>
      <c r="TRJ188" s="252"/>
      <c r="TRK188" s="252"/>
      <c r="TRL188" s="252"/>
      <c r="TRM188" s="252"/>
      <c r="TRN188" s="252"/>
      <c r="TRO188" s="252"/>
      <c r="TRP188" s="252"/>
      <c r="TRQ188" s="252"/>
      <c r="TRR188" s="252"/>
      <c r="TRS188" s="252"/>
      <c r="TRT188" s="252"/>
      <c r="TRU188" s="252"/>
      <c r="TRV188" s="252"/>
      <c r="TRW188" s="252"/>
      <c r="TRX188" s="252"/>
      <c r="TRY188" s="252"/>
      <c r="TRZ188" s="252"/>
      <c r="TSA188" s="252"/>
      <c r="TSB188" s="252"/>
      <c r="TSC188" s="252"/>
      <c r="TSD188" s="252"/>
      <c r="TSE188" s="252"/>
      <c r="TSF188" s="252"/>
      <c r="TSG188" s="252"/>
      <c r="TSH188" s="252"/>
      <c r="TSI188" s="252"/>
      <c r="TSJ188" s="252"/>
      <c r="TSK188" s="252"/>
      <c r="TSL188" s="252"/>
      <c r="TSM188" s="252"/>
      <c r="TSN188" s="252"/>
      <c r="TSO188" s="252"/>
      <c r="TSP188" s="252"/>
      <c r="TSQ188" s="252"/>
      <c r="TSR188" s="252"/>
      <c r="TSS188" s="252"/>
      <c r="TST188" s="252"/>
      <c r="TSU188" s="252"/>
      <c r="TSV188" s="252"/>
      <c r="TSW188" s="252"/>
      <c r="TSX188" s="252"/>
      <c r="TSY188" s="252"/>
      <c r="TSZ188" s="252"/>
      <c r="TTA188" s="252"/>
      <c r="TTB188" s="252"/>
      <c r="TTC188" s="252"/>
      <c r="TTD188" s="252"/>
      <c r="TTE188" s="252"/>
      <c r="TTF188" s="252"/>
      <c r="TTG188" s="252"/>
      <c r="TTH188" s="252"/>
      <c r="TTI188" s="252"/>
      <c r="TTJ188" s="252"/>
      <c r="TTK188" s="252"/>
      <c r="TTL188" s="252"/>
      <c r="TTM188" s="252"/>
      <c r="TTN188" s="252"/>
      <c r="TTO188" s="252"/>
      <c r="TTP188" s="252"/>
      <c r="TTQ188" s="252"/>
      <c r="TTR188" s="252"/>
      <c r="TTS188" s="252"/>
      <c r="TTT188" s="252"/>
      <c r="TTU188" s="252"/>
      <c r="TTV188" s="252"/>
      <c r="TTW188" s="252"/>
      <c r="TTX188" s="252"/>
      <c r="TTY188" s="252"/>
      <c r="TTZ188" s="252"/>
      <c r="TUA188" s="252"/>
      <c r="TUB188" s="252"/>
      <c r="TUC188" s="252"/>
      <c r="TUD188" s="252"/>
      <c r="TUE188" s="252"/>
      <c r="TUF188" s="252"/>
      <c r="TUG188" s="252"/>
      <c r="TUH188" s="252"/>
      <c r="TUI188" s="252"/>
      <c r="TUJ188" s="252"/>
      <c r="TUK188" s="252"/>
      <c r="TUL188" s="252"/>
      <c r="TUM188" s="252"/>
      <c r="TUN188" s="252"/>
      <c r="TUO188" s="252"/>
      <c r="TUP188" s="252"/>
      <c r="TUQ188" s="252"/>
      <c r="TUR188" s="252"/>
      <c r="TUS188" s="252"/>
      <c r="TUT188" s="252"/>
      <c r="TUU188" s="252"/>
      <c r="TUV188" s="252"/>
      <c r="TUW188" s="252"/>
      <c r="TUX188" s="252"/>
      <c r="TUY188" s="252"/>
      <c r="TUZ188" s="252"/>
      <c r="TVA188" s="252"/>
      <c r="TVB188" s="252"/>
      <c r="TVC188" s="252"/>
      <c r="TVD188" s="252"/>
      <c r="TVE188" s="252"/>
      <c r="TVF188" s="252"/>
      <c r="TVG188" s="252"/>
      <c r="TVH188" s="252"/>
      <c r="TVI188" s="252"/>
      <c r="TVJ188" s="252"/>
      <c r="TVK188" s="252"/>
      <c r="TVL188" s="252"/>
      <c r="TVM188" s="252"/>
      <c r="TVN188" s="252"/>
      <c r="TVO188" s="252"/>
      <c r="TVP188" s="252"/>
      <c r="TVQ188" s="252"/>
      <c r="TVR188" s="252"/>
      <c r="TVS188" s="252"/>
      <c r="TVT188" s="252"/>
      <c r="TVU188" s="252"/>
      <c r="TVV188" s="252"/>
      <c r="TVW188" s="252"/>
      <c r="TVX188" s="252"/>
      <c r="TVY188" s="252"/>
      <c r="TVZ188" s="252"/>
      <c r="TWA188" s="252"/>
      <c r="TWB188" s="252"/>
      <c r="TWC188" s="252"/>
      <c r="TWD188" s="252"/>
      <c r="TWE188" s="252"/>
      <c r="TWF188" s="252"/>
      <c r="TWG188" s="252"/>
      <c r="TWH188" s="252"/>
      <c r="TWI188" s="252"/>
      <c r="TWJ188" s="252"/>
      <c r="TWK188" s="252"/>
      <c r="TWL188" s="252"/>
      <c r="TWM188" s="252"/>
      <c r="TWN188" s="252"/>
      <c r="TWO188" s="252"/>
      <c r="TWP188" s="252"/>
      <c r="TWQ188" s="252"/>
      <c r="TWR188" s="252"/>
      <c r="TWS188" s="252"/>
      <c r="TWT188" s="252"/>
      <c r="TWU188" s="252"/>
      <c r="TWV188" s="252"/>
      <c r="TWW188" s="252"/>
      <c r="TWX188" s="252"/>
      <c r="TWY188" s="252"/>
      <c r="TWZ188" s="252"/>
      <c r="TXA188" s="252"/>
      <c r="TXB188" s="252"/>
      <c r="TXC188" s="252"/>
      <c r="TXD188" s="252"/>
      <c r="TXE188" s="252"/>
      <c r="TXF188" s="252"/>
      <c r="TXG188" s="252"/>
      <c r="TXH188" s="252"/>
      <c r="TXI188" s="252"/>
      <c r="TXJ188" s="252"/>
      <c r="TXK188" s="252"/>
      <c r="TXL188" s="252"/>
      <c r="TXM188" s="252"/>
      <c r="TXN188" s="252"/>
      <c r="TXO188" s="252"/>
      <c r="TXP188" s="252"/>
      <c r="TXQ188" s="252"/>
      <c r="TXR188" s="252"/>
      <c r="TXS188" s="252"/>
      <c r="TXT188" s="252"/>
      <c r="TXU188" s="252"/>
      <c r="TXV188" s="252"/>
      <c r="TXW188" s="252"/>
      <c r="TXX188" s="252"/>
      <c r="TXY188" s="252"/>
      <c r="TXZ188" s="252"/>
      <c r="TYA188" s="252"/>
      <c r="TYB188" s="252"/>
      <c r="TYC188" s="252"/>
      <c r="TYD188" s="252"/>
      <c r="TYE188" s="252"/>
      <c r="TYF188" s="252"/>
      <c r="TYG188" s="252"/>
      <c r="TYH188" s="252"/>
      <c r="TYI188" s="252"/>
      <c r="TYJ188" s="252"/>
      <c r="TYK188" s="252"/>
      <c r="TYL188" s="252"/>
      <c r="TYM188" s="252"/>
      <c r="TYN188" s="252"/>
      <c r="TYO188" s="252"/>
      <c r="TYP188" s="252"/>
      <c r="TYQ188" s="252"/>
      <c r="TYR188" s="252"/>
      <c r="TYS188" s="252"/>
      <c r="TYT188" s="252"/>
      <c r="TYU188" s="252"/>
      <c r="TYV188" s="252"/>
      <c r="TYW188" s="252"/>
      <c r="TYX188" s="252"/>
      <c r="TYY188" s="252"/>
      <c r="TYZ188" s="252"/>
      <c r="TZA188" s="252"/>
      <c r="TZB188" s="252"/>
      <c r="TZC188" s="252"/>
      <c r="TZD188" s="252"/>
      <c r="TZE188" s="252"/>
      <c r="TZF188" s="252"/>
      <c r="TZG188" s="252"/>
      <c r="TZH188" s="252"/>
      <c r="TZI188" s="252"/>
      <c r="TZJ188" s="252"/>
      <c r="TZK188" s="252"/>
      <c r="TZL188" s="252"/>
      <c r="TZM188" s="252"/>
      <c r="TZN188" s="252"/>
      <c r="TZO188" s="252"/>
      <c r="TZP188" s="252"/>
      <c r="TZQ188" s="252"/>
      <c r="TZR188" s="252"/>
      <c r="TZS188" s="252"/>
      <c r="TZT188" s="252"/>
      <c r="TZU188" s="252"/>
      <c r="TZV188" s="252"/>
      <c r="TZW188" s="252"/>
      <c r="TZX188" s="252"/>
      <c r="TZY188" s="252"/>
      <c r="TZZ188" s="252"/>
      <c r="UAA188" s="252"/>
      <c r="UAB188" s="252"/>
      <c r="UAC188" s="252"/>
      <c r="UAD188" s="252"/>
      <c r="UAE188" s="252"/>
      <c r="UAF188" s="252"/>
      <c r="UAG188" s="252"/>
      <c r="UAH188" s="252"/>
      <c r="UAI188" s="252"/>
      <c r="UAJ188" s="252"/>
      <c r="UAK188" s="252"/>
      <c r="UAL188" s="252"/>
      <c r="UAM188" s="252"/>
      <c r="UAN188" s="252"/>
      <c r="UAO188" s="252"/>
      <c r="UAP188" s="252"/>
      <c r="UAQ188" s="252"/>
      <c r="UAR188" s="252"/>
      <c r="UAS188" s="252"/>
      <c r="UAT188" s="252"/>
      <c r="UAU188" s="252"/>
      <c r="UAV188" s="252"/>
      <c r="UAW188" s="252"/>
      <c r="UAX188" s="252"/>
      <c r="UAY188" s="252"/>
      <c r="UAZ188" s="252"/>
      <c r="UBA188" s="252"/>
      <c r="UBB188" s="252"/>
      <c r="UBC188" s="252"/>
      <c r="UBD188" s="252"/>
      <c r="UBE188" s="252"/>
      <c r="UBF188" s="252"/>
      <c r="UBG188" s="252"/>
      <c r="UBH188" s="252"/>
      <c r="UBI188" s="252"/>
      <c r="UBJ188" s="252"/>
      <c r="UBK188" s="252"/>
      <c r="UBL188" s="252"/>
      <c r="UBM188" s="252"/>
      <c r="UBN188" s="252"/>
      <c r="UBO188" s="252"/>
      <c r="UBP188" s="252"/>
      <c r="UBQ188" s="252"/>
      <c r="UBR188" s="252"/>
      <c r="UBS188" s="252"/>
      <c r="UBT188" s="252"/>
      <c r="UBU188" s="252"/>
      <c r="UBV188" s="252"/>
      <c r="UBW188" s="252"/>
      <c r="UBX188" s="252"/>
      <c r="UBY188" s="252"/>
      <c r="UBZ188" s="252"/>
      <c r="UCA188" s="252"/>
      <c r="UCB188" s="252"/>
      <c r="UCC188" s="252"/>
      <c r="UCD188" s="252"/>
      <c r="UCE188" s="252"/>
      <c r="UCF188" s="252"/>
      <c r="UCG188" s="252"/>
      <c r="UCH188" s="252"/>
      <c r="UCI188" s="252"/>
      <c r="UCJ188" s="252"/>
      <c r="UCK188" s="252"/>
      <c r="UCL188" s="252"/>
      <c r="UCM188" s="252"/>
      <c r="UCN188" s="252"/>
      <c r="UCO188" s="252"/>
      <c r="UCP188" s="252"/>
      <c r="UCQ188" s="252"/>
      <c r="UCR188" s="252"/>
      <c r="UCS188" s="252"/>
      <c r="UCT188" s="252"/>
      <c r="UCU188" s="252"/>
      <c r="UCV188" s="252"/>
      <c r="UCW188" s="252"/>
      <c r="UCX188" s="252"/>
      <c r="UCY188" s="252"/>
      <c r="UCZ188" s="252"/>
      <c r="UDA188" s="252"/>
      <c r="UDB188" s="252"/>
      <c r="UDC188" s="252"/>
      <c r="UDD188" s="252"/>
      <c r="UDE188" s="252"/>
      <c r="UDF188" s="252"/>
      <c r="UDG188" s="252"/>
      <c r="UDH188" s="252"/>
      <c r="UDI188" s="252"/>
      <c r="UDJ188" s="252"/>
      <c r="UDK188" s="252"/>
      <c r="UDL188" s="252"/>
      <c r="UDM188" s="252"/>
      <c r="UDN188" s="252"/>
      <c r="UDO188" s="252"/>
      <c r="UDP188" s="252"/>
      <c r="UDQ188" s="252"/>
      <c r="UDR188" s="252"/>
      <c r="UDS188" s="252"/>
      <c r="UDT188" s="252"/>
      <c r="UDU188" s="252"/>
      <c r="UDV188" s="252"/>
      <c r="UDW188" s="252"/>
      <c r="UDX188" s="252"/>
      <c r="UDY188" s="252"/>
      <c r="UDZ188" s="252"/>
      <c r="UEA188" s="252"/>
      <c r="UEB188" s="252"/>
      <c r="UEC188" s="252"/>
      <c r="UED188" s="252"/>
      <c r="UEE188" s="252"/>
      <c r="UEF188" s="252"/>
      <c r="UEG188" s="252"/>
      <c r="UEH188" s="252"/>
      <c r="UEI188" s="252"/>
      <c r="UEJ188" s="252"/>
      <c r="UEK188" s="252"/>
      <c r="UEL188" s="252"/>
      <c r="UEM188" s="252"/>
      <c r="UEN188" s="252"/>
      <c r="UEO188" s="252"/>
      <c r="UEP188" s="252"/>
      <c r="UEQ188" s="252"/>
      <c r="UER188" s="252"/>
      <c r="UES188" s="252"/>
      <c r="UET188" s="252"/>
      <c r="UEU188" s="252"/>
      <c r="UEV188" s="252"/>
      <c r="UEW188" s="252"/>
      <c r="UEX188" s="252"/>
      <c r="UEY188" s="252"/>
      <c r="UEZ188" s="252"/>
      <c r="UFA188" s="252"/>
      <c r="UFB188" s="252"/>
      <c r="UFC188" s="252"/>
      <c r="UFD188" s="252"/>
      <c r="UFE188" s="252"/>
      <c r="UFF188" s="252"/>
      <c r="UFG188" s="252"/>
      <c r="UFH188" s="252"/>
      <c r="UFI188" s="252"/>
      <c r="UFJ188" s="252"/>
      <c r="UFK188" s="252"/>
      <c r="UFL188" s="252"/>
      <c r="UFM188" s="252"/>
      <c r="UFN188" s="252"/>
      <c r="UFO188" s="252"/>
      <c r="UFP188" s="252"/>
      <c r="UFQ188" s="252"/>
      <c r="UFR188" s="252"/>
      <c r="UFS188" s="252"/>
      <c r="UFT188" s="252"/>
      <c r="UFU188" s="252"/>
      <c r="UFV188" s="252"/>
      <c r="UFW188" s="252"/>
      <c r="UFX188" s="252"/>
      <c r="UFY188" s="252"/>
      <c r="UFZ188" s="252"/>
      <c r="UGA188" s="252"/>
      <c r="UGB188" s="252"/>
      <c r="UGC188" s="252"/>
      <c r="UGD188" s="252"/>
      <c r="UGE188" s="252"/>
      <c r="UGF188" s="252"/>
      <c r="UGG188" s="252"/>
      <c r="UGH188" s="252"/>
      <c r="UGI188" s="252"/>
      <c r="UGJ188" s="252"/>
      <c r="UGK188" s="252"/>
      <c r="UGL188" s="252"/>
      <c r="UGM188" s="252"/>
      <c r="UGN188" s="252"/>
      <c r="UGO188" s="252"/>
      <c r="UGP188" s="252"/>
      <c r="UGQ188" s="252"/>
      <c r="UGR188" s="252"/>
      <c r="UGS188" s="252"/>
      <c r="UGT188" s="252"/>
      <c r="UGU188" s="252"/>
      <c r="UGV188" s="252"/>
      <c r="UGW188" s="252"/>
      <c r="UGX188" s="252"/>
      <c r="UGY188" s="252"/>
      <c r="UGZ188" s="252"/>
      <c r="UHA188" s="252"/>
      <c r="UHB188" s="252"/>
      <c r="UHC188" s="252"/>
      <c r="UHD188" s="252"/>
      <c r="UHE188" s="252"/>
      <c r="UHF188" s="252"/>
      <c r="UHG188" s="252"/>
      <c r="UHH188" s="252"/>
      <c r="UHI188" s="252"/>
      <c r="UHJ188" s="252"/>
      <c r="UHK188" s="252"/>
      <c r="UHL188" s="252"/>
      <c r="UHM188" s="252"/>
      <c r="UHN188" s="252"/>
      <c r="UHO188" s="252"/>
      <c r="UHP188" s="252"/>
      <c r="UHQ188" s="252"/>
      <c r="UHR188" s="252"/>
      <c r="UHS188" s="252"/>
      <c r="UHT188" s="252"/>
      <c r="UHU188" s="252"/>
      <c r="UHV188" s="252"/>
      <c r="UHW188" s="252"/>
      <c r="UHX188" s="252"/>
      <c r="UHY188" s="252"/>
      <c r="UHZ188" s="252"/>
      <c r="UIA188" s="252"/>
      <c r="UIB188" s="252"/>
      <c r="UIC188" s="252"/>
      <c r="UID188" s="252"/>
      <c r="UIE188" s="252"/>
      <c r="UIF188" s="252"/>
      <c r="UIG188" s="252"/>
      <c r="UIH188" s="252"/>
      <c r="UII188" s="252"/>
      <c r="UIJ188" s="252"/>
      <c r="UIK188" s="252"/>
      <c r="UIL188" s="252"/>
      <c r="UIM188" s="252"/>
      <c r="UIN188" s="252"/>
      <c r="UIO188" s="252"/>
      <c r="UIP188" s="252"/>
      <c r="UIQ188" s="252"/>
      <c r="UIR188" s="252"/>
      <c r="UIS188" s="252"/>
      <c r="UIT188" s="252"/>
      <c r="UIU188" s="252"/>
      <c r="UIV188" s="252"/>
      <c r="UIW188" s="252"/>
      <c r="UIX188" s="252"/>
      <c r="UIY188" s="252"/>
      <c r="UIZ188" s="252"/>
      <c r="UJA188" s="252"/>
      <c r="UJB188" s="252"/>
      <c r="UJC188" s="252"/>
      <c r="UJD188" s="252"/>
      <c r="UJE188" s="252"/>
      <c r="UJF188" s="252"/>
      <c r="UJG188" s="252"/>
      <c r="UJH188" s="252"/>
      <c r="UJI188" s="252"/>
      <c r="UJJ188" s="252"/>
      <c r="UJK188" s="252"/>
      <c r="UJL188" s="252"/>
      <c r="UJM188" s="252"/>
      <c r="UJN188" s="252"/>
      <c r="UJO188" s="252"/>
      <c r="UJP188" s="252"/>
      <c r="UJQ188" s="252"/>
      <c r="UJR188" s="252"/>
      <c r="UJS188" s="252"/>
      <c r="UJT188" s="252"/>
      <c r="UJU188" s="252"/>
      <c r="UJV188" s="252"/>
      <c r="UJW188" s="252"/>
      <c r="UJX188" s="252"/>
      <c r="UJY188" s="252"/>
      <c r="UJZ188" s="252"/>
      <c r="UKA188" s="252"/>
      <c r="UKB188" s="252"/>
      <c r="UKC188" s="252"/>
      <c r="UKD188" s="252"/>
      <c r="UKE188" s="252"/>
      <c r="UKF188" s="252"/>
      <c r="UKG188" s="252"/>
      <c r="UKH188" s="252"/>
      <c r="UKI188" s="252"/>
      <c r="UKJ188" s="252"/>
      <c r="UKK188" s="252"/>
      <c r="UKL188" s="252"/>
      <c r="UKM188" s="252"/>
      <c r="UKN188" s="252"/>
      <c r="UKO188" s="252"/>
      <c r="UKP188" s="252"/>
      <c r="UKQ188" s="252"/>
      <c r="UKR188" s="252"/>
      <c r="UKS188" s="252"/>
      <c r="UKT188" s="252"/>
      <c r="UKU188" s="252"/>
      <c r="UKV188" s="252"/>
      <c r="UKW188" s="252"/>
      <c r="UKX188" s="252"/>
      <c r="UKY188" s="252"/>
      <c r="UKZ188" s="252"/>
      <c r="ULA188" s="252"/>
      <c r="ULB188" s="252"/>
      <c r="ULC188" s="252"/>
      <c r="ULD188" s="252"/>
      <c r="ULE188" s="252"/>
      <c r="ULF188" s="252"/>
      <c r="ULG188" s="252"/>
      <c r="ULH188" s="252"/>
      <c r="ULI188" s="252"/>
      <c r="ULJ188" s="252"/>
      <c r="ULK188" s="252"/>
      <c r="ULL188" s="252"/>
      <c r="ULM188" s="252"/>
      <c r="ULN188" s="252"/>
      <c r="ULO188" s="252"/>
      <c r="ULP188" s="252"/>
      <c r="ULQ188" s="252"/>
      <c r="ULR188" s="252"/>
      <c r="ULS188" s="252"/>
      <c r="ULT188" s="252"/>
      <c r="ULU188" s="252"/>
      <c r="ULV188" s="252"/>
      <c r="ULW188" s="252"/>
      <c r="ULX188" s="252"/>
      <c r="ULY188" s="252"/>
      <c r="ULZ188" s="252"/>
      <c r="UMA188" s="252"/>
      <c r="UMB188" s="252"/>
      <c r="UMC188" s="252"/>
      <c r="UMD188" s="252"/>
      <c r="UME188" s="252"/>
      <c r="UMF188" s="252"/>
      <c r="UMG188" s="252"/>
      <c r="UMH188" s="252"/>
      <c r="UMI188" s="252"/>
      <c r="UMJ188" s="252"/>
      <c r="UMK188" s="252"/>
      <c r="UML188" s="252"/>
      <c r="UMM188" s="252"/>
      <c r="UMN188" s="252"/>
      <c r="UMO188" s="252"/>
      <c r="UMP188" s="252"/>
      <c r="UMQ188" s="252"/>
      <c r="UMR188" s="252"/>
      <c r="UMS188" s="252"/>
      <c r="UMT188" s="252"/>
      <c r="UMU188" s="252"/>
      <c r="UMV188" s="252"/>
      <c r="UMW188" s="252"/>
      <c r="UMX188" s="252"/>
      <c r="UMY188" s="252"/>
      <c r="UMZ188" s="252"/>
      <c r="UNA188" s="252"/>
      <c r="UNB188" s="252"/>
      <c r="UNC188" s="252"/>
      <c r="UND188" s="252"/>
      <c r="UNE188" s="252"/>
      <c r="UNF188" s="252"/>
      <c r="UNG188" s="252"/>
      <c r="UNH188" s="252"/>
      <c r="UNI188" s="252"/>
      <c r="UNJ188" s="252"/>
      <c r="UNK188" s="252"/>
      <c r="UNL188" s="252"/>
      <c r="UNM188" s="252"/>
      <c r="UNN188" s="252"/>
      <c r="UNO188" s="252"/>
      <c r="UNP188" s="252"/>
      <c r="UNQ188" s="252"/>
      <c r="UNR188" s="252"/>
      <c r="UNS188" s="252"/>
      <c r="UNT188" s="252"/>
      <c r="UNU188" s="252"/>
      <c r="UNV188" s="252"/>
      <c r="UNW188" s="252"/>
      <c r="UNX188" s="252"/>
      <c r="UNY188" s="252"/>
      <c r="UNZ188" s="252"/>
      <c r="UOA188" s="252"/>
      <c r="UOB188" s="252"/>
      <c r="UOC188" s="252"/>
      <c r="UOD188" s="252"/>
      <c r="UOE188" s="252"/>
      <c r="UOF188" s="252"/>
      <c r="UOG188" s="252"/>
      <c r="UOH188" s="252"/>
      <c r="UOI188" s="252"/>
      <c r="UOJ188" s="252"/>
      <c r="UOK188" s="252"/>
      <c r="UOL188" s="252"/>
      <c r="UOM188" s="252"/>
      <c r="UON188" s="252"/>
      <c r="UOO188" s="252"/>
      <c r="UOP188" s="252"/>
      <c r="UOQ188" s="252"/>
      <c r="UOR188" s="252"/>
      <c r="UOS188" s="252"/>
      <c r="UOT188" s="252"/>
      <c r="UOU188" s="252"/>
      <c r="UOV188" s="252"/>
      <c r="UOW188" s="252"/>
      <c r="UOX188" s="252"/>
      <c r="UOY188" s="252"/>
      <c r="UOZ188" s="252"/>
      <c r="UPA188" s="252"/>
      <c r="UPB188" s="252"/>
      <c r="UPC188" s="252"/>
      <c r="UPD188" s="252"/>
      <c r="UPE188" s="252"/>
      <c r="UPF188" s="252"/>
      <c r="UPG188" s="252"/>
      <c r="UPH188" s="252"/>
      <c r="UPI188" s="252"/>
      <c r="UPJ188" s="252"/>
      <c r="UPK188" s="252"/>
      <c r="UPL188" s="252"/>
      <c r="UPM188" s="252"/>
      <c r="UPN188" s="252"/>
      <c r="UPO188" s="252"/>
      <c r="UPP188" s="252"/>
      <c r="UPQ188" s="252"/>
      <c r="UPR188" s="252"/>
      <c r="UPS188" s="252"/>
      <c r="UPT188" s="252"/>
      <c r="UPU188" s="252"/>
      <c r="UPV188" s="252"/>
      <c r="UPW188" s="252"/>
      <c r="UPX188" s="252"/>
      <c r="UPY188" s="252"/>
      <c r="UPZ188" s="252"/>
      <c r="UQA188" s="252"/>
      <c r="UQB188" s="252"/>
      <c r="UQC188" s="252"/>
      <c r="UQD188" s="252"/>
      <c r="UQE188" s="252"/>
      <c r="UQF188" s="252"/>
      <c r="UQG188" s="252"/>
      <c r="UQH188" s="252"/>
      <c r="UQI188" s="252"/>
      <c r="UQJ188" s="252"/>
      <c r="UQK188" s="252"/>
      <c r="UQL188" s="252"/>
      <c r="UQM188" s="252"/>
      <c r="UQN188" s="252"/>
      <c r="UQO188" s="252"/>
      <c r="UQP188" s="252"/>
      <c r="UQQ188" s="252"/>
      <c r="UQR188" s="252"/>
      <c r="UQS188" s="252"/>
      <c r="UQT188" s="252"/>
      <c r="UQU188" s="252"/>
      <c r="UQV188" s="252"/>
      <c r="UQW188" s="252"/>
      <c r="UQX188" s="252"/>
      <c r="UQY188" s="252"/>
      <c r="UQZ188" s="252"/>
      <c r="URA188" s="252"/>
      <c r="URB188" s="252"/>
      <c r="URC188" s="252"/>
      <c r="URD188" s="252"/>
      <c r="URE188" s="252"/>
      <c r="URF188" s="252"/>
      <c r="URG188" s="252"/>
      <c r="URH188" s="252"/>
      <c r="URI188" s="252"/>
      <c r="URJ188" s="252"/>
      <c r="URK188" s="252"/>
      <c r="URL188" s="252"/>
      <c r="URM188" s="252"/>
      <c r="URN188" s="252"/>
      <c r="URO188" s="252"/>
      <c r="URP188" s="252"/>
      <c r="URQ188" s="252"/>
      <c r="URR188" s="252"/>
      <c r="URS188" s="252"/>
      <c r="URT188" s="252"/>
      <c r="URU188" s="252"/>
      <c r="URV188" s="252"/>
      <c r="URW188" s="252"/>
      <c r="URX188" s="252"/>
      <c r="URY188" s="252"/>
      <c r="URZ188" s="252"/>
      <c r="USA188" s="252"/>
      <c r="USB188" s="252"/>
      <c r="USC188" s="252"/>
      <c r="USD188" s="252"/>
      <c r="USE188" s="252"/>
      <c r="USF188" s="252"/>
      <c r="USG188" s="252"/>
      <c r="USH188" s="252"/>
      <c r="USI188" s="252"/>
      <c r="USJ188" s="252"/>
      <c r="USK188" s="252"/>
      <c r="USL188" s="252"/>
      <c r="USM188" s="252"/>
      <c r="USN188" s="252"/>
      <c r="USO188" s="252"/>
      <c r="USP188" s="252"/>
      <c r="USQ188" s="252"/>
      <c r="USR188" s="252"/>
      <c r="USS188" s="252"/>
      <c r="UST188" s="252"/>
      <c r="USU188" s="252"/>
      <c r="USV188" s="252"/>
      <c r="USW188" s="252"/>
      <c r="USX188" s="252"/>
      <c r="USY188" s="252"/>
      <c r="USZ188" s="252"/>
      <c r="UTA188" s="252"/>
      <c r="UTB188" s="252"/>
      <c r="UTC188" s="252"/>
      <c r="UTD188" s="252"/>
      <c r="UTE188" s="252"/>
      <c r="UTF188" s="252"/>
      <c r="UTG188" s="252"/>
      <c r="UTH188" s="252"/>
      <c r="UTI188" s="252"/>
      <c r="UTJ188" s="252"/>
      <c r="UTK188" s="252"/>
      <c r="UTL188" s="252"/>
      <c r="UTM188" s="252"/>
      <c r="UTN188" s="252"/>
      <c r="UTO188" s="252"/>
      <c r="UTP188" s="252"/>
      <c r="UTQ188" s="252"/>
      <c r="UTR188" s="252"/>
      <c r="UTS188" s="252"/>
      <c r="UTT188" s="252"/>
      <c r="UTU188" s="252"/>
      <c r="UTV188" s="252"/>
      <c r="UTW188" s="252"/>
      <c r="UTX188" s="252"/>
      <c r="UTY188" s="252"/>
      <c r="UTZ188" s="252"/>
      <c r="UUA188" s="252"/>
      <c r="UUB188" s="252"/>
      <c r="UUC188" s="252"/>
      <c r="UUD188" s="252"/>
      <c r="UUE188" s="252"/>
      <c r="UUF188" s="252"/>
      <c r="UUG188" s="252"/>
      <c r="UUH188" s="252"/>
      <c r="UUI188" s="252"/>
      <c r="UUJ188" s="252"/>
      <c r="UUK188" s="252"/>
      <c r="UUL188" s="252"/>
      <c r="UUM188" s="252"/>
      <c r="UUN188" s="252"/>
      <c r="UUO188" s="252"/>
      <c r="UUP188" s="252"/>
      <c r="UUQ188" s="252"/>
      <c r="UUR188" s="252"/>
      <c r="UUS188" s="252"/>
      <c r="UUT188" s="252"/>
      <c r="UUU188" s="252"/>
      <c r="UUV188" s="252"/>
      <c r="UUW188" s="252"/>
      <c r="UUX188" s="252"/>
      <c r="UUY188" s="252"/>
      <c r="UUZ188" s="252"/>
      <c r="UVA188" s="252"/>
      <c r="UVB188" s="252"/>
      <c r="UVC188" s="252"/>
      <c r="UVD188" s="252"/>
      <c r="UVE188" s="252"/>
      <c r="UVF188" s="252"/>
      <c r="UVG188" s="252"/>
      <c r="UVH188" s="252"/>
      <c r="UVI188" s="252"/>
      <c r="UVJ188" s="252"/>
      <c r="UVK188" s="252"/>
      <c r="UVL188" s="252"/>
      <c r="UVM188" s="252"/>
      <c r="UVN188" s="252"/>
      <c r="UVO188" s="252"/>
      <c r="UVP188" s="252"/>
      <c r="UVQ188" s="252"/>
      <c r="UVR188" s="252"/>
      <c r="UVS188" s="252"/>
      <c r="UVT188" s="252"/>
      <c r="UVU188" s="252"/>
      <c r="UVV188" s="252"/>
      <c r="UVW188" s="252"/>
      <c r="UVX188" s="252"/>
      <c r="UVY188" s="252"/>
      <c r="UVZ188" s="252"/>
      <c r="UWA188" s="252"/>
      <c r="UWB188" s="252"/>
      <c r="UWC188" s="252"/>
      <c r="UWD188" s="252"/>
      <c r="UWE188" s="252"/>
      <c r="UWF188" s="252"/>
      <c r="UWG188" s="252"/>
      <c r="UWH188" s="252"/>
      <c r="UWI188" s="252"/>
      <c r="UWJ188" s="252"/>
      <c r="UWK188" s="252"/>
      <c r="UWL188" s="252"/>
      <c r="UWM188" s="252"/>
      <c r="UWN188" s="252"/>
      <c r="UWO188" s="252"/>
      <c r="UWP188" s="252"/>
      <c r="UWQ188" s="252"/>
      <c r="UWR188" s="252"/>
      <c r="UWS188" s="252"/>
      <c r="UWT188" s="252"/>
      <c r="UWU188" s="252"/>
      <c r="UWV188" s="252"/>
      <c r="UWW188" s="252"/>
      <c r="UWX188" s="252"/>
      <c r="UWY188" s="252"/>
      <c r="UWZ188" s="252"/>
      <c r="UXA188" s="252"/>
      <c r="UXB188" s="252"/>
      <c r="UXC188" s="252"/>
      <c r="UXD188" s="252"/>
      <c r="UXE188" s="252"/>
      <c r="UXF188" s="252"/>
      <c r="UXG188" s="252"/>
      <c r="UXH188" s="252"/>
      <c r="UXI188" s="252"/>
      <c r="UXJ188" s="252"/>
      <c r="UXK188" s="252"/>
      <c r="UXL188" s="252"/>
      <c r="UXM188" s="252"/>
      <c r="UXN188" s="252"/>
      <c r="UXO188" s="252"/>
      <c r="UXP188" s="252"/>
      <c r="UXQ188" s="252"/>
      <c r="UXR188" s="252"/>
      <c r="UXS188" s="252"/>
      <c r="UXT188" s="252"/>
      <c r="UXU188" s="252"/>
      <c r="UXV188" s="252"/>
      <c r="UXW188" s="252"/>
      <c r="UXX188" s="252"/>
      <c r="UXY188" s="252"/>
      <c r="UXZ188" s="252"/>
      <c r="UYA188" s="252"/>
      <c r="UYB188" s="252"/>
      <c r="UYC188" s="252"/>
      <c r="UYD188" s="252"/>
      <c r="UYE188" s="252"/>
      <c r="UYF188" s="252"/>
      <c r="UYG188" s="252"/>
      <c r="UYH188" s="252"/>
      <c r="UYI188" s="252"/>
      <c r="UYJ188" s="252"/>
      <c r="UYK188" s="252"/>
      <c r="UYL188" s="252"/>
      <c r="UYM188" s="252"/>
      <c r="UYN188" s="252"/>
      <c r="UYO188" s="252"/>
      <c r="UYP188" s="252"/>
      <c r="UYQ188" s="252"/>
      <c r="UYR188" s="252"/>
      <c r="UYS188" s="252"/>
      <c r="UYT188" s="252"/>
      <c r="UYU188" s="252"/>
      <c r="UYV188" s="252"/>
      <c r="UYW188" s="252"/>
      <c r="UYX188" s="252"/>
      <c r="UYY188" s="252"/>
      <c r="UYZ188" s="252"/>
      <c r="UZA188" s="252"/>
      <c r="UZB188" s="252"/>
      <c r="UZC188" s="252"/>
      <c r="UZD188" s="252"/>
      <c r="UZE188" s="252"/>
      <c r="UZF188" s="252"/>
      <c r="UZG188" s="252"/>
      <c r="UZH188" s="252"/>
      <c r="UZI188" s="252"/>
      <c r="UZJ188" s="252"/>
      <c r="UZK188" s="252"/>
      <c r="UZL188" s="252"/>
      <c r="UZM188" s="252"/>
      <c r="UZN188" s="252"/>
      <c r="UZO188" s="252"/>
      <c r="UZP188" s="252"/>
      <c r="UZQ188" s="252"/>
      <c r="UZR188" s="252"/>
      <c r="UZS188" s="252"/>
      <c r="UZT188" s="252"/>
      <c r="UZU188" s="252"/>
      <c r="UZV188" s="252"/>
      <c r="UZW188" s="252"/>
      <c r="UZX188" s="252"/>
      <c r="UZY188" s="252"/>
      <c r="UZZ188" s="252"/>
      <c r="VAA188" s="252"/>
      <c r="VAB188" s="252"/>
      <c r="VAC188" s="252"/>
      <c r="VAD188" s="252"/>
      <c r="VAE188" s="252"/>
      <c r="VAF188" s="252"/>
      <c r="VAG188" s="252"/>
      <c r="VAH188" s="252"/>
      <c r="VAI188" s="252"/>
      <c r="VAJ188" s="252"/>
      <c r="VAK188" s="252"/>
      <c r="VAL188" s="252"/>
      <c r="VAM188" s="252"/>
      <c r="VAN188" s="252"/>
      <c r="VAO188" s="252"/>
      <c r="VAP188" s="252"/>
      <c r="VAQ188" s="252"/>
      <c r="VAR188" s="252"/>
      <c r="VAS188" s="252"/>
      <c r="VAT188" s="252"/>
      <c r="VAU188" s="252"/>
      <c r="VAV188" s="252"/>
      <c r="VAW188" s="252"/>
      <c r="VAX188" s="252"/>
      <c r="VAY188" s="252"/>
      <c r="VAZ188" s="252"/>
      <c r="VBA188" s="252"/>
      <c r="VBB188" s="252"/>
      <c r="VBC188" s="252"/>
      <c r="VBD188" s="252"/>
      <c r="VBE188" s="252"/>
      <c r="VBF188" s="252"/>
      <c r="VBG188" s="252"/>
      <c r="VBH188" s="252"/>
      <c r="VBI188" s="252"/>
      <c r="VBJ188" s="252"/>
      <c r="VBK188" s="252"/>
      <c r="VBL188" s="252"/>
      <c r="VBM188" s="252"/>
      <c r="VBN188" s="252"/>
      <c r="VBO188" s="252"/>
      <c r="VBP188" s="252"/>
      <c r="VBQ188" s="252"/>
      <c r="VBR188" s="252"/>
      <c r="VBS188" s="252"/>
      <c r="VBT188" s="252"/>
      <c r="VBU188" s="252"/>
      <c r="VBV188" s="252"/>
      <c r="VBW188" s="252"/>
      <c r="VBX188" s="252"/>
      <c r="VBY188" s="252"/>
      <c r="VBZ188" s="252"/>
      <c r="VCA188" s="252"/>
      <c r="VCB188" s="252"/>
      <c r="VCC188" s="252"/>
      <c r="VCD188" s="252"/>
      <c r="VCE188" s="252"/>
      <c r="VCF188" s="252"/>
      <c r="VCG188" s="252"/>
      <c r="VCH188" s="252"/>
      <c r="VCI188" s="252"/>
      <c r="VCJ188" s="252"/>
      <c r="VCK188" s="252"/>
      <c r="VCL188" s="252"/>
      <c r="VCM188" s="252"/>
      <c r="VCN188" s="252"/>
      <c r="VCO188" s="252"/>
      <c r="VCP188" s="252"/>
      <c r="VCQ188" s="252"/>
      <c r="VCR188" s="252"/>
      <c r="VCS188" s="252"/>
      <c r="VCT188" s="252"/>
      <c r="VCU188" s="252"/>
      <c r="VCV188" s="252"/>
      <c r="VCW188" s="252"/>
      <c r="VCX188" s="252"/>
      <c r="VCY188" s="252"/>
      <c r="VCZ188" s="252"/>
      <c r="VDA188" s="252"/>
      <c r="VDB188" s="252"/>
      <c r="VDC188" s="252"/>
      <c r="VDD188" s="252"/>
      <c r="VDE188" s="252"/>
      <c r="VDF188" s="252"/>
      <c r="VDG188" s="252"/>
      <c r="VDH188" s="252"/>
      <c r="VDI188" s="252"/>
      <c r="VDJ188" s="252"/>
      <c r="VDK188" s="252"/>
      <c r="VDL188" s="252"/>
      <c r="VDM188" s="252"/>
      <c r="VDN188" s="252"/>
      <c r="VDO188" s="252"/>
      <c r="VDP188" s="252"/>
      <c r="VDQ188" s="252"/>
      <c r="VDR188" s="252"/>
      <c r="VDS188" s="252"/>
      <c r="VDT188" s="252"/>
      <c r="VDU188" s="252"/>
      <c r="VDV188" s="252"/>
      <c r="VDW188" s="252"/>
      <c r="VDX188" s="252"/>
      <c r="VDY188" s="252"/>
      <c r="VDZ188" s="252"/>
      <c r="VEA188" s="252"/>
      <c r="VEB188" s="252"/>
      <c r="VEC188" s="252"/>
      <c r="VED188" s="252"/>
      <c r="VEE188" s="252"/>
      <c r="VEF188" s="252"/>
      <c r="VEG188" s="252"/>
      <c r="VEH188" s="252"/>
      <c r="VEI188" s="252"/>
      <c r="VEJ188" s="252"/>
      <c r="VEK188" s="252"/>
      <c r="VEL188" s="252"/>
      <c r="VEM188" s="252"/>
      <c r="VEN188" s="252"/>
      <c r="VEO188" s="252"/>
      <c r="VEP188" s="252"/>
      <c r="VEQ188" s="252"/>
      <c r="VER188" s="252"/>
      <c r="VES188" s="252"/>
      <c r="VET188" s="252"/>
      <c r="VEU188" s="252"/>
      <c r="VEV188" s="252"/>
      <c r="VEW188" s="252"/>
      <c r="VEX188" s="252"/>
      <c r="VEY188" s="252"/>
      <c r="VEZ188" s="252"/>
      <c r="VFA188" s="252"/>
      <c r="VFB188" s="252"/>
      <c r="VFC188" s="252"/>
      <c r="VFD188" s="252"/>
      <c r="VFE188" s="252"/>
      <c r="VFF188" s="252"/>
      <c r="VFG188" s="252"/>
      <c r="VFH188" s="252"/>
      <c r="VFI188" s="252"/>
      <c r="VFJ188" s="252"/>
      <c r="VFK188" s="252"/>
      <c r="VFL188" s="252"/>
      <c r="VFM188" s="252"/>
      <c r="VFN188" s="252"/>
      <c r="VFO188" s="252"/>
      <c r="VFP188" s="252"/>
      <c r="VFQ188" s="252"/>
      <c r="VFR188" s="252"/>
      <c r="VFS188" s="252"/>
      <c r="VFT188" s="252"/>
      <c r="VFU188" s="252"/>
      <c r="VFV188" s="252"/>
      <c r="VFW188" s="252"/>
      <c r="VFX188" s="252"/>
      <c r="VFY188" s="252"/>
      <c r="VFZ188" s="252"/>
      <c r="VGA188" s="252"/>
      <c r="VGB188" s="252"/>
      <c r="VGC188" s="252"/>
      <c r="VGD188" s="252"/>
      <c r="VGE188" s="252"/>
      <c r="VGF188" s="252"/>
      <c r="VGG188" s="252"/>
      <c r="VGH188" s="252"/>
      <c r="VGI188" s="252"/>
      <c r="VGJ188" s="252"/>
      <c r="VGK188" s="252"/>
      <c r="VGL188" s="252"/>
      <c r="VGM188" s="252"/>
      <c r="VGN188" s="252"/>
      <c r="VGO188" s="252"/>
      <c r="VGP188" s="252"/>
      <c r="VGQ188" s="252"/>
      <c r="VGR188" s="252"/>
      <c r="VGS188" s="252"/>
      <c r="VGT188" s="252"/>
      <c r="VGU188" s="252"/>
      <c r="VGV188" s="252"/>
      <c r="VGW188" s="252"/>
      <c r="VGX188" s="252"/>
      <c r="VGY188" s="252"/>
      <c r="VGZ188" s="252"/>
      <c r="VHA188" s="252"/>
      <c r="VHB188" s="252"/>
      <c r="VHC188" s="252"/>
      <c r="VHD188" s="252"/>
      <c r="VHE188" s="252"/>
      <c r="VHF188" s="252"/>
      <c r="VHG188" s="252"/>
      <c r="VHH188" s="252"/>
      <c r="VHI188" s="252"/>
      <c r="VHJ188" s="252"/>
      <c r="VHK188" s="252"/>
      <c r="VHL188" s="252"/>
      <c r="VHM188" s="252"/>
      <c r="VHN188" s="252"/>
      <c r="VHO188" s="252"/>
      <c r="VHP188" s="252"/>
      <c r="VHQ188" s="252"/>
      <c r="VHR188" s="252"/>
      <c r="VHS188" s="252"/>
      <c r="VHT188" s="252"/>
      <c r="VHU188" s="252"/>
      <c r="VHV188" s="252"/>
      <c r="VHW188" s="252"/>
      <c r="VHX188" s="252"/>
      <c r="VHY188" s="252"/>
      <c r="VHZ188" s="252"/>
      <c r="VIA188" s="252"/>
      <c r="VIB188" s="252"/>
      <c r="VIC188" s="252"/>
      <c r="VID188" s="252"/>
      <c r="VIE188" s="252"/>
      <c r="VIF188" s="252"/>
      <c r="VIG188" s="252"/>
      <c r="VIH188" s="252"/>
      <c r="VII188" s="252"/>
      <c r="VIJ188" s="252"/>
      <c r="VIK188" s="252"/>
      <c r="VIL188" s="252"/>
      <c r="VIM188" s="252"/>
      <c r="VIN188" s="252"/>
      <c r="VIO188" s="252"/>
      <c r="VIP188" s="252"/>
      <c r="VIQ188" s="252"/>
      <c r="VIR188" s="252"/>
      <c r="VIS188" s="252"/>
      <c r="VIT188" s="252"/>
      <c r="VIU188" s="252"/>
      <c r="VIV188" s="252"/>
      <c r="VIW188" s="252"/>
      <c r="VIX188" s="252"/>
      <c r="VIY188" s="252"/>
      <c r="VIZ188" s="252"/>
      <c r="VJA188" s="252"/>
      <c r="VJB188" s="252"/>
      <c r="VJC188" s="252"/>
      <c r="VJD188" s="252"/>
      <c r="VJE188" s="252"/>
      <c r="VJF188" s="252"/>
      <c r="VJG188" s="252"/>
      <c r="VJH188" s="252"/>
      <c r="VJI188" s="252"/>
      <c r="VJJ188" s="252"/>
      <c r="VJK188" s="252"/>
      <c r="VJL188" s="252"/>
      <c r="VJM188" s="252"/>
      <c r="VJN188" s="252"/>
      <c r="VJO188" s="252"/>
      <c r="VJP188" s="252"/>
      <c r="VJQ188" s="252"/>
      <c r="VJR188" s="252"/>
      <c r="VJS188" s="252"/>
      <c r="VJT188" s="252"/>
      <c r="VJU188" s="252"/>
      <c r="VJV188" s="252"/>
      <c r="VJW188" s="252"/>
      <c r="VJX188" s="252"/>
      <c r="VJY188" s="252"/>
      <c r="VJZ188" s="252"/>
      <c r="VKA188" s="252"/>
      <c r="VKB188" s="252"/>
      <c r="VKC188" s="252"/>
      <c r="VKD188" s="252"/>
      <c r="VKE188" s="252"/>
      <c r="VKF188" s="252"/>
      <c r="VKG188" s="252"/>
      <c r="VKH188" s="252"/>
      <c r="VKI188" s="252"/>
      <c r="VKJ188" s="252"/>
      <c r="VKK188" s="252"/>
      <c r="VKL188" s="252"/>
      <c r="VKM188" s="252"/>
      <c r="VKN188" s="252"/>
      <c r="VKO188" s="252"/>
      <c r="VKP188" s="252"/>
      <c r="VKQ188" s="252"/>
      <c r="VKR188" s="252"/>
      <c r="VKS188" s="252"/>
      <c r="VKT188" s="252"/>
      <c r="VKU188" s="252"/>
      <c r="VKV188" s="252"/>
      <c r="VKW188" s="252"/>
      <c r="VKX188" s="252"/>
      <c r="VKY188" s="252"/>
      <c r="VKZ188" s="252"/>
      <c r="VLA188" s="252"/>
      <c r="VLB188" s="252"/>
      <c r="VLC188" s="252"/>
      <c r="VLD188" s="252"/>
      <c r="VLE188" s="252"/>
      <c r="VLF188" s="252"/>
      <c r="VLG188" s="252"/>
      <c r="VLH188" s="252"/>
      <c r="VLI188" s="252"/>
      <c r="VLJ188" s="252"/>
      <c r="VLK188" s="252"/>
      <c r="VLL188" s="252"/>
      <c r="VLM188" s="252"/>
      <c r="VLN188" s="252"/>
      <c r="VLO188" s="252"/>
      <c r="VLP188" s="252"/>
      <c r="VLQ188" s="252"/>
      <c r="VLR188" s="252"/>
      <c r="VLS188" s="252"/>
      <c r="VLT188" s="252"/>
      <c r="VLU188" s="252"/>
      <c r="VLV188" s="252"/>
      <c r="VLW188" s="252"/>
      <c r="VLX188" s="252"/>
      <c r="VLY188" s="252"/>
      <c r="VLZ188" s="252"/>
      <c r="VMA188" s="252"/>
      <c r="VMB188" s="252"/>
      <c r="VMC188" s="252"/>
      <c r="VMD188" s="252"/>
      <c r="VME188" s="252"/>
      <c r="VMF188" s="252"/>
      <c r="VMG188" s="252"/>
      <c r="VMH188" s="252"/>
      <c r="VMI188" s="252"/>
      <c r="VMJ188" s="252"/>
      <c r="VMK188" s="252"/>
      <c r="VML188" s="252"/>
      <c r="VMM188" s="252"/>
      <c r="VMN188" s="252"/>
      <c r="VMO188" s="252"/>
      <c r="VMP188" s="252"/>
      <c r="VMQ188" s="252"/>
      <c r="VMR188" s="252"/>
      <c r="VMS188" s="252"/>
      <c r="VMT188" s="252"/>
      <c r="VMU188" s="252"/>
      <c r="VMV188" s="252"/>
      <c r="VMW188" s="252"/>
      <c r="VMX188" s="252"/>
      <c r="VMY188" s="252"/>
      <c r="VMZ188" s="252"/>
      <c r="VNA188" s="252"/>
      <c r="VNB188" s="252"/>
      <c r="VNC188" s="252"/>
      <c r="VND188" s="252"/>
      <c r="VNE188" s="252"/>
      <c r="VNF188" s="252"/>
      <c r="VNG188" s="252"/>
      <c r="VNH188" s="252"/>
      <c r="VNI188" s="252"/>
      <c r="VNJ188" s="252"/>
      <c r="VNK188" s="252"/>
      <c r="VNL188" s="252"/>
      <c r="VNM188" s="252"/>
      <c r="VNN188" s="252"/>
      <c r="VNO188" s="252"/>
      <c r="VNP188" s="252"/>
      <c r="VNQ188" s="252"/>
      <c r="VNR188" s="252"/>
      <c r="VNS188" s="252"/>
      <c r="VNT188" s="252"/>
      <c r="VNU188" s="252"/>
      <c r="VNV188" s="252"/>
      <c r="VNW188" s="252"/>
      <c r="VNX188" s="252"/>
      <c r="VNY188" s="252"/>
      <c r="VNZ188" s="252"/>
      <c r="VOA188" s="252"/>
      <c r="VOB188" s="252"/>
      <c r="VOC188" s="252"/>
      <c r="VOD188" s="252"/>
      <c r="VOE188" s="252"/>
      <c r="VOF188" s="252"/>
      <c r="VOG188" s="252"/>
      <c r="VOH188" s="252"/>
      <c r="VOI188" s="252"/>
      <c r="VOJ188" s="252"/>
      <c r="VOK188" s="252"/>
      <c r="VOL188" s="252"/>
      <c r="VOM188" s="252"/>
      <c r="VON188" s="252"/>
      <c r="VOO188" s="252"/>
      <c r="VOP188" s="252"/>
      <c r="VOQ188" s="252"/>
      <c r="VOR188" s="252"/>
      <c r="VOS188" s="252"/>
      <c r="VOT188" s="252"/>
      <c r="VOU188" s="252"/>
      <c r="VOV188" s="252"/>
      <c r="VOW188" s="252"/>
      <c r="VOX188" s="252"/>
      <c r="VOY188" s="252"/>
      <c r="VOZ188" s="252"/>
      <c r="VPA188" s="252"/>
      <c r="VPB188" s="252"/>
      <c r="VPC188" s="252"/>
      <c r="VPD188" s="252"/>
      <c r="VPE188" s="252"/>
      <c r="VPF188" s="252"/>
      <c r="VPG188" s="252"/>
      <c r="VPH188" s="252"/>
      <c r="VPI188" s="252"/>
      <c r="VPJ188" s="252"/>
      <c r="VPK188" s="252"/>
      <c r="VPL188" s="252"/>
      <c r="VPM188" s="252"/>
      <c r="VPN188" s="252"/>
      <c r="VPO188" s="252"/>
      <c r="VPP188" s="252"/>
      <c r="VPQ188" s="252"/>
      <c r="VPR188" s="252"/>
      <c r="VPS188" s="252"/>
      <c r="VPT188" s="252"/>
      <c r="VPU188" s="252"/>
      <c r="VPV188" s="252"/>
      <c r="VPW188" s="252"/>
      <c r="VPX188" s="252"/>
      <c r="VPY188" s="252"/>
      <c r="VPZ188" s="252"/>
      <c r="VQA188" s="252"/>
      <c r="VQB188" s="252"/>
      <c r="VQC188" s="252"/>
      <c r="VQD188" s="252"/>
      <c r="VQE188" s="252"/>
      <c r="VQF188" s="252"/>
      <c r="VQG188" s="252"/>
      <c r="VQH188" s="252"/>
      <c r="VQI188" s="252"/>
      <c r="VQJ188" s="252"/>
      <c r="VQK188" s="252"/>
      <c r="VQL188" s="252"/>
      <c r="VQM188" s="252"/>
      <c r="VQN188" s="252"/>
      <c r="VQO188" s="252"/>
      <c r="VQP188" s="252"/>
      <c r="VQQ188" s="252"/>
      <c r="VQR188" s="252"/>
      <c r="VQS188" s="252"/>
      <c r="VQT188" s="252"/>
      <c r="VQU188" s="252"/>
      <c r="VQV188" s="252"/>
      <c r="VQW188" s="252"/>
      <c r="VQX188" s="252"/>
      <c r="VQY188" s="252"/>
      <c r="VQZ188" s="252"/>
      <c r="VRA188" s="252"/>
      <c r="VRB188" s="252"/>
      <c r="VRC188" s="252"/>
      <c r="VRD188" s="252"/>
      <c r="VRE188" s="252"/>
      <c r="VRF188" s="252"/>
      <c r="VRG188" s="252"/>
      <c r="VRH188" s="252"/>
      <c r="VRI188" s="252"/>
      <c r="VRJ188" s="252"/>
      <c r="VRK188" s="252"/>
      <c r="VRL188" s="252"/>
      <c r="VRM188" s="252"/>
      <c r="VRN188" s="252"/>
      <c r="VRO188" s="252"/>
      <c r="VRP188" s="252"/>
      <c r="VRQ188" s="252"/>
      <c r="VRR188" s="252"/>
      <c r="VRS188" s="252"/>
      <c r="VRT188" s="252"/>
      <c r="VRU188" s="252"/>
      <c r="VRV188" s="252"/>
      <c r="VRW188" s="252"/>
      <c r="VRX188" s="252"/>
      <c r="VRY188" s="252"/>
      <c r="VRZ188" s="252"/>
      <c r="VSA188" s="252"/>
      <c r="VSB188" s="252"/>
      <c r="VSC188" s="252"/>
      <c r="VSD188" s="252"/>
      <c r="VSE188" s="252"/>
      <c r="VSF188" s="252"/>
      <c r="VSG188" s="252"/>
      <c r="VSH188" s="252"/>
      <c r="VSI188" s="252"/>
      <c r="VSJ188" s="252"/>
      <c r="VSK188" s="252"/>
      <c r="VSL188" s="252"/>
      <c r="VSM188" s="252"/>
      <c r="VSN188" s="252"/>
      <c r="VSO188" s="252"/>
      <c r="VSP188" s="252"/>
      <c r="VSQ188" s="252"/>
      <c r="VSR188" s="252"/>
      <c r="VSS188" s="252"/>
      <c r="VST188" s="252"/>
      <c r="VSU188" s="252"/>
      <c r="VSV188" s="252"/>
      <c r="VSW188" s="252"/>
      <c r="VSX188" s="252"/>
      <c r="VSY188" s="252"/>
      <c r="VSZ188" s="252"/>
      <c r="VTA188" s="252"/>
      <c r="VTB188" s="252"/>
      <c r="VTC188" s="252"/>
      <c r="VTD188" s="252"/>
      <c r="VTE188" s="252"/>
      <c r="VTF188" s="252"/>
      <c r="VTG188" s="252"/>
      <c r="VTH188" s="252"/>
      <c r="VTI188" s="252"/>
      <c r="VTJ188" s="252"/>
      <c r="VTK188" s="252"/>
      <c r="VTL188" s="252"/>
      <c r="VTM188" s="252"/>
      <c r="VTN188" s="252"/>
      <c r="VTO188" s="252"/>
      <c r="VTP188" s="252"/>
      <c r="VTQ188" s="252"/>
      <c r="VTR188" s="252"/>
      <c r="VTS188" s="252"/>
      <c r="VTT188" s="252"/>
      <c r="VTU188" s="252"/>
      <c r="VTV188" s="252"/>
      <c r="VTW188" s="252"/>
      <c r="VTX188" s="252"/>
      <c r="VTY188" s="252"/>
      <c r="VTZ188" s="252"/>
      <c r="VUA188" s="252"/>
      <c r="VUB188" s="252"/>
      <c r="VUC188" s="252"/>
      <c r="VUD188" s="252"/>
      <c r="VUE188" s="252"/>
      <c r="VUF188" s="252"/>
      <c r="VUG188" s="252"/>
      <c r="VUH188" s="252"/>
      <c r="VUI188" s="252"/>
      <c r="VUJ188" s="252"/>
      <c r="VUK188" s="252"/>
      <c r="VUL188" s="252"/>
      <c r="VUM188" s="252"/>
      <c r="VUN188" s="252"/>
      <c r="VUO188" s="252"/>
      <c r="VUP188" s="252"/>
      <c r="VUQ188" s="252"/>
      <c r="VUR188" s="252"/>
      <c r="VUS188" s="252"/>
      <c r="VUT188" s="252"/>
      <c r="VUU188" s="252"/>
      <c r="VUV188" s="252"/>
      <c r="VUW188" s="252"/>
      <c r="VUX188" s="252"/>
      <c r="VUY188" s="252"/>
      <c r="VUZ188" s="252"/>
      <c r="VVA188" s="252"/>
      <c r="VVB188" s="252"/>
      <c r="VVC188" s="252"/>
      <c r="VVD188" s="252"/>
      <c r="VVE188" s="252"/>
      <c r="VVF188" s="252"/>
      <c r="VVG188" s="252"/>
      <c r="VVH188" s="252"/>
      <c r="VVI188" s="252"/>
      <c r="VVJ188" s="252"/>
      <c r="VVK188" s="252"/>
      <c r="VVL188" s="252"/>
      <c r="VVM188" s="252"/>
      <c r="VVN188" s="252"/>
      <c r="VVO188" s="252"/>
      <c r="VVP188" s="252"/>
      <c r="VVQ188" s="252"/>
      <c r="VVR188" s="252"/>
      <c r="VVS188" s="252"/>
      <c r="VVT188" s="252"/>
      <c r="VVU188" s="252"/>
      <c r="VVV188" s="252"/>
      <c r="VVW188" s="252"/>
      <c r="VVX188" s="252"/>
      <c r="VVY188" s="252"/>
      <c r="VVZ188" s="252"/>
      <c r="VWA188" s="252"/>
      <c r="VWB188" s="252"/>
      <c r="VWC188" s="252"/>
      <c r="VWD188" s="252"/>
      <c r="VWE188" s="252"/>
      <c r="VWF188" s="252"/>
      <c r="VWG188" s="252"/>
      <c r="VWH188" s="252"/>
      <c r="VWI188" s="252"/>
      <c r="VWJ188" s="252"/>
      <c r="VWK188" s="252"/>
      <c r="VWL188" s="252"/>
      <c r="VWM188" s="252"/>
      <c r="VWN188" s="252"/>
      <c r="VWO188" s="252"/>
      <c r="VWP188" s="252"/>
      <c r="VWQ188" s="252"/>
      <c r="VWR188" s="252"/>
      <c r="VWS188" s="252"/>
      <c r="VWT188" s="252"/>
      <c r="VWU188" s="252"/>
      <c r="VWV188" s="252"/>
      <c r="VWW188" s="252"/>
      <c r="VWX188" s="252"/>
      <c r="VWY188" s="252"/>
      <c r="VWZ188" s="252"/>
      <c r="VXA188" s="252"/>
      <c r="VXB188" s="252"/>
      <c r="VXC188" s="252"/>
      <c r="VXD188" s="252"/>
      <c r="VXE188" s="252"/>
      <c r="VXF188" s="252"/>
      <c r="VXG188" s="252"/>
      <c r="VXH188" s="252"/>
      <c r="VXI188" s="252"/>
      <c r="VXJ188" s="252"/>
      <c r="VXK188" s="252"/>
      <c r="VXL188" s="252"/>
      <c r="VXM188" s="252"/>
      <c r="VXN188" s="252"/>
      <c r="VXO188" s="252"/>
      <c r="VXP188" s="252"/>
      <c r="VXQ188" s="252"/>
      <c r="VXR188" s="252"/>
      <c r="VXS188" s="252"/>
      <c r="VXT188" s="252"/>
      <c r="VXU188" s="252"/>
      <c r="VXV188" s="252"/>
      <c r="VXW188" s="252"/>
      <c r="VXX188" s="252"/>
      <c r="VXY188" s="252"/>
      <c r="VXZ188" s="252"/>
      <c r="VYA188" s="252"/>
      <c r="VYB188" s="252"/>
      <c r="VYC188" s="252"/>
      <c r="VYD188" s="252"/>
      <c r="VYE188" s="252"/>
      <c r="VYF188" s="252"/>
      <c r="VYG188" s="252"/>
      <c r="VYH188" s="252"/>
      <c r="VYI188" s="252"/>
      <c r="VYJ188" s="252"/>
      <c r="VYK188" s="252"/>
      <c r="VYL188" s="252"/>
      <c r="VYM188" s="252"/>
      <c r="VYN188" s="252"/>
      <c r="VYO188" s="252"/>
      <c r="VYP188" s="252"/>
      <c r="VYQ188" s="252"/>
      <c r="VYR188" s="252"/>
      <c r="VYS188" s="252"/>
      <c r="VYT188" s="252"/>
      <c r="VYU188" s="252"/>
      <c r="VYV188" s="252"/>
      <c r="VYW188" s="252"/>
      <c r="VYX188" s="252"/>
      <c r="VYY188" s="252"/>
      <c r="VYZ188" s="252"/>
      <c r="VZA188" s="252"/>
      <c r="VZB188" s="252"/>
      <c r="VZC188" s="252"/>
      <c r="VZD188" s="252"/>
      <c r="VZE188" s="252"/>
      <c r="VZF188" s="252"/>
      <c r="VZG188" s="252"/>
      <c r="VZH188" s="252"/>
      <c r="VZI188" s="252"/>
      <c r="VZJ188" s="252"/>
      <c r="VZK188" s="252"/>
      <c r="VZL188" s="252"/>
      <c r="VZM188" s="252"/>
      <c r="VZN188" s="252"/>
      <c r="VZO188" s="252"/>
      <c r="VZP188" s="252"/>
      <c r="VZQ188" s="252"/>
      <c r="VZR188" s="252"/>
      <c r="VZS188" s="252"/>
      <c r="VZT188" s="252"/>
      <c r="VZU188" s="252"/>
      <c r="VZV188" s="252"/>
      <c r="VZW188" s="252"/>
      <c r="VZX188" s="252"/>
      <c r="VZY188" s="252"/>
      <c r="VZZ188" s="252"/>
      <c r="WAA188" s="252"/>
      <c r="WAB188" s="252"/>
      <c r="WAC188" s="252"/>
      <c r="WAD188" s="252"/>
      <c r="WAE188" s="252"/>
      <c r="WAF188" s="252"/>
      <c r="WAG188" s="252"/>
      <c r="WAH188" s="252"/>
      <c r="WAI188" s="252"/>
      <c r="WAJ188" s="252"/>
      <c r="WAK188" s="252"/>
      <c r="WAL188" s="252"/>
      <c r="WAM188" s="252"/>
      <c r="WAN188" s="252"/>
      <c r="WAO188" s="252"/>
      <c r="WAP188" s="252"/>
      <c r="WAQ188" s="252"/>
      <c r="WAR188" s="252"/>
      <c r="WAS188" s="252"/>
      <c r="WAT188" s="252"/>
      <c r="WAU188" s="252"/>
      <c r="WAV188" s="252"/>
      <c r="WAW188" s="252"/>
      <c r="WAX188" s="252"/>
      <c r="WAY188" s="252"/>
      <c r="WAZ188" s="252"/>
      <c r="WBA188" s="252"/>
      <c r="WBB188" s="252"/>
      <c r="WBC188" s="252"/>
      <c r="WBD188" s="252"/>
      <c r="WBE188" s="252"/>
      <c r="WBF188" s="252"/>
      <c r="WBG188" s="252"/>
      <c r="WBH188" s="252"/>
      <c r="WBI188" s="252"/>
      <c r="WBJ188" s="252"/>
      <c r="WBK188" s="252"/>
      <c r="WBL188" s="252"/>
      <c r="WBM188" s="252"/>
      <c r="WBN188" s="252"/>
      <c r="WBO188" s="252"/>
      <c r="WBP188" s="252"/>
      <c r="WBQ188" s="252"/>
      <c r="WBR188" s="252"/>
      <c r="WBS188" s="252"/>
      <c r="WBT188" s="252"/>
      <c r="WBU188" s="252"/>
      <c r="WBV188" s="252"/>
      <c r="WBW188" s="252"/>
      <c r="WBX188" s="252"/>
      <c r="WBY188" s="252"/>
      <c r="WBZ188" s="252"/>
      <c r="WCA188" s="252"/>
      <c r="WCB188" s="252"/>
      <c r="WCC188" s="252"/>
      <c r="WCD188" s="252"/>
      <c r="WCE188" s="252"/>
      <c r="WCF188" s="252"/>
      <c r="WCG188" s="252"/>
      <c r="WCH188" s="252"/>
      <c r="WCI188" s="252"/>
      <c r="WCJ188" s="252"/>
      <c r="WCK188" s="252"/>
      <c r="WCL188" s="252"/>
      <c r="WCM188" s="252"/>
      <c r="WCN188" s="252"/>
      <c r="WCO188" s="252"/>
      <c r="WCP188" s="252"/>
      <c r="WCQ188" s="252"/>
      <c r="WCR188" s="252"/>
      <c r="WCS188" s="252"/>
      <c r="WCT188" s="252"/>
      <c r="WCU188" s="252"/>
      <c r="WCV188" s="252"/>
      <c r="WCW188" s="252"/>
      <c r="WCX188" s="252"/>
      <c r="WCY188" s="252"/>
      <c r="WCZ188" s="252"/>
      <c r="WDA188" s="252"/>
      <c r="WDB188" s="252"/>
      <c r="WDC188" s="252"/>
      <c r="WDD188" s="252"/>
      <c r="WDE188" s="252"/>
      <c r="WDF188" s="252"/>
      <c r="WDG188" s="252"/>
      <c r="WDH188" s="252"/>
      <c r="WDI188" s="252"/>
      <c r="WDJ188" s="252"/>
      <c r="WDK188" s="252"/>
      <c r="WDL188" s="252"/>
      <c r="WDM188" s="252"/>
      <c r="WDN188" s="252"/>
      <c r="WDO188" s="252"/>
      <c r="WDP188" s="252"/>
      <c r="WDQ188" s="252"/>
      <c r="WDR188" s="252"/>
      <c r="WDS188" s="252"/>
      <c r="WDT188" s="252"/>
      <c r="WDU188" s="252"/>
      <c r="WDV188" s="252"/>
      <c r="WDW188" s="252"/>
      <c r="WDX188" s="252"/>
      <c r="WDY188" s="252"/>
      <c r="WDZ188" s="252"/>
      <c r="WEA188" s="252"/>
      <c r="WEB188" s="252"/>
      <c r="WEC188" s="252"/>
      <c r="WED188" s="252"/>
      <c r="WEE188" s="252"/>
      <c r="WEF188" s="252"/>
      <c r="WEG188" s="252"/>
      <c r="WEH188" s="252"/>
      <c r="WEI188" s="252"/>
      <c r="WEJ188" s="252"/>
      <c r="WEK188" s="252"/>
      <c r="WEL188" s="252"/>
      <c r="WEM188" s="252"/>
      <c r="WEN188" s="252"/>
      <c r="WEO188" s="252"/>
      <c r="WEP188" s="252"/>
      <c r="WEQ188" s="252"/>
      <c r="WER188" s="252"/>
      <c r="WES188" s="252"/>
      <c r="WET188" s="252"/>
      <c r="WEU188" s="252"/>
      <c r="WEV188" s="252"/>
      <c r="WEW188" s="252"/>
      <c r="WEX188" s="252"/>
      <c r="WEY188" s="252"/>
      <c r="WEZ188" s="252"/>
      <c r="WFA188" s="252"/>
      <c r="WFB188" s="252"/>
      <c r="WFC188" s="252"/>
      <c r="WFD188" s="252"/>
      <c r="WFE188" s="252"/>
      <c r="WFF188" s="252"/>
      <c r="WFG188" s="252"/>
      <c r="WFH188" s="252"/>
      <c r="WFI188" s="252"/>
      <c r="WFJ188" s="252"/>
      <c r="WFK188" s="252"/>
      <c r="WFL188" s="252"/>
      <c r="WFM188" s="252"/>
      <c r="WFN188" s="252"/>
      <c r="WFO188" s="252"/>
      <c r="WFP188" s="252"/>
      <c r="WFQ188" s="252"/>
      <c r="WFR188" s="252"/>
      <c r="WFS188" s="252"/>
      <c r="WFT188" s="252"/>
      <c r="WFU188" s="252"/>
      <c r="WFV188" s="252"/>
      <c r="WFW188" s="252"/>
      <c r="WFX188" s="252"/>
      <c r="WFY188" s="252"/>
      <c r="WFZ188" s="252"/>
      <c r="WGA188" s="252"/>
      <c r="WGB188" s="252"/>
      <c r="WGC188" s="252"/>
      <c r="WGD188" s="252"/>
      <c r="WGE188" s="252"/>
      <c r="WGF188" s="252"/>
      <c r="WGG188" s="252"/>
      <c r="WGH188" s="252"/>
      <c r="WGI188" s="252"/>
      <c r="WGJ188" s="252"/>
      <c r="WGK188" s="252"/>
      <c r="WGL188" s="252"/>
      <c r="WGM188" s="252"/>
      <c r="WGN188" s="252"/>
      <c r="WGO188" s="252"/>
      <c r="WGP188" s="252"/>
      <c r="WGQ188" s="252"/>
      <c r="WGR188" s="252"/>
      <c r="WGS188" s="252"/>
      <c r="WGT188" s="252"/>
      <c r="WGU188" s="252"/>
      <c r="WGV188" s="252"/>
      <c r="WGW188" s="252"/>
      <c r="WGX188" s="252"/>
      <c r="WGY188" s="252"/>
      <c r="WGZ188" s="252"/>
      <c r="WHA188" s="252"/>
      <c r="WHB188" s="252"/>
      <c r="WHC188" s="252"/>
      <c r="WHD188" s="252"/>
      <c r="WHE188" s="252"/>
      <c r="WHF188" s="252"/>
      <c r="WHG188" s="252"/>
      <c r="WHH188" s="252"/>
      <c r="WHI188" s="252"/>
      <c r="WHJ188" s="252"/>
      <c r="WHK188" s="252"/>
      <c r="WHL188" s="252"/>
      <c r="WHM188" s="252"/>
      <c r="WHN188" s="252"/>
      <c r="WHO188" s="252"/>
      <c r="WHP188" s="252"/>
      <c r="WHQ188" s="252"/>
      <c r="WHR188" s="252"/>
      <c r="WHS188" s="252"/>
      <c r="WHT188" s="252"/>
      <c r="WHU188" s="252"/>
      <c r="WHV188" s="252"/>
      <c r="WHW188" s="252"/>
      <c r="WHX188" s="252"/>
      <c r="WHY188" s="252"/>
      <c r="WHZ188" s="252"/>
      <c r="WIA188" s="252"/>
      <c r="WIB188" s="252"/>
      <c r="WIC188" s="252"/>
      <c r="WID188" s="252"/>
      <c r="WIE188" s="252"/>
      <c r="WIF188" s="252"/>
      <c r="WIG188" s="252"/>
      <c r="WIH188" s="252"/>
      <c r="WII188" s="252"/>
      <c r="WIJ188" s="252"/>
      <c r="WIK188" s="252"/>
      <c r="WIL188" s="252"/>
      <c r="WIM188" s="252"/>
      <c r="WIN188" s="252"/>
      <c r="WIO188" s="252"/>
      <c r="WIP188" s="252"/>
      <c r="WIQ188" s="252"/>
      <c r="WIR188" s="252"/>
      <c r="WIS188" s="252"/>
      <c r="WIT188" s="252"/>
      <c r="WIU188" s="252"/>
      <c r="WIV188" s="252"/>
      <c r="WIW188" s="252"/>
      <c r="WIX188" s="252"/>
      <c r="WIY188" s="252"/>
      <c r="WIZ188" s="252"/>
      <c r="WJA188" s="252"/>
      <c r="WJB188" s="252"/>
      <c r="WJC188" s="252"/>
      <c r="WJD188" s="252"/>
      <c r="WJE188" s="252"/>
      <c r="WJF188" s="252"/>
      <c r="WJG188" s="252"/>
      <c r="WJH188" s="252"/>
      <c r="WJI188" s="252"/>
      <c r="WJJ188" s="252"/>
      <c r="WJK188" s="252"/>
      <c r="WJL188" s="252"/>
      <c r="WJM188" s="252"/>
      <c r="WJN188" s="252"/>
      <c r="WJO188" s="252"/>
      <c r="WJP188" s="252"/>
      <c r="WJQ188" s="252"/>
      <c r="WJR188" s="252"/>
      <c r="WJS188" s="252"/>
      <c r="WJT188" s="252"/>
      <c r="WJU188" s="252"/>
      <c r="WJV188" s="252"/>
      <c r="WJW188" s="252"/>
      <c r="WJX188" s="252"/>
      <c r="WJY188" s="252"/>
      <c r="WJZ188" s="252"/>
      <c r="WKA188" s="252"/>
      <c r="WKB188" s="252"/>
      <c r="WKC188" s="252"/>
      <c r="WKD188" s="252"/>
      <c r="WKE188" s="252"/>
      <c r="WKF188" s="252"/>
      <c r="WKG188" s="252"/>
      <c r="WKH188" s="252"/>
      <c r="WKI188" s="252"/>
      <c r="WKJ188" s="252"/>
      <c r="WKK188" s="252"/>
      <c r="WKL188" s="252"/>
      <c r="WKM188" s="252"/>
      <c r="WKN188" s="252"/>
      <c r="WKO188" s="252"/>
      <c r="WKP188" s="252"/>
      <c r="WKQ188" s="252"/>
      <c r="WKR188" s="252"/>
      <c r="WKS188" s="252"/>
      <c r="WKT188" s="252"/>
      <c r="WKU188" s="252"/>
      <c r="WKV188" s="252"/>
      <c r="WKW188" s="252"/>
      <c r="WKX188" s="252"/>
      <c r="WKY188" s="252"/>
      <c r="WKZ188" s="252"/>
      <c r="WLA188" s="252"/>
      <c r="WLB188" s="252"/>
      <c r="WLC188" s="252"/>
      <c r="WLD188" s="252"/>
      <c r="WLE188" s="252"/>
      <c r="WLF188" s="252"/>
      <c r="WLG188" s="252"/>
      <c r="WLH188" s="252"/>
      <c r="WLI188" s="252"/>
      <c r="WLJ188" s="252"/>
      <c r="WLK188" s="252"/>
      <c r="WLL188" s="252"/>
      <c r="WLM188" s="252"/>
      <c r="WLN188" s="252"/>
      <c r="WLO188" s="252"/>
      <c r="WLP188" s="252"/>
      <c r="WLQ188" s="252"/>
      <c r="WLR188" s="252"/>
      <c r="WLS188" s="252"/>
      <c r="WLT188" s="252"/>
      <c r="WLU188" s="252"/>
      <c r="WLV188" s="252"/>
      <c r="WLW188" s="252"/>
      <c r="WLX188" s="252"/>
      <c r="WLY188" s="252"/>
      <c r="WLZ188" s="252"/>
      <c r="WMA188" s="252"/>
      <c r="WMB188" s="252"/>
      <c r="WMC188" s="252"/>
      <c r="WMD188" s="252"/>
      <c r="WME188" s="252"/>
      <c r="WMF188" s="252"/>
      <c r="WMG188" s="252"/>
      <c r="WMH188" s="252"/>
      <c r="WMI188" s="252"/>
      <c r="WMJ188" s="252"/>
      <c r="WMK188" s="252"/>
      <c r="WML188" s="252"/>
      <c r="WMM188" s="252"/>
      <c r="WMN188" s="252"/>
      <c r="WMO188" s="252"/>
      <c r="WMP188" s="252"/>
      <c r="WMQ188" s="252"/>
      <c r="WMR188" s="252"/>
      <c r="WMS188" s="252"/>
      <c r="WMT188" s="252"/>
      <c r="WMU188" s="252"/>
      <c r="WMV188" s="252"/>
      <c r="WMW188" s="252"/>
      <c r="WMX188" s="252"/>
      <c r="WMY188" s="252"/>
      <c r="WMZ188" s="252"/>
      <c r="WNA188" s="252"/>
      <c r="WNB188" s="252"/>
      <c r="WNC188" s="252"/>
      <c r="WND188" s="252"/>
      <c r="WNE188" s="252"/>
      <c r="WNF188" s="252"/>
      <c r="WNG188" s="252"/>
      <c r="WNH188" s="252"/>
      <c r="WNI188" s="252"/>
      <c r="WNJ188" s="252"/>
      <c r="WNK188" s="252"/>
      <c r="WNL188" s="252"/>
      <c r="WNM188" s="252"/>
      <c r="WNN188" s="252"/>
      <c r="WNO188" s="252"/>
      <c r="WNP188" s="252"/>
      <c r="WNQ188" s="252"/>
      <c r="WNR188" s="252"/>
      <c r="WNS188" s="252"/>
      <c r="WNT188" s="252"/>
      <c r="WNU188" s="252"/>
      <c r="WNV188" s="252"/>
      <c r="WNW188" s="252"/>
      <c r="WNX188" s="252"/>
      <c r="WNY188" s="252"/>
      <c r="WNZ188" s="252"/>
      <c r="WOA188" s="252"/>
      <c r="WOB188" s="252"/>
      <c r="WOC188" s="252"/>
      <c r="WOD188" s="252"/>
      <c r="WOE188" s="252"/>
      <c r="WOF188" s="252"/>
      <c r="WOG188" s="252"/>
      <c r="WOH188" s="252"/>
      <c r="WOI188" s="252"/>
      <c r="WOJ188" s="252"/>
      <c r="WOK188" s="252"/>
      <c r="WOL188" s="252"/>
      <c r="WOM188" s="252"/>
      <c r="WON188" s="252"/>
      <c r="WOO188" s="252"/>
      <c r="WOP188" s="252"/>
      <c r="WOQ188" s="252"/>
      <c r="WOR188" s="252"/>
      <c r="WOS188" s="252"/>
      <c r="WOT188" s="252"/>
      <c r="WOU188" s="252"/>
      <c r="WOV188" s="252"/>
      <c r="WOW188" s="252"/>
      <c r="WOX188" s="252"/>
      <c r="WOY188" s="252"/>
      <c r="WOZ188" s="252"/>
      <c r="WPA188" s="252"/>
      <c r="WPB188" s="252"/>
      <c r="WPC188" s="252"/>
      <c r="WPD188" s="252"/>
      <c r="WPE188" s="252"/>
      <c r="WPF188" s="252"/>
      <c r="WPG188" s="252"/>
      <c r="WPH188" s="252"/>
      <c r="WPI188" s="252"/>
      <c r="WPJ188" s="252"/>
      <c r="WPK188" s="252"/>
      <c r="WPL188" s="252"/>
      <c r="WPM188" s="252"/>
      <c r="WPN188" s="252"/>
      <c r="WPO188" s="252"/>
      <c r="WPP188" s="252"/>
      <c r="WPQ188" s="252"/>
      <c r="WPR188" s="252"/>
      <c r="WPS188" s="252"/>
      <c r="WPT188" s="252"/>
      <c r="WPU188" s="252"/>
      <c r="WPV188" s="252"/>
      <c r="WPW188" s="252"/>
      <c r="WPX188" s="252"/>
      <c r="WPY188" s="252"/>
      <c r="WPZ188" s="252"/>
      <c r="WQA188" s="252"/>
      <c r="WQB188" s="252"/>
      <c r="WQC188" s="252"/>
      <c r="WQD188" s="252"/>
      <c r="WQE188" s="252"/>
      <c r="WQF188" s="252"/>
      <c r="WQG188" s="252"/>
      <c r="WQH188" s="252"/>
      <c r="WQI188" s="252"/>
      <c r="WQJ188" s="252"/>
      <c r="WQK188" s="252"/>
      <c r="WQL188" s="252"/>
      <c r="WQM188" s="252"/>
      <c r="WQN188" s="252"/>
      <c r="WQO188" s="252"/>
      <c r="WQP188" s="252"/>
      <c r="WQQ188" s="252"/>
      <c r="WQR188" s="252"/>
      <c r="WQS188" s="252"/>
      <c r="WQT188" s="252"/>
      <c r="WQU188" s="252"/>
      <c r="WQV188" s="252"/>
      <c r="WQW188" s="252"/>
      <c r="WQX188" s="252"/>
      <c r="WQY188" s="252"/>
      <c r="WQZ188" s="252"/>
      <c r="WRA188" s="252"/>
      <c r="WRB188" s="252"/>
      <c r="WRC188" s="252"/>
      <c r="WRD188" s="252"/>
      <c r="WRE188" s="252"/>
      <c r="WRF188" s="252"/>
      <c r="WRG188" s="252"/>
      <c r="WRH188" s="252"/>
      <c r="WRI188" s="252"/>
      <c r="WRJ188" s="252"/>
      <c r="WRK188" s="252"/>
      <c r="WRL188" s="252"/>
      <c r="WRM188" s="252"/>
      <c r="WRN188" s="252"/>
      <c r="WRO188" s="252"/>
      <c r="WRP188" s="252"/>
      <c r="WRQ188" s="252"/>
      <c r="WRR188" s="252"/>
      <c r="WRS188" s="252"/>
      <c r="WRT188" s="252"/>
      <c r="WRU188" s="252"/>
      <c r="WRV188" s="252"/>
      <c r="WRW188" s="252"/>
      <c r="WRX188" s="252"/>
      <c r="WRY188" s="252"/>
      <c r="WRZ188" s="252"/>
      <c r="WSA188" s="252"/>
      <c r="WSB188" s="252"/>
      <c r="WSC188" s="252"/>
      <c r="WSD188" s="252"/>
      <c r="WSE188" s="252"/>
      <c r="WSF188" s="252"/>
      <c r="WSG188" s="252"/>
      <c r="WSH188" s="252"/>
      <c r="WSI188" s="252"/>
      <c r="WSJ188" s="252"/>
      <c r="WSK188" s="252"/>
      <c r="WSL188" s="252"/>
      <c r="WSM188" s="252"/>
      <c r="WSN188" s="252"/>
      <c r="WSO188" s="252"/>
      <c r="WSP188" s="252"/>
      <c r="WSQ188" s="252"/>
      <c r="WSR188" s="252"/>
      <c r="WSS188" s="252"/>
      <c r="WST188" s="252"/>
      <c r="WSU188" s="252"/>
      <c r="WSV188" s="252"/>
      <c r="WSW188" s="252"/>
      <c r="WSX188" s="252"/>
      <c r="WSY188" s="252"/>
      <c r="WSZ188" s="252"/>
      <c r="WTA188" s="252"/>
      <c r="WTB188" s="252"/>
      <c r="WTC188" s="252"/>
      <c r="WTD188" s="252"/>
      <c r="WTE188" s="252"/>
      <c r="WTF188" s="252"/>
      <c r="WTG188" s="252"/>
      <c r="WTH188" s="252"/>
      <c r="WTI188" s="252"/>
      <c r="WTJ188" s="252"/>
      <c r="WTK188" s="252"/>
      <c r="WTL188" s="252"/>
      <c r="WTM188" s="252"/>
      <c r="WTN188" s="252"/>
      <c r="WTO188" s="252"/>
      <c r="WTP188" s="252"/>
      <c r="WTQ188" s="252"/>
      <c r="WTR188" s="252"/>
      <c r="WTS188" s="252"/>
      <c r="WTT188" s="252"/>
      <c r="WTU188" s="252"/>
      <c r="WTV188" s="252"/>
      <c r="WTW188" s="252"/>
      <c r="WTX188" s="252"/>
      <c r="WTY188" s="252"/>
      <c r="WTZ188" s="252"/>
      <c r="WUA188" s="252"/>
      <c r="WUB188" s="252"/>
      <c r="WUC188" s="252"/>
      <c r="WUD188" s="252"/>
      <c r="WUE188" s="252"/>
      <c r="WUF188" s="252"/>
      <c r="WUG188" s="252"/>
      <c r="WUH188" s="252"/>
      <c r="WUI188" s="252"/>
      <c r="WUJ188" s="252"/>
      <c r="WUK188" s="252"/>
      <c r="WUL188" s="252"/>
      <c r="WUM188" s="252"/>
      <c r="WUN188" s="252"/>
      <c r="WUO188" s="252"/>
      <c r="WUP188" s="252"/>
      <c r="WUQ188" s="252"/>
      <c r="WUR188" s="252"/>
      <c r="WUS188" s="252"/>
      <c r="WUT188" s="252"/>
      <c r="WUU188" s="252"/>
      <c r="WUV188" s="252"/>
      <c r="WUW188" s="252"/>
      <c r="WUX188" s="252"/>
      <c r="WUY188" s="252"/>
      <c r="WUZ188" s="252"/>
      <c r="WVA188" s="252"/>
      <c r="WVB188" s="252"/>
      <c r="WVC188" s="252"/>
      <c r="WVD188" s="252"/>
      <c r="WVE188" s="252"/>
      <c r="WVF188" s="252"/>
      <c r="WVG188" s="252"/>
      <c r="WVH188" s="252"/>
      <c r="WVI188" s="252"/>
      <c r="WVJ188" s="252"/>
      <c r="WVK188" s="252"/>
      <c r="WVL188" s="252"/>
      <c r="WVM188" s="252"/>
      <c r="WVN188" s="252"/>
      <c r="WVO188" s="252"/>
      <c r="WVP188" s="252"/>
      <c r="WVQ188" s="252"/>
      <c r="WVR188" s="252"/>
      <c r="WVS188" s="252"/>
      <c r="WVT188" s="252"/>
      <c r="WVU188" s="252"/>
      <c r="WVV188" s="252"/>
      <c r="WVW188" s="252"/>
      <c r="WVX188" s="252"/>
      <c r="WVY188" s="252"/>
      <c r="WVZ188" s="252"/>
      <c r="WWA188" s="252"/>
      <c r="WWB188" s="252"/>
      <c r="WWC188" s="252"/>
      <c r="WWD188" s="252"/>
      <c r="WWE188" s="252"/>
      <c r="WWF188" s="252"/>
      <c r="WWG188" s="252"/>
      <c r="WWH188" s="252"/>
      <c r="WWI188" s="252"/>
      <c r="WWJ188" s="252"/>
      <c r="WWK188" s="252"/>
      <c r="WWL188" s="252"/>
      <c r="WWM188" s="252"/>
      <c r="WWN188" s="252"/>
      <c r="WWO188" s="252"/>
      <c r="WWP188" s="252"/>
      <c r="WWQ188" s="252"/>
      <c r="WWR188" s="252"/>
      <c r="WWS188" s="252"/>
      <c r="WWT188" s="252"/>
      <c r="WWU188" s="252"/>
      <c r="WWV188" s="252"/>
      <c r="WWW188" s="252"/>
      <c r="WWX188" s="252"/>
      <c r="WWY188" s="252"/>
      <c r="WWZ188" s="252"/>
      <c r="WXA188" s="252"/>
      <c r="WXB188" s="252"/>
      <c r="WXC188" s="252"/>
      <c r="WXD188" s="252"/>
      <c r="WXE188" s="252"/>
      <c r="WXF188" s="252"/>
      <c r="WXG188" s="252"/>
      <c r="WXH188" s="252"/>
      <c r="WXI188" s="252"/>
      <c r="WXJ188" s="252"/>
      <c r="WXK188" s="252"/>
      <c r="WXL188" s="252"/>
      <c r="WXM188" s="252"/>
      <c r="WXN188" s="252"/>
      <c r="WXO188" s="252"/>
      <c r="WXP188" s="252"/>
      <c r="WXQ188" s="252"/>
      <c r="WXR188" s="252"/>
      <c r="WXS188" s="252"/>
      <c r="WXT188" s="252"/>
      <c r="WXU188" s="252"/>
      <c r="WXV188" s="252"/>
      <c r="WXW188" s="252"/>
      <c r="WXX188" s="252"/>
      <c r="WXY188" s="252"/>
      <c r="WXZ188" s="252"/>
      <c r="WYA188" s="252"/>
      <c r="WYB188" s="252"/>
      <c r="WYC188" s="252"/>
      <c r="WYD188" s="252"/>
      <c r="WYE188" s="252"/>
      <c r="WYF188" s="252"/>
      <c r="WYG188" s="252"/>
      <c r="WYH188" s="252"/>
      <c r="WYI188" s="252"/>
      <c r="WYJ188" s="252"/>
      <c r="WYK188" s="252"/>
      <c r="WYL188" s="252"/>
      <c r="WYM188" s="252"/>
      <c r="WYN188" s="252"/>
      <c r="WYO188" s="252"/>
      <c r="WYP188" s="252"/>
      <c r="WYQ188" s="252"/>
      <c r="WYR188" s="252"/>
      <c r="WYS188" s="252"/>
      <c r="WYT188" s="252"/>
      <c r="WYU188" s="252"/>
      <c r="WYV188" s="252"/>
      <c r="WYW188" s="252"/>
      <c r="WYX188" s="252"/>
      <c r="WYY188" s="252"/>
      <c r="WYZ188" s="252"/>
      <c r="WZA188" s="252"/>
      <c r="WZB188" s="252"/>
      <c r="WZC188" s="252"/>
      <c r="WZD188" s="252"/>
      <c r="WZE188" s="252"/>
      <c r="WZF188" s="252"/>
      <c r="WZG188" s="252"/>
      <c r="WZH188" s="252"/>
      <c r="WZI188" s="252"/>
      <c r="WZJ188" s="252"/>
      <c r="WZK188" s="252"/>
      <c r="WZL188" s="252"/>
      <c r="WZM188" s="252"/>
      <c r="WZN188" s="252"/>
      <c r="WZO188" s="252"/>
      <c r="WZP188" s="252"/>
      <c r="WZQ188" s="252"/>
      <c r="WZR188" s="252"/>
      <c r="WZS188" s="252"/>
      <c r="WZT188" s="252"/>
      <c r="WZU188" s="252"/>
      <c r="WZV188" s="252"/>
      <c r="WZW188" s="252"/>
      <c r="WZX188" s="252"/>
      <c r="WZY188" s="252"/>
      <c r="WZZ188" s="252"/>
      <c r="XAA188" s="252"/>
      <c r="XAB188" s="252"/>
      <c r="XAC188" s="252"/>
      <c r="XAD188" s="252"/>
      <c r="XAE188" s="252"/>
      <c r="XAF188" s="252"/>
      <c r="XAG188" s="252"/>
      <c r="XAH188" s="252"/>
      <c r="XAI188" s="252"/>
      <c r="XAJ188" s="252"/>
      <c r="XAK188" s="252"/>
      <c r="XAL188" s="252"/>
      <c r="XAM188" s="252"/>
      <c r="XAN188" s="252"/>
      <c r="XAO188" s="252"/>
      <c r="XAP188" s="252"/>
      <c r="XAQ188" s="252"/>
      <c r="XAR188" s="252"/>
      <c r="XAS188" s="252"/>
      <c r="XAT188" s="252"/>
      <c r="XAU188" s="252"/>
      <c r="XAV188" s="252"/>
      <c r="XAW188" s="252"/>
      <c r="XAX188" s="252"/>
      <c r="XAY188" s="252"/>
      <c r="XAZ188" s="252"/>
      <c r="XBA188" s="252"/>
      <c r="XBB188" s="252"/>
      <c r="XBC188" s="252"/>
      <c r="XBD188" s="252"/>
      <c r="XBE188" s="252"/>
      <c r="XBF188" s="252"/>
      <c r="XBG188" s="252"/>
      <c r="XBH188" s="252"/>
      <c r="XBI188" s="252"/>
      <c r="XBJ188" s="252"/>
      <c r="XBK188" s="252"/>
      <c r="XBL188" s="252"/>
      <c r="XBM188" s="252"/>
      <c r="XBN188" s="252"/>
      <c r="XBO188" s="252"/>
      <c r="XBP188" s="252"/>
      <c r="XBQ188" s="252"/>
      <c r="XBR188" s="252"/>
      <c r="XBS188" s="252"/>
      <c r="XBT188" s="252"/>
      <c r="XBU188" s="252"/>
      <c r="XBV188" s="252"/>
      <c r="XBW188" s="252"/>
      <c r="XBX188" s="252"/>
      <c r="XBY188" s="252"/>
      <c r="XBZ188" s="252"/>
      <c r="XCA188" s="252"/>
      <c r="XCB188" s="252"/>
      <c r="XCC188" s="252"/>
      <c r="XCD188" s="252"/>
      <c r="XCE188" s="252"/>
      <c r="XCF188" s="252"/>
      <c r="XCG188" s="252"/>
      <c r="XCH188" s="252"/>
      <c r="XCI188" s="252"/>
      <c r="XCJ188" s="252"/>
      <c r="XCK188" s="252"/>
      <c r="XCL188" s="252"/>
      <c r="XCM188" s="252"/>
      <c r="XCN188" s="252"/>
      <c r="XCO188" s="252"/>
      <c r="XCP188" s="252"/>
      <c r="XCQ188" s="252"/>
      <c r="XCR188" s="252"/>
      <c r="XCS188" s="252"/>
      <c r="XCT188" s="252"/>
      <c r="XCU188" s="252"/>
      <c r="XCV188" s="252"/>
      <c r="XCW188" s="252"/>
      <c r="XCX188" s="252"/>
      <c r="XCY188" s="252"/>
      <c r="XCZ188" s="252"/>
      <c r="XDA188" s="252"/>
      <c r="XDB188" s="252"/>
      <c r="XDC188" s="252"/>
      <c r="XDD188" s="252"/>
      <c r="XDE188" s="252"/>
      <c r="XDF188" s="252"/>
      <c r="XDG188" s="252"/>
      <c r="XDH188" s="252"/>
      <c r="XDI188" s="252"/>
      <c r="XDJ188" s="252"/>
      <c r="XDK188" s="252"/>
      <c r="XDL188" s="252"/>
      <c r="XDM188" s="252"/>
      <c r="XDN188" s="252"/>
      <c r="XDO188" s="252"/>
      <c r="XDP188" s="252"/>
      <c r="XDQ188" s="252"/>
      <c r="XDR188" s="252"/>
      <c r="XDS188" s="252"/>
      <c r="XDT188" s="252"/>
      <c r="XDU188" s="252"/>
      <c r="XDV188" s="252"/>
      <c r="XDW188" s="252"/>
      <c r="XDX188" s="252"/>
      <c r="XDY188" s="252"/>
      <c r="XDZ188" s="252"/>
      <c r="XEA188" s="252"/>
      <c r="XEB188" s="252"/>
      <c r="XEC188" s="252"/>
      <c r="XED188" s="252"/>
      <c r="XEE188" s="252"/>
      <c r="XEF188" s="252"/>
      <c r="XEG188" s="252"/>
      <c r="XEH188" s="252"/>
      <c r="XEI188" s="252"/>
      <c r="XEJ188" s="252"/>
      <c r="XEK188" s="252"/>
      <c r="XEL188" s="252"/>
      <c r="XEM188" s="252"/>
      <c r="XEN188" s="252"/>
      <c r="XEO188" s="252"/>
      <c r="XEP188" s="252"/>
      <c r="XEQ188" s="252"/>
      <c r="XER188" s="252"/>
      <c r="XES188" s="252"/>
      <c r="XET188" s="252"/>
      <c r="XEU188" s="252"/>
      <c r="XEV188" s="252"/>
      <c r="XEW188" s="252"/>
      <c r="XEX188" s="252"/>
      <c r="XEY188" s="252"/>
      <c r="XEZ188" s="252"/>
      <c r="XFA188" s="252"/>
      <c r="XFB188" s="252"/>
      <c r="XFC188" s="252"/>
      <c r="XFD188" s="252"/>
    </row>
    <row r="189" spans="1:16384" ht="186" customHeight="1" x14ac:dyDescent="0.2">
      <c r="A18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227"/>
      <c r="C189" s="227"/>
      <c r="D189" s="227"/>
      <c r="E189" s="227"/>
      <c r="F189" s="227"/>
      <c r="G189" s="227"/>
      <c r="H189" s="227"/>
    </row>
    <row r="190" spans="1:16384" ht="71.25" customHeight="1" x14ac:dyDescent="0.2">
      <c r="A190" s="227" t="s">
        <v>160</v>
      </c>
      <c r="B190" s="227"/>
      <c r="C190" s="227"/>
      <c r="D190" s="227"/>
      <c r="E190" s="227"/>
      <c r="F190" s="227"/>
      <c r="G190" s="227"/>
      <c r="H190" s="227"/>
    </row>
    <row r="191" spans="1:16384" ht="23.25" x14ac:dyDescent="0.2">
      <c r="A191" s="252" t="s">
        <v>161</v>
      </c>
      <c r="B191" s="252"/>
      <c r="C191" s="252"/>
      <c r="D191" s="252"/>
      <c r="E191" s="252"/>
      <c r="F191" s="252"/>
      <c r="G191" s="252"/>
      <c r="H191" s="252"/>
    </row>
    <row r="192" spans="1:16384" s="254" customFormat="1" ht="114.75" customHeight="1" x14ac:dyDescent="0.2">
      <c r="A192" s="227" t="s">
        <v>162</v>
      </c>
      <c r="B192" s="227"/>
      <c r="C192" s="227"/>
      <c r="D192" s="227"/>
      <c r="E192" s="227"/>
      <c r="F192" s="227"/>
      <c r="G192" s="227"/>
      <c r="H192" s="227"/>
    </row>
  </sheetData>
  <sheetProtection selectLockedCells="1" selectUnlockedCells="1"/>
  <mergeCells count="2361">
    <mergeCell ref="A192:E192"/>
    <mergeCell ref="F192:H192"/>
    <mergeCell ref="XEG188:XEN188"/>
    <mergeCell ref="XEO188:XEV188"/>
    <mergeCell ref="XEW188:XFD188"/>
    <mergeCell ref="A189:H189"/>
    <mergeCell ref="A190:H190"/>
    <mergeCell ref="A191:H191"/>
    <mergeCell ref="XCK188:XCR188"/>
    <mergeCell ref="XCS188:XCZ188"/>
    <mergeCell ref="XDA188:XDH188"/>
    <mergeCell ref="XDI188:XDP188"/>
    <mergeCell ref="XDQ188:XDX188"/>
    <mergeCell ref="XDY188:XEF188"/>
    <mergeCell ref="XAO188:XAV188"/>
    <mergeCell ref="XAW188:XBD188"/>
    <mergeCell ref="XBE188:XBL188"/>
    <mergeCell ref="XBM188:XBT188"/>
    <mergeCell ref="XBU188:XCB188"/>
    <mergeCell ref="XCC188:XCJ188"/>
    <mergeCell ref="WYS188:WYZ188"/>
    <mergeCell ref="WZA188:WZH188"/>
    <mergeCell ref="WZI188:WZP188"/>
    <mergeCell ref="WZQ188:WZX188"/>
    <mergeCell ref="WZY188:XAF188"/>
    <mergeCell ref="XAG188:XAN188"/>
    <mergeCell ref="WWW188:WXD188"/>
    <mergeCell ref="WXE188:WXL188"/>
    <mergeCell ref="WXM188:WXT188"/>
    <mergeCell ref="WXU188:WYB188"/>
    <mergeCell ref="WYC188:WYJ188"/>
    <mergeCell ref="WYK188:WYR188"/>
    <mergeCell ref="WVA188:WVH188"/>
    <mergeCell ref="WVI188:WVP188"/>
    <mergeCell ref="WVQ188:WVX188"/>
    <mergeCell ref="WVY188:WWF188"/>
    <mergeCell ref="WWG188:WWN188"/>
    <mergeCell ref="WWO188:WWV188"/>
    <mergeCell ref="WTE188:WTL188"/>
    <mergeCell ref="WTM188:WTT188"/>
    <mergeCell ref="WTU188:WUB188"/>
    <mergeCell ref="WUC188:WUJ188"/>
    <mergeCell ref="WUK188:WUR188"/>
    <mergeCell ref="WUS188:WUZ188"/>
    <mergeCell ref="WRI188:WRP188"/>
    <mergeCell ref="WRQ188:WRX188"/>
    <mergeCell ref="WRY188:WSF188"/>
    <mergeCell ref="WSG188:WSN188"/>
    <mergeCell ref="WSO188:WSV188"/>
    <mergeCell ref="WSW188:WTD188"/>
    <mergeCell ref="WPM188:WPT188"/>
    <mergeCell ref="WPU188:WQB188"/>
    <mergeCell ref="WQC188:WQJ188"/>
    <mergeCell ref="WQK188:WQR188"/>
    <mergeCell ref="WQS188:WQZ188"/>
    <mergeCell ref="WRA188:WRH188"/>
    <mergeCell ref="WNQ188:WNX188"/>
    <mergeCell ref="WNY188:WOF188"/>
    <mergeCell ref="WOG188:WON188"/>
    <mergeCell ref="WOO188:WOV188"/>
    <mergeCell ref="WOW188:WPD188"/>
    <mergeCell ref="WPE188:WPL188"/>
    <mergeCell ref="WLU188:WMB188"/>
    <mergeCell ref="WMC188:WMJ188"/>
    <mergeCell ref="WMK188:WMR188"/>
    <mergeCell ref="WMS188:WMZ188"/>
    <mergeCell ref="WNA188:WNH188"/>
    <mergeCell ref="WNI188:WNP188"/>
    <mergeCell ref="WJY188:WKF188"/>
    <mergeCell ref="WKG188:WKN188"/>
    <mergeCell ref="WKO188:WKV188"/>
    <mergeCell ref="WKW188:WLD188"/>
    <mergeCell ref="WLE188:WLL188"/>
    <mergeCell ref="WLM188:WLT188"/>
    <mergeCell ref="WIC188:WIJ188"/>
    <mergeCell ref="WIK188:WIR188"/>
    <mergeCell ref="WIS188:WIZ188"/>
    <mergeCell ref="WJA188:WJH188"/>
    <mergeCell ref="WJI188:WJP188"/>
    <mergeCell ref="WJQ188:WJX188"/>
    <mergeCell ref="WGG188:WGN188"/>
    <mergeCell ref="WGO188:WGV188"/>
    <mergeCell ref="WGW188:WHD188"/>
    <mergeCell ref="WHE188:WHL188"/>
    <mergeCell ref="WHM188:WHT188"/>
    <mergeCell ref="WHU188:WIB188"/>
    <mergeCell ref="WEK188:WER188"/>
    <mergeCell ref="WES188:WEZ188"/>
    <mergeCell ref="WFA188:WFH188"/>
    <mergeCell ref="WFI188:WFP188"/>
    <mergeCell ref="WFQ188:WFX188"/>
    <mergeCell ref="WFY188:WGF188"/>
    <mergeCell ref="WCO188:WCV188"/>
    <mergeCell ref="WCW188:WDD188"/>
    <mergeCell ref="WDE188:WDL188"/>
    <mergeCell ref="WDM188:WDT188"/>
    <mergeCell ref="WDU188:WEB188"/>
    <mergeCell ref="WEC188:WEJ188"/>
    <mergeCell ref="WAS188:WAZ188"/>
    <mergeCell ref="WBA188:WBH188"/>
    <mergeCell ref="WBI188:WBP188"/>
    <mergeCell ref="WBQ188:WBX188"/>
    <mergeCell ref="WBY188:WCF188"/>
    <mergeCell ref="WCG188:WCN188"/>
    <mergeCell ref="VYW188:VZD188"/>
    <mergeCell ref="VZE188:VZL188"/>
    <mergeCell ref="VZM188:VZT188"/>
    <mergeCell ref="VZU188:WAB188"/>
    <mergeCell ref="WAC188:WAJ188"/>
    <mergeCell ref="WAK188:WAR188"/>
    <mergeCell ref="VXA188:VXH188"/>
    <mergeCell ref="VXI188:VXP188"/>
    <mergeCell ref="VXQ188:VXX188"/>
    <mergeCell ref="VXY188:VYF188"/>
    <mergeCell ref="VYG188:VYN188"/>
    <mergeCell ref="VYO188:VYV188"/>
    <mergeCell ref="VVE188:VVL188"/>
    <mergeCell ref="VVM188:VVT188"/>
    <mergeCell ref="VVU188:VWB188"/>
    <mergeCell ref="VWC188:VWJ188"/>
    <mergeCell ref="VWK188:VWR188"/>
    <mergeCell ref="VWS188:VWZ188"/>
    <mergeCell ref="VTI188:VTP188"/>
    <mergeCell ref="VTQ188:VTX188"/>
    <mergeCell ref="VTY188:VUF188"/>
    <mergeCell ref="VUG188:VUN188"/>
    <mergeCell ref="VUO188:VUV188"/>
    <mergeCell ref="VUW188:VVD188"/>
    <mergeCell ref="VRM188:VRT188"/>
    <mergeCell ref="VRU188:VSB188"/>
    <mergeCell ref="VSC188:VSJ188"/>
    <mergeCell ref="VSK188:VSR188"/>
    <mergeCell ref="VSS188:VSZ188"/>
    <mergeCell ref="VTA188:VTH188"/>
    <mergeCell ref="VPQ188:VPX188"/>
    <mergeCell ref="VPY188:VQF188"/>
    <mergeCell ref="VQG188:VQN188"/>
    <mergeCell ref="VQO188:VQV188"/>
    <mergeCell ref="VQW188:VRD188"/>
    <mergeCell ref="VRE188:VRL188"/>
    <mergeCell ref="VNU188:VOB188"/>
    <mergeCell ref="VOC188:VOJ188"/>
    <mergeCell ref="VOK188:VOR188"/>
    <mergeCell ref="VOS188:VOZ188"/>
    <mergeCell ref="VPA188:VPH188"/>
    <mergeCell ref="VPI188:VPP188"/>
    <mergeCell ref="VLY188:VMF188"/>
    <mergeCell ref="VMG188:VMN188"/>
    <mergeCell ref="VMO188:VMV188"/>
    <mergeCell ref="VMW188:VND188"/>
    <mergeCell ref="VNE188:VNL188"/>
    <mergeCell ref="VNM188:VNT188"/>
    <mergeCell ref="VKC188:VKJ188"/>
    <mergeCell ref="VKK188:VKR188"/>
    <mergeCell ref="VKS188:VKZ188"/>
    <mergeCell ref="VLA188:VLH188"/>
    <mergeCell ref="VLI188:VLP188"/>
    <mergeCell ref="VLQ188:VLX188"/>
    <mergeCell ref="VIG188:VIN188"/>
    <mergeCell ref="VIO188:VIV188"/>
    <mergeCell ref="VIW188:VJD188"/>
    <mergeCell ref="VJE188:VJL188"/>
    <mergeCell ref="VJM188:VJT188"/>
    <mergeCell ref="VJU188:VKB188"/>
    <mergeCell ref="VGK188:VGR188"/>
    <mergeCell ref="VGS188:VGZ188"/>
    <mergeCell ref="VHA188:VHH188"/>
    <mergeCell ref="VHI188:VHP188"/>
    <mergeCell ref="VHQ188:VHX188"/>
    <mergeCell ref="VHY188:VIF188"/>
    <mergeCell ref="VEO188:VEV188"/>
    <mergeCell ref="VEW188:VFD188"/>
    <mergeCell ref="VFE188:VFL188"/>
    <mergeCell ref="VFM188:VFT188"/>
    <mergeCell ref="VFU188:VGB188"/>
    <mergeCell ref="VGC188:VGJ188"/>
    <mergeCell ref="VCS188:VCZ188"/>
    <mergeCell ref="VDA188:VDH188"/>
    <mergeCell ref="VDI188:VDP188"/>
    <mergeCell ref="VDQ188:VDX188"/>
    <mergeCell ref="VDY188:VEF188"/>
    <mergeCell ref="VEG188:VEN188"/>
    <mergeCell ref="VAW188:VBD188"/>
    <mergeCell ref="VBE188:VBL188"/>
    <mergeCell ref="VBM188:VBT188"/>
    <mergeCell ref="VBU188:VCB188"/>
    <mergeCell ref="VCC188:VCJ188"/>
    <mergeCell ref="VCK188:VCR188"/>
    <mergeCell ref="UZA188:UZH188"/>
    <mergeCell ref="UZI188:UZP188"/>
    <mergeCell ref="UZQ188:UZX188"/>
    <mergeCell ref="UZY188:VAF188"/>
    <mergeCell ref="VAG188:VAN188"/>
    <mergeCell ref="VAO188:VAV188"/>
    <mergeCell ref="UXE188:UXL188"/>
    <mergeCell ref="UXM188:UXT188"/>
    <mergeCell ref="UXU188:UYB188"/>
    <mergeCell ref="UYC188:UYJ188"/>
    <mergeCell ref="UYK188:UYR188"/>
    <mergeCell ref="UYS188:UYZ188"/>
    <mergeCell ref="UVI188:UVP188"/>
    <mergeCell ref="UVQ188:UVX188"/>
    <mergeCell ref="UVY188:UWF188"/>
    <mergeCell ref="UWG188:UWN188"/>
    <mergeCell ref="UWO188:UWV188"/>
    <mergeCell ref="UWW188:UXD188"/>
    <mergeCell ref="UTM188:UTT188"/>
    <mergeCell ref="UTU188:UUB188"/>
    <mergeCell ref="UUC188:UUJ188"/>
    <mergeCell ref="UUK188:UUR188"/>
    <mergeCell ref="UUS188:UUZ188"/>
    <mergeCell ref="UVA188:UVH188"/>
    <mergeCell ref="URQ188:URX188"/>
    <mergeCell ref="URY188:USF188"/>
    <mergeCell ref="USG188:USN188"/>
    <mergeCell ref="USO188:USV188"/>
    <mergeCell ref="USW188:UTD188"/>
    <mergeCell ref="UTE188:UTL188"/>
    <mergeCell ref="UPU188:UQB188"/>
    <mergeCell ref="UQC188:UQJ188"/>
    <mergeCell ref="UQK188:UQR188"/>
    <mergeCell ref="UQS188:UQZ188"/>
    <mergeCell ref="URA188:URH188"/>
    <mergeCell ref="URI188:URP188"/>
    <mergeCell ref="UNY188:UOF188"/>
    <mergeCell ref="UOG188:UON188"/>
    <mergeCell ref="UOO188:UOV188"/>
    <mergeCell ref="UOW188:UPD188"/>
    <mergeCell ref="UPE188:UPL188"/>
    <mergeCell ref="UPM188:UPT188"/>
    <mergeCell ref="UMC188:UMJ188"/>
    <mergeCell ref="UMK188:UMR188"/>
    <mergeCell ref="UMS188:UMZ188"/>
    <mergeCell ref="UNA188:UNH188"/>
    <mergeCell ref="UNI188:UNP188"/>
    <mergeCell ref="UNQ188:UNX188"/>
    <mergeCell ref="UKG188:UKN188"/>
    <mergeCell ref="UKO188:UKV188"/>
    <mergeCell ref="UKW188:ULD188"/>
    <mergeCell ref="ULE188:ULL188"/>
    <mergeCell ref="ULM188:ULT188"/>
    <mergeCell ref="ULU188:UMB188"/>
    <mergeCell ref="UIK188:UIR188"/>
    <mergeCell ref="UIS188:UIZ188"/>
    <mergeCell ref="UJA188:UJH188"/>
    <mergeCell ref="UJI188:UJP188"/>
    <mergeCell ref="UJQ188:UJX188"/>
    <mergeCell ref="UJY188:UKF188"/>
    <mergeCell ref="UGO188:UGV188"/>
    <mergeCell ref="UGW188:UHD188"/>
    <mergeCell ref="UHE188:UHL188"/>
    <mergeCell ref="UHM188:UHT188"/>
    <mergeCell ref="UHU188:UIB188"/>
    <mergeCell ref="UIC188:UIJ188"/>
    <mergeCell ref="UES188:UEZ188"/>
    <mergeCell ref="UFA188:UFH188"/>
    <mergeCell ref="UFI188:UFP188"/>
    <mergeCell ref="UFQ188:UFX188"/>
    <mergeCell ref="UFY188:UGF188"/>
    <mergeCell ref="UGG188:UGN188"/>
    <mergeCell ref="UCW188:UDD188"/>
    <mergeCell ref="UDE188:UDL188"/>
    <mergeCell ref="UDM188:UDT188"/>
    <mergeCell ref="UDU188:UEB188"/>
    <mergeCell ref="UEC188:UEJ188"/>
    <mergeCell ref="UEK188:UER188"/>
    <mergeCell ref="UBA188:UBH188"/>
    <mergeCell ref="UBI188:UBP188"/>
    <mergeCell ref="UBQ188:UBX188"/>
    <mergeCell ref="UBY188:UCF188"/>
    <mergeCell ref="UCG188:UCN188"/>
    <mergeCell ref="UCO188:UCV188"/>
    <mergeCell ref="TZE188:TZL188"/>
    <mergeCell ref="TZM188:TZT188"/>
    <mergeCell ref="TZU188:UAB188"/>
    <mergeCell ref="UAC188:UAJ188"/>
    <mergeCell ref="UAK188:UAR188"/>
    <mergeCell ref="UAS188:UAZ188"/>
    <mergeCell ref="TXI188:TXP188"/>
    <mergeCell ref="TXQ188:TXX188"/>
    <mergeCell ref="TXY188:TYF188"/>
    <mergeCell ref="TYG188:TYN188"/>
    <mergeCell ref="TYO188:TYV188"/>
    <mergeCell ref="TYW188:TZD188"/>
    <mergeCell ref="TVM188:TVT188"/>
    <mergeCell ref="TVU188:TWB188"/>
    <mergeCell ref="TWC188:TWJ188"/>
    <mergeCell ref="TWK188:TWR188"/>
    <mergeCell ref="TWS188:TWZ188"/>
    <mergeCell ref="TXA188:TXH188"/>
    <mergeCell ref="TTQ188:TTX188"/>
    <mergeCell ref="TTY188:TUF188"/>
    <mergeCell ref="TUG188:TUN188"/>
    <mergeCell ref="TUO188:TUV188"/>
    <mergeCell ref="TUW188:TVD188"/>
    <mergeCell ref="TVE188:TVL188"/>
    <mergeCell ref="TRU188:TSB188"/>
    <mergeCell ref="TSC188:TSJ188"/>
    <mergeCell ref="TSK188:TSR188"/>
    <mergeCell ref="TSS188:TSZ188"/>
    <mergeCell ref="TTA188:TTH188"/>
    <mergeCell ref="TTI188:TTP188"/>
    <mergeCell ref="TPY188:TQF188"/>
    <mergeCell ref="TQG188:TQN188"/>
    <mergeCell ref="TQO188:TQV188"/>
    <mergeCell ref="TQW188:TRD188"/>
    <mergeCell ref="TRE188:TRL188"/>
    <mergeCell ref="TRM188:TRT188"/>
    <mergeCell ref="TOC188:TOJ188"/>
    <mergeCell ref="TOK188:TOR188"/>
    <mergeCell ref="TOS188:TOZ188"/>
    <mergeCell ref="TPA188:TPH188"/>
    <mergeCell ref="TPI188:TPP188"/>
    <mergeCell ref="TPQ188:TPX188"/>
    <mergeCell ref="TMG188:TMN188"/>
    <mergeCell ref="TMO188:TMV188"/>
    <mergeCell ref="TMW188:TND188"/>
    <mergeCell ref="TNE188:TNL188"/>
    <mergeCell ref="TNM188:TNT188"/>
    <mergeCell ref="TNU188:TOB188"/>
    <mergeCell ref="TKK188:TKR188"/>
    <mergeCell ref="TKS188:TKZ188"/>
    <mergeCell ref="TLA188:TLH188"/>
    <mergeCell ref="TLI188:TLP188"/>
    <mergeCell ref="TLQ188:TLX188"/>
    <mergeCell ref="TLY188:TMF188"/>
    <mergeCell ref="TIO188:TIV188"/>
    <mergeCell ref="TIW188:TJD188"/>
    <mergeCell ref="TJE188:TJL188"/>
    <mergeCell ref="TJM188:TJT188"/>
    <mergeCell ref="TJU188:TKB188"/>
    <mergeCell ref="TKC188:TKJ188"/>
    <mergeCell ref="TGS188:TGZ188"/>
    <mergeCell ref="THA188:THH188"/>
    <mergeCell ref="THI188:THP188"/>
    <mergeCell ref="THQ188:THX188"/>
    <mergeCell ref="THY188:TIF188"/>
    <mergeCell ref="TIG188:TIN188"/>
    <mergeCell ref="TEW188:TFD188"/>
    <mergeCell ref="TFE188:TFL188"/>
    <mergeCell ref="TFM188:TFT188"/>
    <mergeCell ref="TFU188:TGB188"/>
    <mergeCell ref="TGC188:TGJ188"/>
    <mergeCell ref="TGK188:TGR188"/>
    <mergeCell ref="TDA188:TDH188"/>
    <mergeCell ref="TDI188:TDP188"/>
    <mergeCell ref="TDQ188:TDX188"/>
    <mergeCell ref="TDY188:TEF188"/>
    <mergeCell ref="TEG188:TEN188"/>
    <mergeCell ref="TEO188:TEV188"/>
    <mergeCell ref="TBE188:TBL188"/>
    <mergeCell ref="TBM188:TBT188"/>
    <mergeCell ref="TBU188:TCB188"/>
    <mergeCell ref="TCC188:TCJ188"/>
    <mergeCell ref="TCK188:TCR188"/>
    <mergeCell ref="TCS188:TCZ188"/>
    <mergeCell ref="SZI188:SZP188"/>
    <mergeCell ref="SZQ188:SZX188"/>
    <mergeCell ref="SZY188:TAF188"/>
    <mergeCell ref="TAG188:TAN188"/>
    <mergeCell ref="TAO188:TAV188"/>
    <mergeCell ref="TAW188:TBD188"/>
    <mergeCell ref="SXM188:SXT188"/>
    <mergeCell ref="SXU188:SYB188"/>
    <mergeCell ref="SYC188:SYJ188"/>
    <mergeCell ref="SYK188:SYR188"/>
    <mergeCell ref="SYS188:SYZ188"/>
    <mergeCell ref="SZA188:SZH188"/>
    <mergeCell ref="SVQ188:SVX188"/>
    <mergeCell ref="SVY188:SWF188"/>
    <mergeCell ref="SWG188:SWN188"/>
    <mergeCell ref="SWO188:SWV188"/>
    <mergeCell ref="SWW188:SXD188"/>
    <mergeCell ref="SXE188:SXL188"/>
    <mergeCell ref="STU188:SUB188"/>
    <mergeCell ref="SUC188:SUJ188"/>
    <mergeCell ref="SUK188:SUR188"/>
    <mergeCell ref="SUS188:SUZ188"/>
    <mergeCell ref="SVA188:SVH188"/>
    <mergeCell ref="SVI188:SVP188"/>
    <mergeCell ref="SRY188:SSF188"/>
    <mergeCell ref="SSG188:SSN188"/>
    <mergeCell ref="SSO188:SSV188"/>
    <mergeCell ref="SSW188:STD188"/>
    <mergeCell ref="STE188:STL188"/>
    <mergeCell ref="STM188:STT188"/>
    <mergeCell ref="SQC188:SQJ188"/>
    <mergeCell ref="SQK188:SQR188"/>
    <mergeCell ref="SQS188:SQZ188"/>
    <mergeCell ref="SRA188:SRH188"/>
    <mergeCell ref="SRI188:SRP188"/>
    <mergeCell ref="SRQ188:SRX188"/>
    <mergeCell ref="SOG188:SON188"/>
    <mergeCell ref="SOO188:SOV188"/>
    <mergeCell ref="SOW188:SPD188"/>
    <mergeCell ref="SPE188:SPL188"/>
    <mergeCell ref="SPM188:SPT188"/>
    <mergeCell ref="SPU188:SQB188"/>
    <mergeCell ref="SMK188:SMR188"/>
    <mergeCell ref="SMS188:SMZ188"/>
    <mergeCell ref="SNA188:SNH188"/>
    <mergeCell ref="SNI188:SNP188"/>
    <mergeCell ref="SNQ188:SNX188"/>
    <mergeCell ref="SNY188:SOF188"/>
    <mergeCell ref="SKO188:SKV188"/>
    <mergeCell ref="SKW188:SLD188"/>
    <mergeCell ref="SLE188:SLL188"/>
    <mergeCell ref="SLM188:SLT188"/>
    <mergeCell ref="SLU188:SMB188"/>
    <mergeCell ref="SMC188:SMJ188"/>
    <mergeCell ref="SIS188:SIZ188"/>
    <mergeCell ref="SJA188:SJH188"/>
    <mergeCell ref="SJI188:SJP188"/>
    <mergeCell ref="SJQ188:SJX188"/>
    <mergeCell ref="SJY188:SKF188"/>
    <mergeCell ref="SKG188:SKN188"/>
    <mergeCell ref="SGW188:SHD188"/>
    <mergeCell ref="SHE188:SHL188"/>
    <mergeCell ref="SHM188:SHT188"/>
    <mergeCell ref="SHU188:SIB188"/>
    <mergeCell ref="SIC188:SIJ188"/>
    <mergeCell ref="SIK188:SIR188"/>
    <mergeCell ref="SFA188:SFH188"/>
    <mergeCell ref="SFI188:SFP188"/>
    <mergeCell ref="SFQ188:SFX188"/>
    <mergeCell ref="SFY188:SGF188"/>
    <mergeCell ref="SGG188:SGN188"/>
    <mergeCell ref="SGO188:SGV188"/>
    <mergeCell ref="SDE188:SDL188"/>
    <mergeCell ref="SDM188:SDT188"/>
    <mergeCell ref="SDU188:SEB188"/>
    <mergeCell ref="SEC188:SEJ188"/>
    <mergeCell ref="SEK188:SER188"/>
    <mergeCell ref="SES188:SEZ188"/>
    <mergeCell ref="SBI188:SBP188"/>
    <mergeCell ref="SBQ188:SBX188"/>
    <mergeCell ref="SBY188:SCF188"/>
    <mergeCell ref="SCG188:SCN188"/>
    <mergeCell ref="SCO188:SCV188"/>
    <mergeCell ref="SCW188:SDD188"/>
    <mergeCell ref="RZM188:RZT188"/>
    <mergeCell ref="RZU188:SAB188"/>
    <mergeCell ref="SAC188:SAJ188"/>
    <mergeCell ref="SAK188:SAR188"/>
    <mergeCell ref="SAS188:SAZ188"/>
    <mergeCell ref="SBA188:SBH188"/>
    <mergeCell ref="RXQ188:RXX188"/>
    <mergeCell ref="RXY188:RYF188"/>
    <mergeCell ref="RYG188:RYN188"/>
    <mergeCell ref="RYO188:RYV188"/>
    <mergeCell ref="RYW188:RZD188"/>
    <mergeCell ref="RZE188:RZL188"/>
    <mergeCell ref="RVU188:RWB188"/>
    <mergeCell ref="RWC188:RWJ188"/>
    <mergeCell ref="RWK188:RWR188"/>
    <mergeCell ref="RWS188:RWZ188"/>
    <mergeCell ref="RXA188:RXH188"/>
    <mergeCell ref="RXI188:RXP188"/>
    <mergeCell ref="RTY188:RUF188"/>
    <mergeCell ref="RUG188:RUN188"/>
    <mergeCell ref="RUO188:RUV188"/>
    <mergeCell ref="RUW188:RVD188"/>
    <mergeCell ref="RVE188:RVL188"/>
    <mergeCell ref="RVM188:RVT188"/>
    <mergeCell ref="RSC188:RSJ188"/>
    <mergeCell ref="RSK188:RSR188"/>
    <mergeCell ref="RSS188:RSZ188"/>
    <mergeCell ref="RTA188:RTH188"/>
    <mergeCell ref="RTI188:RTP188"/>
    <mergeCell ref="RTQ188:RTX188"/>
    <mergeCell ref="RQG188:RQN188"/>
    <mergeCell ref="RQO188:RQV188"/>
    <mergeCell ref="RQW188:RRD188"/>
    <mergeCell ref="RRE188:RRL188"/>
    <mergeCell ref="RRM188:RRT188"/>
    <mergeCell ref="RRU188:RSB188"/>
    <mergeCell ref="ROK188:ROR188"/>
    <mergeCell ref="ROS188:ROZ188"/>
    <mergeCell ref="RPA188:RPH188"/>
    <mergeCell ref="RPI188:RPP188"/>
    <mergeCell ref="RPQ188:RPX188"/>
    <mergeCell ref="RPY188:RQF188"/>
    <mergeCell ref="RMO188:RMV188"/>
    <mergeCell ref="RMW188:RND188"/>
    <mergeCell ref="RNE188:RNL188"/>
    <mergeCell ref="RNM188:RNT188"/>
    <mergeCell ref="RNU188:ROB188"/>
    <mergeCell ref="ROC188:ROJ188"/>
    <mergeCell ref="RKS188:RKZ188"/>
    <mergeCell ref="RLA188:RLH188"/>
    <mergeCell ref="RLI188:RLP188"/>
    <mergeCell ref="RLQ188:RLX188"/>
    <mergeCell ref="RLY188:RMF188"/>
    <mergeCell ref="RMG188:RMN188"/>
    <mergeCell ref="RIW188:RJD188"/>
    <mergeCell ref="RJE188:RJL188"/>
    <mergeCell ref="RJM188:RJT188"/>
    <mergeCell ref="RJU188:RKB188"/>
    <mergeCell ref="RKC188:RKJ188"/>
    <mergeCell ref="RKK188:RKR188"/>
    <mergeCell ref="RHA188:RHH188"/>
    <mergeCell ref="RHI188:RHP188"/>
    <mergeCell ref="RHQ188:RHX188"/>
    <mergeCell ref="RHY188:RIF188"/>
    <mergeCell ref="RIG188:RIN188"/>
    <mergeCell ref="RIO188:RIV188"/>
    <mergeCell ref="RFE188:RFL188"/>
    <mergeCell ref="RFM188:RFT188"/>
    <mergeCell ref="RFU188:RGB188"/>
    <mergeCell ref="RGC188:RGJ188"/>
    <mergeCell ref="RGK188:RGR188"/>
    <mergeCell ref="RGS188:RGZ188"/>
    <mergeCell ref="RDI188:RDP188"/>
    <mergeCell ref="RDQ188:RDX188"/>
    <mergeCell ref="RDY188:REF188"/>
    <mergeCell ref="REG188:REN188"/>
    <mergeCell ref="REO188:REV188"/>
    <mergeCell ref="REW188:RFD188"/>
    <mergeCell ref="RBM188:RBT188"/>
    <mergeCell ref="RBU188:RCB188"/>
    <mergeCell ref="RCC188:RCJ188"/>
    <mergeCell ref="RCK188:RCR188"/>
    <mergeCell ref="RCS188:RCZ188"/>
    <mergeCell ref="RDA188:RDH188"/>
    <mergeCell ref="QZQ188:QZX188"/>
    <mergeCell ref="QZY188:RAF188"/>
    <mergeCell ref="RAG188:RAN188"/>
    <mergeCell ref="RAO188:RAV188"/>
    <mergeCell ref="RAW188:RBD188"/>
    <mergeCell ref="RBE188:RBL188"/>
    <mergeCell ref="QXU188:QYB188"/>
    <mergeCell ref="QYC188:QYJ188"/>
    <mergeCell ref="QYK188:QYR188"/>
    <mergeCell ref="QYS188:QYZ188"/>
    <mergeCell ref="QZA188:QZH188"/>
    <mergeCell ref="QZI188:QZP188"/>
    <mergeCell ref="QVY188:QWF188"/>
    <mergeCell ref="QWG188:QWN188"/>
    <mergeCell ref="QWO188:QWV188"/>
    <mergeCell ref="QWW188:QXD188"/>
    <mergeCell ref="QXE188:QXL188"/>
    <mergeCell ref="QXM188:QXT188"/>
    <mergeCell ref="QUC188:QUJ188"/>
    <mergeCell ref="QUK188:QUR188"/>
    <mergeCell ref="QUS188:QUZ188"/>
    <mergeCell ref="QVA188:QVH188"/>
    <mergeCell ref="QVI188:QVP188"/>
    <mergeCell ref="QVQ188:QVX188"/>
    <mergeCell ref="QSG188:QSN188"/>
    <mergeCell ref="QSO188:QSV188"/>
    <mergeCell ref="QSW188:QTD188"/>
    <mergeCell ref="QTE188:QTL188"/>
    <mergeCell ref="QTM188:QTT188"/>
    <mergeCell ref="QTU188:QUB188"/>
    <mergeCell ref="QQK188:QQR188"/>
    <mergeCell ref="QQS188:QQZ188"/>
    <mergeCell ref="QRA188:QRH188"/>
    <mergeCell ref="QRI188:QRP188"/>
    <mergeCell ref="QRQ188:QRX188"/>
    <mergeCell ref="QRY188:QSF188"/>
    <mergeCell ref="QOO188:QOV188"/>
    <mergeCell ref="QOW188:QPD188"/>
    <mergeCell ref="QPE188:QPL188"/>
    <mergeCell ref="QPM188:QPT188"/>
    <mergeCell ref="QPU188:QQB188"/>
    <mergeCell ref="QQC188:QQJ188"/>
    <mergeCell ref="QMS188:QMZ188"/>
    <mergeCell ref="QNA188:QNH188"/>
    <mergeCell ref="QNI188:QNP188"/>
    <mergeCell ref="QNQ188:QNX188"/>
    <mergeCell ref="QNY188:QOF188"/>
    <mergeCell ref="QOG188:QON188"/>
    <mergeCell ref="QKW188:QLD188"/>
    <mergeCell ref="QLE188:QLL188"/>
    <mergeCell ref="QLM188:QLT188"/>
    <mergeCell ref="QLU188:QMB188"/>
    <mergeCell ref="QMC188:QMJ188"/>
    <mergeCell ref="QMK188:QMR188"/>
    <mergeCell ref="QJA188:QJH188"/>
    <mergeCell ref="QJI188:QJP188"/>
    <mergeCell ref="QJQ188:QJX188"/>
    <mergeCell ref="QJY188:QKF188"/>
    <mergeCell ref="QKG188:QKN188"/>
    <mergeCell ref="QKO188:QKV188"/>
    <mergeCell ref="QHE188:QHL188"/>
    <mergeCell ref="QHM188:QHT188"/>
    <mergeCell ref="QHU188:QIB188"/>
    <mergeCell ref="QIC188:QIJ188"/>
    <mergeCell ref="QIK188:QIR188"/>
    <mergeCell ref="QIS188:QIZ188"/>
    <mergeCell ref="QFI188:QFP188"/>
    <mergeCell ref="QFQ188:QFX188"/>
    <mergeCell ref="QFY188:QGF188"/>
    <mergeCell ref="QGG188:QGN188"/>
    <mergeCell ref="QGO188:QGV188"/>
    <mergeCell ref="QGW188:QHD188"/>
    <mergeCell ref="QDM188:QDT188"/>
    <mergeCell ref="QDU188:QEB188"/>
    <mergeCell ref="QEC188:QEJ188"/>
    <mergeCell ref="QEK188:QER188"/>
    <mergeCell ref="QES188:QEZ188"/>
    <mergeCell ref="QFA188:QFH188"/>
    <mergeCell ref="QBQ188:QBX188"/>
    <mergeCell ref="QBY188:QCF188"/>
    <mergeCell ref="QCG188:QCN188"/>
    <mergeCell ref="QCO188:QCV188"/>
    <mergeCell ref="QCW188:QDD188"/>
    <mergeCell ref="QDE188:QDL188"/>
    <mergeCell ref="PZU188:QAB188"/>
    <mergeCell ref="QAC188:QAJ188"/>
    <mergeCell ref="QAK188:QAR188"/>
    <mergeCell ref="QAS188:QAZ188"/>
    <mergeCell ref="QBA188:QBH188"/>
    <mergeCell ref="QBI188:QBP188"/>
    <mergeCell ref="PXY188:PYF188"/>
    <mergeCell ref="PYG188:PYN188"/>
    <mergeCell ref="PYO188:PYV188"/>
    <mergeCell ref="PYW188:PZD188"/>
    <mergeCell ref="PZE188:PZL188"/>
    <mergeCell ref="PZM188:PZT188"/>
    <mergeCell ref="PWC188:PWJ188"/>
    <mergeCell ref="PWK188:PWR188"/>
    <mergeCell ref="PWS188:PWZ188"/>
    <mergeCell ref="PXA188:PXH188"/>
    <mergeCell ref="PXI188:PXP188"/>
    <mergeCell ref="PXQ188:PXX188"/>
    <mergeCell ref="PUG188:PUN188"/>
    <mergeCell ref="PUO188:PUV188"/>
    <mergeCell ref="PUW188:PVD188"/>
    <mergeCell ref="PVE188:PVL188"/>
    <mergeCell ref="PVM188:PVT188"/>
    <mergeCell ref="PVU188:PWB188"/>
    <mergeCell ref="PSK188:PSR188"/>
    <mergeCell ref="PSS188:PSZ188"/>
    <mergeCell ref="PTA188:PTH188"/>
    <mergeCell ref="PTI188:PTP188"/>
    <mergeCell ref="PTQ188:PTX188"/>
    <mergeCell ref="PTY188:PUF188"/>
    <mergeCell ref="PQO188:PQV188"/>
    <mergeCell ref="PQW188:PRD188"/>
    <mergeCell ref="PRE188:PRL188"/>
    <mergeCell ref="PRM188:PRT188"/>
    <mergeCell ref="PRU188:PSB188"/>
    <mergeCell ref="PSC188:PSJ188"/>
    <mergeCell ref="POS188:POZ188"/>
    <mergeCell ref="PPA188:PPH188"/>
    <mergeCell ref="PPI188:PPP188"/>
    <mergeCell ref="PPQ188:PPX188"/>
    <mergeCell ref="PPY188:PQF188"/>
    <mergeCell ref="PQG188:PQN188"/>
    <mergeCell ref="PMW188:PND188"/>
    <mergeCell ref="PNE188:PNL188"/>
    <mergeCell ref="PNM188:PNT188"/>
    <mergeCell ref="PNU188:POB188"/>
    <mergeCell ref="POC188:POJ188"/>
    <mergeCell ref="POK188:POR188"/>
    <mergeCell ref="PLA188:PLH188"/>
    <mergeCell ref="PLI188:PLP188"/>
    <mergeCell ref="PLQ188:PLX188"/>
    <mergeCell ref="PLY188:PMF188"/>
    <mergeCell ref="PMG188:PMN188"/>
    <mergeCell ref="PMO188:PMV188"/>
    <mergeCell ref="PJE188:PJL188"/>
    <mergeCell ref="PJM188:PJT188"/>
    <mergeCell ref="PJU188:PKB188"/>
    <mergeCell ref="PKC188:PKJ188"/>
    <mergeCell ref="PKK188:PKR188"/>
    <mergeCell ref="PKS188:PKZ188"/>
    <mergeCell ref="PHI188:PHP188"/>
    <mergeCell ref="PHQ188:PHX188"/>
    <mergeCell ref="PHY188:PIF188"/>
    <mergeCell ref="PIG188:PIN188"/>
    <mergeCell ref="PIO188:PIV188"/>
    <mergeCell ref="PIW188:PJD188"/>
    <mergeCell ref="PFM188:PFT188"/>
    <mergeCell ref="PFU188:PGB188"/>
    <mergeCell ref="PGC188:PGJ188"/>
    <mergeCell ref="PGK188:PGR188"/>
    <mergeCell ref="PGS188:PGZ188"/>
    <mergeCell ref="PHA188:PHH188"/>
    <mergeCell ref="PDQ188:PDX188"/>
    <mergeCell ref="PDY188:PEF188"/>
    <mergeCell ref="PEG188:PEN188"/>
    <mergeCell ref="PEO188:PEV188"/>
    <mergeCell ref="PEW188:PFD188"/>
    <mergeCell ref="PFE188:PFL188"/>
    <mergeCell ref="PBU188:PCB188"/>
    <mergeCell ref="PCC188:PCJ188"/>
    <mergeCell ref="PCK188:PCR188"/>
    <mergeCell ref="PCS188:PCZ188"/>
    <mergeCell ref="PDA188:PDH188"/>
    <mergeCell ref="PDI188:PDP188"/>
    <mergeCell ref="OZY188:PAF188"/>
    <mergeCell ref="PAG188:PAN188"/>
    <mergeCell ref="PAO188:PAV188"/>
    <mergeCell ref="PAW188:PBD188"/>
    <mergeCell ref="PBE188:PBL188"/>
    <mergeCell ref="PBM188:PBT188"/>
    <mergeCell ref="OYC188:OYJ188"/>
    <mergeCell ref="OYK188:OYR188"/>
    <mergeCell ref="OYS188:OYZ188"/>
    <mergeCell ref="OZA188:OZH188"/>
    <mergeCell ref="OZI188:OZP188"/>
    <mergeCell ref="OZQ188:OZX188"/>
    <mergeCell ref="OWG188:OWN188"/>
    <mergeCell ref="OWO188:OWV188"/>
    <mergeCell ref="OWW188:OXD188"/>
    <mergeCell ref="OXE188:OXL188"/>
    <mergeCell ref="OXM188:OXT188"/>
    <mergeCell ref="OXU188:OYB188"/>
    <mergeCell ref="OUK188:OUR188"/>
    <mergeCell ref="OUS188:OUZ188"/>
    <mergeCell ref="OVA188:OVH188"/>
    <mergeCell ref="OVI188:OVP188"/>
    <mergeCell ref="OVQ188:OVX188"/>
    <mergeCell ref="OVY188:OWF188"/>
    <mergeCell ref="OSO188:OSV188"/>
    <mergeCell ref="OSW188:OTD188"/>
    <mergeCell ref="OTE188:OTL188"/>
    <mergeCell ref="OTM188:OTT188"/>
    <mergeCell ref="OTU188:OUB188"/>
    <mergeCell ref="OUC188:OUJ188"/>
    <mergeCell ref="OQS188:OQZ188"/>
    <mergeCell ref="ORA188:ORH188"/>
    <mergeCell ref="ORI188:ORP188"/>
    <mergeCell ref="ORQ188:ORX188"/>
    <mergeCell ref="ORY188:OSF188"/>
    <mergeCell ref="OSG188:OSN188"/>
    <mergeCell ref="OOW188:OPD188"/>
    <mergeCell ref="OPE188:OPL188"/>
    <mergeCell ref="OPM188:OPT188"/>
    <mergeCell ref="OPU188:OQB188"/>
    <mergeCell ref="OQC188:OQJ188"/>
    <mergeCell ref="OQK188:OQR188"/>
    <mergeCell ref="ONA188:ONH188"/>
    <mergeCell ref="ONI188:ONP188"/>
    <mergeCell ref="ONQ188:ONX188"/>
    <mergeCell ref="ONY188:OOF188"/>
    <mergeCell ref="OOG188:OON188"/>
    <mergeCell ref="OOO188:OOV188"/>
    <mergeCell ref="OLE188:OLL188"/>
    <mergeCell ref="OLM188:OLT188"/>
    <mergeCell ref="OLU188:OMB188"/>
    <mergeCell ref="OMC188:OMJ188"/>
    <mergeCell ref="OMK188:OMR188"/>
    <mergeCell ref="OMS188:OMZ188"/>
    <mergeCell ref="OJI188:OJP188"/>
    <mergeCell ref="OJQ188:OJX188"/>
    <mergeCell ref="OJY188:OKF188"/>
    <mergeCell ref="OKG188:OKN188"/>
    <mergeCell ref="OKO188:OKV188"/>
    <mergeCell ref="OKW188:OLD188"/>
    <mergeCell ref="OHM188:OHT188"/>
    <mergeCell ref="OHU188:OIB188"/>
    <mergeCell ref="OIC188:OIJ188"/>
    <mergeCell ref="OIK188:OIR188"/>
    <mergeCell ref="OIS188:OIZ188"/>
    <mergeCell ref="OJA188:OJH188"/>
    <mergeCell ref="OFQ188:OFX188"/>
    <mergeCell ref="OFY188:OGF188"/>
    <mergeCell ref="OGG188:OGN188"/>
    <mergeCell ref="OGO188:OGV188"/>
    <mergeCell ref="OGW188:OHD188"/>
    <mergeCell ref="OHE188:OHL188"/>
    <mergeCell ref="ODU188:OEB188"/>
    <mergeCell ref="OEC188:OEJ188"/>
    <mergeCell ref="OEK188:OER188"/>
    <mergeCell ref="OES188:OEZ188"/>
    <mergeCell ref="OFA188:OFH188"/>
    <mergeCell ref="OFI188:OFP188"/>
    <mergeCell ref="OBY188:OCF188"/>
    <mergeCell ref="OCG188:OCN188"/>
    <mergeCell ref="OCO188:OCV188"/>
    <mergeCell ref="OCW188:ODD188"/>
    <mergeCell ref="ODE188:ODL188"/>
    <mergeCell ref="ODM188:ODT188"/>
    <mergeCell ref="OAC188:OAJ188"/>
    <mergeCell ref="OAK188:OAR188"/>
    <mergeCell ref="OAS188:OAZ188"/>
    <mergeCell ref="OBA188:OBH188"/>
    <mergeCell ref="OBI188:OBP188"/>
    <mergeCell ref="OBQ188:OBX188"/>
    <mergeCell ref="NYG188:NYN188"/>
    <mergeCell ref="NYO188:NYV188"/>
    <mergeCell ref="NYW188:NZD188"/>
    <mergeCell ref="NZE188:NZL188"/>
    <mergeCell ref="NZM188:NZT188"/>
    <mergeCell ref="NZU188:OAB188"/>
    <mergeCell ref="NWK188:NWR188"/>
    <mergeCell ref="NWS188:NWZ188"/>
    <mergeCell ref="NXA188:NXH188"/>
    <mergeCell ref="NXI188:NXP188"/>
    <mergeCell ref="NXQ188:NXX188"/>
    <mergeCell ref="NXY188:NYF188"/>
    <mergeCell ref="NUO188:NUV188"/>
    <mergeCell ref="NUW188:NVD188"/>
    <mergeCell ref="NVE188:NVL188"/>
    <mergeCell ref="NVM188:NVT188"/>
    <mergeCell ref="NVU188:NWB188"/>
    <mergeCell ref="NWC188:NWJ188"/>
    <mergeCell ref="NSS188:NSZ188"/>
    <mergeCell ref="NTA188:NTH188"/>
    <mergeCell ref="NTI188:NTP188"/>
    <mergeCell ref="NTQ188:NTX188"/>
    <mergeCell ref="NTY188:NUF188"/>
    <mergeCell ref="NUG188:NUN188"/>
    <mergeCell ref="NQW188:NRD188"/>
    <mergeCell ref="NRE188:NRL188"/>
    <mergeCell ref="NRM188:NRT188"/>
    <mergeCell ref="NRU188:NSB188"/>
    <mergeCell ref="NSC188:NSJ188"/>
    <mergeCell ref="NSK188:NSR188"/>
    <mergeCell ref="NPA188:NPH188"/>
    <mergeCell ref="NPI188:NPP188"/>
    <mergeCell ref="NPQ188:NPX188"/>
    <mergeCell ref="NPY188:NQF188"/>
    <mergeCell ref="NQG188:NQN188"/>
    <mergeCell ref="NQO188:NQV188"/>
    <mergeCell ref="NNE188:NNL188"/>
    <mergeCell ref="NNM188:NNT188"/>
    <mergeCell ref="NNU188:NOB188"/>
    <mergeCell ref="NOC188:NOJ188"/>
    <mergeCell ref="NOK188:NOR188"/>
    <mergeCell ref="NOS188:NOZ188"/>
    <mergeCell ref="NLI188:NLP188"/>
    <mergeCell ref="NLQ188:NLX188"/>
    <mergeCell ref="NLY188:NMF188"/>
    <mergeCell ref="NMG188:NMN188"/>
    <mergeCell ref="NMO188:NMV188"/>
    <mergeCell ref="NMW188:NND188"/>
    <mergeCell ref="NJM188:NJT188"/>
    <mergeCell ref="NJU188:NKB188"/>
    <mergeCell ref="NKC188:NKJ188"/>
    <mergeCell ref="NKK188:NKR188"/>
    <mergeCell ref="NKS188:NKZ188"/>
    <mergeCell ref="NLA188:NLH188"/>
    <mergeCell ref="NHQ188:NHX188"/>
    <mergeCell ref="NHY188:NIF188"/>
    <mergeCell ref="NIG188:NIN188"/>
    <mergeCell ref="NIO188:NIV188"/>
    <mergeCell ref="NIW188:NJD188"/>
    <mergeCell ref="NJE188:NJL188"/>
    <mergeCell ref="NFU188:NGB188"/>
    <mergeCell ref="NGC188:NGJ188"/>
    <mergeCell ref="NGK188:NGR188"/>
    <mergeCell ref="NGS188:NGZ188"/>
    <mergeCell ref="NHA188:NHH188"/>
    <mergeCell ref="NHI188:NHP188"/>
    <mergeCell ref="NDY188:NEF188"/>
    <mergeCell ref="NEG188:NEN188"/>
    <mergeCell ref="NEO188:NEV188"/>
    <mergeCell ref="NEW188:NFD188"/>
    <mergeCell ref="NFE188:NFL188"/>
    <mergeCell ref="NFM188:NFT188"/>
    <mergeCell ref="NCC188:NCJ188"/>
    <mergeCell ref="NCK188:NCR188"/>
    <mergeCell ref="NCS188:NCZ188"/>
    <mergeCell ref="NDA188:NDH188"/>
    <mergeCell ref="NDI188:NDP188"/>
    <mergeCell ref="NDQ188:NDX188"/>
    <mergeCell ref="NAG188:NAN188"/>
    <mergeCell ref="NAO188:NAV188"/>
    <mergeCell ref="NAW188:NBD188"/>
    <mergeCell ref="NBE188:NBL188"/>
    <mergeCell ref="NBM188:NBT188"/>
    <mergeCell ref="NBU188:NCB188"/>
    <mergeCell ref="MYK188:MYR188"/>
    <mergeCell ref="MYS188:MYZ188"/>
    <mergeCell ref="MZA188:MZH188"/>
    <mergeCell ref="MZI188:MZP188"/>
    <mergeCell ref="MZQ188:MZX188"/>
    <mergeCell ref="MZY188:NAF188"/>
    <mergeCell ref="MWO188:MWV188"/>
    <mergeCell ref="MWW188:MXD188"/>
    <mergeCell ref="MXE188:MXL188"/>
    <mergeCell ref="MXM188:MXT188"/>
    <mergeCell ref="MXU188:MYB188"/>
    <mergeCell ref="MYC188:MYJ188"/>
    <mergeCell ref="MUS188:MUZ188"/>
    <mergeCell ref="MVA188:MVH188"/>
    <mergeCell ref="MVI188:MVP188"/>
    <mergeCell ref="MVQ188:MVX188"/>
    <mergeCell ref="MVY188:MWF188"/>
    <mergeCell ref="MWG188:MWN188"/>
    <mergeCell ref="MSW188:MTD188"/>
    <mergeCell ref="MTE188:MTL188"/>
    <mergeCell ref="MTM188:MTT188"/>
    <mergeCell ref="MTU188:MUB188"/>
    <mergeCell ref="MUC188:MUJ188"/>
    <mergeCell ref="MUK188:MUR188"/>
    <mergeCell ref="MRA188:MRH188"/>
    <mergeCell ref="MRI188:MRP188"/>
    <mergeCell ref="MRQ188:MRX188"/>
    <mergeCell ref="MRY188:MSF188"/>
    <mergeCell ref="MSG188:MSN188"/>
    <mergeCell ref="MSO188:MSV188"/>
    <mergeCell ref="MPE188:MPL188"/>
    <mergeCell ref="MPM188:MPT188"/>
    <mergeCell ref="MPU188:MQB188"/>
    <mergeCell ref="MQC188:MQJ188"/>
    <mergeCell ref="MQK188:MQR188"/>
    <mergeCell ref="MQS188:MQZ188"/>
    <mergeCell ref="MNI188:MNP188"/>
    <mergeCell ref="MNQ188:MNX188"/>
    <mergeCell ref="MNY188:MOF188"/>
    <mergeCell ref="MOG188:MON188"/>
    <mergeCell ref="MOO188:MOV188"/>
    <mergeCell ref="MOW188:MPD188"/>
    <mergeCell ref="MLM188:MLT188"/>
    <mergeCell ref="MLU188:MMB188"/>
    <mergeCell ref="MMC188:MMJ188"/>
    <mergeCell ref="MMK188:MMR188"/>
    <mergeCell ref="MMS188:MMZ188"/>
    <mergeCell ref="MNA188:MNH188"/>
    <mergeCell ref="MJQ188:MJX188"/>
    <mergeCell ref="MJY188:MKF188"/>
    <mergeCell ref="MKG188:MKN188"/>
    <mergeCell ref="MKO188:MKV188"/>
    <mergeCell ref="MKW188:MLD188"/>
    <mergeCell ref="MLE188:MLL188"/>
    <mergeCell ref="MHU188:MIB188"/>
    <mergeCell ref="MIC188:MIJ188"/>
    <mergeCell ref="MIK188:MIR188"/>
    <mergeCell ref="MIS188:MIZ188"/>
    <mergeCell ref="MJA188:MJH188"/>
    <mergeCell ref="MJI188:MJP188"/>
    <mergeCell ref="MFY188:MGF188"/>
    <mergeCell ref="MGG188:MGN188"/>
    <mergeCell ref="MGO188:MGV188"/>
    <mergeCell ref="MGW188:MHD188"/>
    <mergeCell ref="MHE188:MHL188"/>
    <mergeCell ref="MHM188:MHT188"/>
    <mergeCell ref="MEC188:MEJ188"/>
    <mergeCell ref="MEK188:MER188"/>
    <mergeCell ref="MES188:MEZ188"/>
    <mergeCell ref="MFA188:MFH188"/>
    <mergeCell ref="MFI188:MFP188"/>
    <mergeCell ref="MFQ188:MFX188"/>
    <mergeCell ref="MCG188:MCN188"/>
    <mergeCell ref="MCO188:MCV188"/>
    <mergeCell ref="MCW188:MDD188"/>
    <mergeCell ref="MDE188:MDL188"/>
    <mergeCell ref="MDM188:MDT188"/>
    <mergeCell ref="MDU188:MEB188"/>
    <mergeCell ref="MAK188:MAR188"/>
    <mergeCell ref="MAS188:MAZ188"/>
    <mergeCell ref="MBA188:MBH188"/>
    <mergeCell ref="MBI188:MBP188"/>
    <mergeCell ref="MBQ188:MBX188"/>
    <mergeCell ref="MBY188:MCF188"/>
    <mergeCell ref="LYO188:LYV188"/>
    <mergeCell ref="LYW188:LZD188"/>
    <mergeCell ref="LZE188:LZL188"/>
    <mergeCell ref="LZM188:LZT188"/>
    <mergeCell ref="LZU188:MAB188"/>
    <mergeCell ref="MAC188:MAJ188"/>
    <mergeCell ref="LWS188:LWZ188"/>
    <mergeCell ref="LXA188:LXH188"/>
    <mergeCell ref="LXI188:LXP188"/>
    <mergeCell ref="LXQ188:LXX188"/>
    <mergeCell ref="LXY188:LYF188"/>
    <mergeCell ref="LYG188:LYN188"/>
    <mergeCell ref="LUW188:LVD188"/>
    <mergeCell ref="LVE188:LVL188"/>
    <mergeCell ref="LVM188:LVT188"/>
    <mergeCell ref="LVU188:LWB188"/>
    <mergeCell ref="LWC188:LWJ188"/>
    <mergeCell ref="LWK188:LWR188"/>
    <mergeCell ref="LTA188:LTH188"/>
    <mergeCell ref="LTI188:LTP188"/>
    <mergeCell ref="LTQ188:LTX188"/>
    <mergeCell ref="LTY188:LUF188"/>
    <mergeCell ref="LUG188:LUN188"/>
    <mergeCell ref="LUO188:LUV188"/>
    <mergeCell ref="LRE188:LRL188"/>
    <mergeCell ref="LRM188:LRT188"/>
    <mergeCell ref="LRU188:LSB188"/>
    <mergeCell ref="LSC188:LSJ188"/>
    <mergeCell ref="LSK188:LSR188"/>
    <mergeCell ref="LSS188:LSZ188"/>
    <mergeCell ref="LPI188:LPP188"/>
    <mergeCell ref="LPQ188:LPX188"/>
    <mergeCell ref="LPY188:LQF188"/>
    <mergeCell ref="LQG188:LQN188"/>
    <mergeCell ref="LQO188:LQV188"/>
    <mergeCell ref="LQW188:LRD188"/>
    <mergeCell ref="LNM188:LNT188"/>
    <mergeCell ref="LNU188:LOB188"/>
    <mergeCell ref="LOC188:LOJ188"/>
    <mergeCell ref="LOK188:LOR188"/>
    <mergeCell ref="LOS188:LOZ188"/>
    <mergeCell ref="LPA188:LPH188"/>
    <mergeCell ref="LLQ188:LLX188"/>
    <mergeCell ref="LLY188:LMF188"/>
    <mergeCell ref="LMG188:LMN188"/>
    <mergeCell ref="LMO188:LMV188"/>
    <mergeCell ref="LMW188:LND188"/>
    <mergeCell ref="LNE188:LNL188"/>
    <mergeCell ref="LJU188:LKB188"/>
    <mergeCell ref="LKC188:LKJ188"/>
    <mergeCell ref="LKK188:LKR188"/>
    <mergeCell ref="LKS188:LKZ188"/>
    <mergeCell ref="LLA188:LLH188"/>
    <mergeCell ref="LLI188:LLP188"/>
    <mergeCell ref="LHY188:LIF188"/>
    <mergeCell ref="LIG188:LIN188"/>
    <mergeCell ref="LIO188:LIV188"/>
    <mergeCell ref="LIW188:LJD188"/>
    <mergeCell ref="LJE188:LJL188"/>
    <mergeCell ref="LJM188:LJT188"/>
    <mergeCell ref="LGC188:LGJ188"/>
    <mergeCell ref="LGK188:LGR188"/>
    <mergeCell ref="LGS188:LGZ188"/>
    <mergeCell ref="LHA188:LHH188"/>
    <mergeCell ref="LHI188:LHP188"/>
    <mergeCell ref="LHQ188:LHX188"/>
    <mergeCell ref="LEG188:LEN188"/>
    <mergeCell ref="LEO188:LEV188"/>
    <mergeCell ref="LEW188:LFD188"/>
    <mergeCell ref="LFE188:LFL188"/>
    <mergeCell ref="LFM188:LFT188"/>
    <mergeCell ref="LFU188:LGB188"/>
    <mergeCell ref="LCK188:LCR188"/>
    <mergeCell ref="LCS188:LCZ188"/>
    <mergeCell ref="LDA188:LDH188"/>
    <mergeCell ref="LDI188:LDP188"/>
    <mergeCell ref="LDQ188:LDX188"/>
    <mergeCell ref="LDY188:LEF188"/>
    <mergeCell ref="LAO188:LAV188"/>
    <mergeCell ref="LAW188:LBD188"/>
    <mergeCell ref="LBE188:LBL188"/>
    <mergeCell ref="LBM188:LBT188"/>
    <mergeCell ref="LBU188:LCB188"/>
    <mergeCell ref="LCC188:LCJ188"/>
    <mergeCell ref="KYS188:KYZ188"/>
    <mergeCell ref="KZA188:KZH188"/>
    <mergeCell ref="KZI188:KZP188"/>
    <mergeCell ref="KZQ188:KZX188"/>
    <mergeCell ref="KZY188:LAF188"/>
    <mergeCell ref="LAG188:LAN188"/>
    <mergeCell ref="KWW188:KXD188"/>
    <mergeCell ref="KXE188:KXL188"/>
    <mergeCell ref="KXM188:KXT188"/>
    <mergeCell ref="KXU188:KYB188"/>
    <mergeCell ref="KYC188:KYJ188"/>
    <mergeCell ref="KYK188:KYR188"/>
    <mergeCell ref="KVA188:KVH188"/>
    <mergeCell ref="KVI188:KVP188"/>
    <mergeCell ref="KVQ188:KVX188"/>
    <mergeCell ref="KVY188:KWF188"/>
    <mergeCell ref="KWG188:KWN188"/>
    <mergeCell ref="KWO188:KWV188"/>
    <mergeCell ref="KTE188:KTL188"/>
    <mergeCell ref="KTM188:KTT188"/>
    <mergeCell ref="KTU188:KUB188"/>
    <mergeCell ref="KUC188:KUJ188"/>
    <mergeCell ref="KUK188:KUR188"/>
    <mergeCell ref="KUS188:KUZ188"/>
    <mergeCell ref="KRI188:KRP188"/>
    <mergeCell ref="KRQ188:KRX188"/>
    <mergeCell ref="KRY188:KSF188"/>
    <mergeCell ref="KSG188:KSN188"/>
    <mergeCell ref="KSO188:KSV188"/>
    <mergeCell ref="KSW188:KTD188"/>
    <mergeCell ref="KPM188:KPT188"/>
    <mergeCell ref="KPU188:KQB188"/>
    <mergeCell ref="KQC188:KQJ188"/>
    <mergeCell ref="KQK188:KQR188"/>
    <mergeCell ref="KQS188:KQZ188"/>
    <mergeCell ref="KRA188:KRH188"/>
    <mergeCell ref="KNQ188:KNX188"/>
    <mergeCell ref="KNY188:KOF188"/>
    <mergeCell ref="KOG188:KON188"/>
    <mergeCell ref="KOO188:KOV188"/>
    <mergeCell ref="KOW188:KPD188"/>
    <mergeCell ref="KPE188:KPL188"/>
    <mergeCell ref="KLU188:KMB188"/>
    <mergeCell ref="KMC188:KMJ188"/>
    <mergeCell ref="KMK188:KMR188"/>
    <mergeCell ref="KMS188:KMZ188"/>
    <mergeCell ref="KNA188:KNH188"/>
    <mergeCell ref="KNI188:KNP188"/>
    <mergeCell ref="KJY188:KKF188"/>
    <mergeCell ref="KKG188:KKN188"/>
    <mergeCell ref="KKO188:KKV188"/>
    <mergeCell ref="KKW188:KLD188"/>
    <mergeCell ref="KLE188:KLL188"/>
    <mergeCell ref="KLM188:KLT188"/>
    <mergeCell ref="KIC188:KIJ188"/>
    <mergeCell ref="KIK188:KIR188"/>
    <mergeCell ref="KIS188:KIZ188"/>
    <mergeCell ref="KJA188:KJH188"/>
    <mergeCell ref="KJI188:KJP188"/>
    <mergeCell ref="KJQ188:KJX188"/>
    <mergeCell ref="KGG188:KGN188"/>
    <mergeCell ref="KGO188:KGV188"/>
    <mergeCell ref="KGW188:KHD188"/>
    <mergeCell ref="KHE188:KHL188"/>
    <mergeCell ref="KHM188:KHT188"/>
    <mergeCell ref="KHU188:KIB188"/>
    <mergeCell ref="KEK188:KER188"/>
    <mergeCell ref="KES188:KEZ188"/>
    <mergeCell ref="KFA188:KFH188"/>
    <mergeCell ref="KFI188:KFP188"/>
    <mergeCell ref="KFQ188:KFX188"/>
    <mergeCell ref="KFY188:KGF188"/>
    <mergeCell ref="KCO188:KCV188"/>
    <mergeCell ref="KCW188:KDD188"/>
    <mergeCell ref="KDE188:KDL188"/>
    <mergeCell ref="KDM188:KDT188"/>
    <mergeCell ref="KDU188:KEB188"/>
    <mergeCell ref="KEC188:KEJ188"/>
    <mergeCell ref="KAS188:KAZ188"/>
    <mergeCell ref="KBA188:KBH188"/>
    <mergeCell ref="KBI188:KBP188"/>
    <mergeCell ref="KBQ188:KBX188"/>
    <mergeCell ref="KBY188:KCF188"/>
    <mergeCell ref="KCG188:KCN188"/>
    <mergeCell ref="JYW188:JZD188"/>
    <mergeCell ref="JZE188:JZL188"/>
    <mergeCell ref="JZM188:JZT188"/>
    <mergeCell ref="JZU188:KAB188"/>
    <mergeCell ref="KAC188:KAJ188"/>
    <mergeCell ref="KAK188:KAR188"/>
    <mergeCell ref="JXA188:JXH188"/>
    <mergeCell ref="JXI188:JXP188"/>
    <mergeCell ref="JXQ188:JXX188"/>
    <mergeCell ref="JXY188:JYF188"/>
    <mergeCell ref="JYG188:JYN188"/>
    <mergeCell ref="JYO188:JYV188"/>
    <mergeCell ref="JVE188:JVL188"/>
    <mergeCell ref="JVM188:JVT188"/>
    <mergeCell ref="JVU188:JWB188"/>
    <mergeCell ref="JWC188:JWJ188"/>
    <mergeCell ref="JWK188:JWR188"/>
    <mergeCell ref="JWS188:JWZ188"/>
    <mergeCell ref="JTI188:JTP188"/>
    <mergeCell ref="JTQ188:JTX188"/>
    <mergeCell ref="JTY188:JUF188"/>
    <mergeCell ref="JUG188:JUN188"/>
    <mergeCell ref="JUO188:JUV188"/>
    <mergeCell ref="JUW188:JVD188"/>
    <mergeCell ref="JRM188:JRT188"/>
    <mergeCell ref="JRU188:JSB188"/>
    <mergeCell ref="JSC188:JSJ188"/>
    <mergeCell ref="JSK188:JSR188"/>
    <mergeCell ref="JSS188:JSZ188"/>
    <mergeCell ref="JTA188:JTH188"/>
    <mergeCell ref="JPQ188:JPX188"/>
    <mergeCell ref="JPY188:JQF188"/>
    <mergeCell ref="JQG188:JQN188"/>
    <mergeCell ref="JQO188:JQV188"/>
    <mergeCell ref="JQW188:JRD188"/>
    <mergeCell ref="JRE188:JRL188"/>
    <mergeCell ref="JNU188:JOB188"/>
    <mergeCell ref="JOC188:JOJ188"/>
    <mergeCell ref="JOK188:JOR188"/>
    <mergeCell ref="JOS188:JOZ188"/>
    <mergeCell ref="JPA188:JPH188"/>
    <mergeCell ref="JPI188:JPP188"/>
    <mergeCell ref="JLY188:JMF188"/>
    <mergeCell ref="JMG188:JMN188"/>
    <mergeCell ref="JMO188:JMV188"/>
    <mergeCell ref="JMW188:JND188"/>
    <mergeCell ref="JNE188:JNL188"/>
    <mergeCell ref="JNM188:JNT188"/>
    <mergeCell ref="JKC188:JKJ188"/>
    <mergeCell ref="JKK188:JKR188"/>
    <mergeCell ref="JKS188:JKZ188"/>
    <mergeCell ref="JLA188:JLH188"/>
    <mergeCell ref="JLI188:JLP188"/>
    <mergeCell ref="JLQ188:JLX188"/>
    <mergeCell ref="JIG188:JIN188"/>
    <mergeCell ref="JIO188:JIV188"/>
    <mergeCell ref="JIW188:JJD188"/>
    <mergeCell ref="JJE188:JJL188"/>
    <mergeCell ref="JJM188:JJT188"/>
    <mergeCell ref="JJU188:JKB188"/>
    <mergeCell ref="JGK188:JGR188"/>
    <mergeCell ref="JGS188:JGZ188"/>
    <mergeCell ref="JHA188:JHH188"/>
    <mergeCell ref="JHI188:JHP188"/>
    <mergeCell ref="JHQ188:JHX188"/>
    <mergeCell ref="JHY188:JIF188"/>
    <mergeCell ref="JEO188:JEV188"/>
    <mergeCell ref="JEW188:JFD188"/>
    <mergeCell ref="JFE188:JFL188"/>
    <mergeCell ref="JFM188:JFT188"/>
    <mergeCell ref="JFU188:JGB188"/>
    <mergeCell ref="JGC188:JGJ188"/>
    <mergeCell ref="JCS188:JCZ188"/>
    <mergeCell ref="JDA188:JDH188"/>
    <mergeCell ref="JDI188:JDP188"/>
    <mergeCell ref="JDQ188:JDX188"/>
    <mergeCell ref="JDY188:JEF188"/>
    <mergeCell ref="JEG188:JEN188"/>
    <mergeCell ref="JAW188:JBD188"/>
    <mergeCell ref="JBE188:JBL188"/>
    <mergeCell ref="JBM188:JBT188"/>
    <mergeCell ref="JBU188:JCB188"/>
    <mergeCell ref="JCC188:JCJ188"/>
    <mergeCell ref="JCK188:JCR188"/>
    <mergeCell ref="IZA188:IZH188"/>
    <mergeCell ref="IZI188:IZP188"/>
    <mergeCell ref="IZQ188:IZX188"/>
    <mergeCell ref="IZY188:JAF188"/>
    <mergeCell ref="JAG188:JAN188"/>
    <mergeCell ref="JAO188:JAV188"/>
    <mergeCell ref="IXE188:IXL188"/>
    <mergeCell ref="IXM188:IXT188"/>
    <mergeCell ref="IXU188:IYB188"/>
    <mergeCell ref="IYC188:IYJ188"/>
    <mergeCell ref="IYK188:IYR188"/>
    <mergeCell ref="IYS188:IYZ188"/>
    <mergeCell ref="IVI188:IVP188"/>
    <mergeCell ref="IVQ188:IVX188"/>
    <mergeCell ref="IVY188:IWF188"/>
    <mergeCell ref="IWG188:IWN188"/>
    <mergeCell ref="IWO188:IWV188"/>
    <mergeCell ref="IWW188:IXD188"/>
    <mergeCell ref="ITM188:ITT188"/>
    <mergeCell ref="ITU188:IUB188"/>
    <mergeCell ref="IUC188:IUJ188"/>
    <mergeCell ref="IUK188:IUR188"/>
    <mergeCell ref="IUS188:IUZ188"/>
    <mergeCell ref="IVA188:IVH188"/>
    <mergeCell ref="IRQ188:IRX188"/>
    <mergeCell ref="IRY188:ISF188"/>
    <mergeCell ref="ISG188:ISN188"/>
    <mergeCell ref="ISO188:ISV188"/>
    <mergeCell ref="ISW188:ITD188"/>
    <mergeCell ref="ITE188:ITL188"/>
    <mergeCell ref="IPU188:IQB188"/>
    <mergeCell ref="IQC188:IQJ188"/>
    <mergeCell ref="IQK188:IQR188"/>
    <mergeCell ref="IQS188:IQZ188"/>
    <mergeCell ref="IRA188:IRH188"/>
    <mergeCell ref="IRI188:IRP188"/>
    <mergeCell ref="INY188:IOF188"/>
    <mergeCell ref="IOG188:ION188"/>
    <mergeCell ref="IOO188:IOV188"/>
    <mergeCell ref="IOW188:IPD188"/>
    <mergeCell ref="IPE188:IPL188"/>
    <mergeCell ref="IPM188:IPT188"/>
    <mergeCell ref="IMC188:IMJ188"/>
    <mergeCell ref="IMK188:IMR188"/>
    <mergeCell ref="IMS188:IMZ188"/>
    <mergeCell ref="INA188:INH188"/>
    <mergeCell ref="INI188:INP188"/>
    <mergeCell ref="INQ188:INX188"/>
    <mergeCell ref="IKG188:IKN188"/>
    <mergeCell ref="IKO188:IKV188"/>
    <mergeCell ref="IKW188:ILD188"/>
    <mergeCell ref="ILE188:ILL188"/>
    <mergeCell ref="ILM188:ILT188"/>
    <mergeCell ref="ILU188:IMB188"/>
    <mergeCell ref="IIK188:IIR188"/>
    <mergeCell ref="IIS188:IIZ188"/>
    <mergeCell ref="IJA188:IJH188"/>
    <mergeCell ref="IJI188:IJP188"/>
    <mergeCell ref="IJQ188:IJX188"/>
    <mergeCell ref="IJY188:IKF188"/>
    <mergeCell ref="IGO188:IGV188"/>
    <mergeCell ref="IGW188:IHD188"/>
    <mergeCell ref="IHE188:IHL188"/>
    <mergeCell ref="IHM188:IHT188"/>
    <mergeCell ref="IHU188:IIB188"/>
    <mergeCell ref="IIC188:IIJ188"/>
    <mergeCell ref="IES188:IEZ188"/>
    <mergeCell ref="IFA188:IFH188"/>
    <mergeCell ref="IFI188:IFP188"/>
    <mergeCell ref="IFQ188:IFX188"/>
    <mergeCell ref="IFY188:IGF188"/>
    <mergeCell ref="IGG188:IGN188"/>
    <mergeCell ref="ICW188:IDD188"/>
    <mergeCell ref="IDE188:IDL188"/>
    <mergeCell ref="IDM188:IDT188"/>
    <mergeCell ref="IDU188:IEB188"/>
    <mergeCell ref="IEC188:IEJ188"/>
    <mergeCell ref="IEK188:IER188"/>
    <mergeCell ref="IBA188:IBH188"/>
    <mergeCell ref="IBI188:IBP188"/>
    <mergeCell ref="IBQ188:IBX188"/>
    <mergeCell ref="IBY188:ICF188"/>
    <mergeCell ref="ICG188:ICN188"/>
    <mergeCell ref="ICO188:ICV188"/>
    <mergeCell ref="HZE188:HZL188"/>
    <mergeCell ref="HZM188:HZT188"/>
    <mergeCell ref="HZU188:IAB188"/>
    <mergeCell ref="IAC188:IAJ188"/>
    <mergeCell ref="IAK188:IAR188"/>
    <mergeCell ref="IAS188:IAZ188"/>
    <mergeCell ref="HXI188:HXP188"/>
    <mergeCell ref="HXQ188:HXX188"/>
    <mergeCell ref="HXY188:HYF188"/>
    <mergeCell ref="HYG188:HYN188"/>
    <mergeCell ref="HYO188:HYV188"/>
    <mergeCell ref="HYW188:HZD188"/>
    <mergeCell ref="HVM188:HVT188"/>
    <mergeCell ref="HVU188:HWB188"/>
    <mergeCell ref="HWC188:HWJ188"/>
    <mergeCell ref="HWK188:HWR188"/>
    <mergeCell ref="HWS188:HWZ188"/>
    <mergeCell ref="HXA188:HXH188"/>
    <mergeCell ref="HTQ188:HTX188"/>
    <mergeCell ref="HTY188:HUF188"/>
    <mergeCell ref="HUG188:HUN188"/>
    <mergeCell ref="HUO188:HUV188"/>
    <mergeCell ref="HUW188:HVD188"/>
    <mergeCell ref="HVE188:HVL188"/>
    <mergeCell ref="HRU188:HSB188"/>
    <mergeCell ref="HSC188:HSJ188"/>
    <mergeCell ref="HSK188:HSR188"/>
    <mergeCell ref="HSS188:HSZ188"/>
    <mergeCell ref="HTA188:HTH188"/>
    <mergeCell ref="HTI188:HTP188"/>
    <mergeCell ref="HPY188:HQF188"/>
    <mergeCell ref="HQG188:HQN188"/>
    <mergeCell ref="HQO188:HQV188"/>
    <mergeCell ref="HQW188:HRD188"/>
    <mergeCell ref="HRE188:HRL188"/>
    <mergeCell ref="HRM188:HRT188"/>
    <mergeCell ref="HOC188:HOJ188"/>
    <mergeCell ref="HOK188:HOR188"/>
    <mergeCell ref="HOS188:HOZ188"/>
    <mergeCell ref="HPA188:HPH188"/>
    <mergeCell ref="HPI188:HPP188"/>
    <mergeCell ref="HPQ188:HPX188"/>
    <mergeCell ref="HMG188:HMN188"/>
    <mergeCell ref="HMO188:HMV188"/>
    <mergeCell ref="HMW188:HND188"/>
    <mergeCell ref="HNE188:HNL188"/>
    <mergeCell ref="HNM188:HNT188"/>
    <mergeCell ref="HNU188:HOB188"/>
    <mergeCell ref="HKK188:HKR188"/>
    <mergeCell ref="HKS188:HKZ188"/>
    <mergeCell ref="HLA188:HLH188"/>
    <mergeCell ref="HLI188:HLP188"/>
    <mergeCell ref="HLQ188:HLX188"/>
    <mergeCell ref="HLY188:HMF188"/>
    <mergeCell ref="HIO188:HIV188"/>
    <mergeCell ref="HIW188:HJD188"/>
    <mergeCell ref="HJE188:HJL188"/>
    <mergeCell ref="HJM188:HJT188"/>
    <mergeCell ref="HJU188:HKB188"/>
    <mergeCell ref="HKC188:HKJ188"/>
    <mergeCell ref="HGS188:HGZ188"/>
    <mergeCell ref="HHA188:HHH188"/>
    <mergeCell ref="HHI188:HHP188"/>
    <mergeCell ref="HHQ188:HHX188"/>
    <mergeCell ref="HHY188:HIF188"/>
    <mergeCell ref="HIG188:HIN188"/>
    <mergeCell ref="HEW188:HFD188"/>
    <mergeCell ref="HFE188:HFL188"/>
    <mergeCell ref="HFM188:HFT188"/>
    <mergeCell ref="HFU188:HGB188"/>
    <mergeCell ref="HGC188:HGJ188"/>
    <mergeCell ref="HGK188:HGR188"/>
    <mergeCell ref="HDA188:HDH188"/>
    <mergeCell ref="HDI188:HDP188"/>
    <mergeCell ref="HDQ188:HDX188"/>
    <mergeCell ref="HDY188:HEF188"/>
    <mergeCell ref="HEG188:HEN188"/>
    <mergeCell ref="HEO188:HEV188"/>
    <mergeCell ref="HBE188:HBL188"/>
    <mergeCell ref="HBM188:HBT188"/>
    <mergeCell ref="HBU188:HCB188"/>
    <mergeCell ref="HCC188:HCJ188"/>
    <mergeCell ref="HCK188:HCR188"/>
    <mergeCell ref="HCS188:HCZ188"/>
    <mergeCell ref="GZI188:GZP188"/>
    <mergeCell ref="GZQ188:GZX188"/>
    <mergeCell ref="GZY188:HAF188"/>
    <mergeCell ref="HAG188:HAN188"/>
    <mergeCell ref="HAO188:HAV188"/>
    <mergeCell ref="HAW188:HBD188"/>
    <mergeCell ref="GXM188:GXT188"/>
    <mergeCell ref="GXU188:GYB188"/>
    <mergeCell ref="GYC188:GYJ188"/>
    <mergeCell ref="GYK188:GYR188"/>
    <mergeCell ref="GYS188:GYZ188"/>
    <mergeCell ref="GZA188:GZH188"/>
    <mergeCell ref="GVQ188:GVX188"/>
    <mergeCell ref="GVY188:GWF188"/>
    <mergeCell ref="GWG188:GWN188"/>
    <mergeCell ref="GWO188:GWV188"/>
    <mergeCell ref="GWW188:GXD188"/>
    <mergeCell ref="GXE188:GXL188"/>
    <mergeCell ref="GTU188:GUB188"/>
    <mergeCell ref="GUC188:GUJ188"/>
    <mergeCell ref="GUK188:GUR188"/>
    <mergeCell ref="GUS188:GUZ188"/>
    <mergeCell ref="GVA188:GVH188"/>
    <mergeCell ref="GVI188:GVP188"/>
    <mergeCell ref="GRY188:GSF188"/>
    <mergeCell ref="GSG188:GSN188"/>
    <mergeCell ref="GSO188:GSV188"/>
    <mergeCell ref="GSW188:GTD188"/>
    <mergeCell ref="GTE188:GTL188"/>
    <mergeCell ref="GTM188:GTT188"/>
    <mergeCell ref="GQC188:GQJ188"/>
    <mergeCell ref="GQK188:GQR188"/>
    <mergeCell ref="GQS188:GQZ188"/>
    <mergeCell ref="GRA188:GRH188"/>
    <mergeCell ref="GRI188:GRP188"/>
    <mergeCell ref="GRQ188:GRX188"/>
    <mergeCell ref="GOG188:GON188"/>
    <mergeCell ref="GOO188:GOV188"/>
    <mergeCell ref="GOW188:GPD188"/>
    <mergeCell ref="GPE188:GPL188"/>
    <mergeCell ref="GPM188:GPT188"/>
    <mergeCell ref="GPU188:GQB188"/>
    <mergeCell ref="GMK188:GMR188"/>
    <mergeCell ref="GMS188:GMZ188"/>
    <mergeCell ref="GNA188:GNH188"/>
    <mergeCell ref="GNI188:GNP188"/>
    <mergeCell ref="GNQ188:GNX188"/>
    <mergeCell ref="GNY188:GOF188"/>
    <mergeCell ref="GKO188:GKV188"/>
    <mergeCell ref="GKW188:GLD188"/>
    <mergeCell ref="GLE188:GLL188"/>
    <mergeCell ref="GLM188:GLT188"/>
    <mergeCell ref="GLU188:GMB188"/>
    <mergeCell ref="GMC188:GMJ188"/>
    <mergeCell ref="GIS188:GIZ188"/>
    <mergeCell ref="GJA188:GJH188"/>
    <mergeCell ref="GJI188:GJP188"/>
    <mergeCell ref="GJQ188:GJX188"/>
    <mergeCell ref="GJY188:GKF188"/>
    <mergeCell ref="GKG188:GKN188"/>
    <mergeCell ref="GGW188:GHD188"/>
    <mergeCell ref="GHE188:GHL188"/>
    <mergeCell ref="GHM188:GHT188"/>
    <mergeCell ref="GHU188:GIB188"/>
    <mergeCell ref="GIC188:GIJ188"/>
    <mergeCell ref="GIK188:GIR188"/>
    <mergeCell ref="GFA188:GFH188"/>
    <mergeCell ref="GFI188:GFP188"/>
    <mergeCell ref="GFQ188:GFX188"/>
    <mergeCell ref="GFY188:GGF188"/>
    <mergeCell ref="GGG188:GGN188"/>
    <mergeCell ref="GGO188:GGV188"/>
    <mergeCell ref="GDE188:GDL188"/>
    <mergeCell ref="GDM188:GDT188"/>
    <mergeCell ref="GDU188:GEB188"/>
    <mergeCell ref="GEC188:GEJ188"/>
    <mergeCell ref="GEK188:GER188"/>
    <mergeCell ref="GES188:GEZ188"/>
    <mergeCell ref="GBI188:GBP188"/>
    <mergeCell ref="GBQ188:GBX188"/>
    <mergeCell ref="GBY188:GCF188"/>
    <mergeCell ref="GCG188:GCN188"/>
    <mergeCell ref="GCO188:GCV188"/>
    <mergeCell ref="GCW188:GDD188"/>
    <mergeCell ref="FZM188:FZT188"/>
    <mergeCell ref="FZU188:GAB188"/>
    <mergeCell ref="GAC188:GAJ188"/>
    <mergeCell ref="GAK188:GAR188"/>
    <mergeCell ref="GAS188:GAZ188"/>
    <mergeCell ref="GBA188:GBH188"/>
    <mergeCell ref="FXQ188:FXX188"/>
    <mergeCell ref="FXY188:FYF188"/>
    <mergeCell ref="FYG188:FYN188"/>
    <mergeCell ref="FYO188:FYV188"/>
    <mergeCell ref="FYW188:FZD188"/>
    <mergeCell ref="FZE188:FZL188"/>
    <mergeCell ref="FVU188:FWB188"/>
    <mergeCell ref="FWC188:FWJ188"/>
    <mergeCell ref="FWK188:FWR188"/>
    <mergeCell ref="FWS188:FWZ188"/>
    <mergeCell ref="FXA188:FXH188"/>
    <mergeCell ref="FXI188:FXP188"/>
    <mergeCell ref="FTY188:FUF188"/>
    <mergeCell ref="FUG188:FUN188"/>
    <mergeCell ref="FUO188:FUV188"/>
    <mergeCell ref="FUW188:FVD188"/>
    <mergeCell ref="FVE188:FVL188"/>
    <mergeCell ref="FVM188:FVT188"/>
    <mergeCell ref="FSC188:FSJ188"/>
    <mergeCell ref="FSK188:FSR188"/>
    <mergeCell ref="FSS188:FSZ188"/>
    <mergeCell ref="FTA188:FTH188"/>
    <mergeCell ref="FTI188:FTP188"/>
    <mergeCell ref="FTQ188:FTX188"/>
    <mergeCell ref="FQG188:FQN188"/>
    <mergeCell ref="FQO188:FQV188"/>
    <mergeCell ref="FQW188:FRD188"/>
    <mergeCell ref="FRE188:FRL188"/>
    <mergeCell ref="FRM188:FRT188"/>
    <mergeCell ref="FRU188:FSB188"/>
    <mergeCell ref="FOK188:FOR188"/>
    <mergeCell ref="FOS188:FOZ188"/>
    <mergeCell ref="FPA188:FPH188"/>
    <mergeCell ref="FPI188:FPP188"/>
    <mergeCell ref="FPQ188:FPX188"/>
    <mergeCell ref="FPY188:FQF188"/>
    <mergeCell ref="FMO188:FMV188"/>
    <mergeCell ref="FMW188:FND188"/>
    <mergeCell ref="FNE188:FNL188"/>
    <mergeCell ref="FNM188:FNT188"/>
    <mergeCell ref="FNU188:FOB188"/>
    <mergeCell ref="FOC188:FOJ188"/>
    <mergeCell ref="FKS188:FKZ188"/>
    <mergeCell ref="FLA188:FLH188"/>
    <mergeCell ref="FLI188:FLP188"/>
    <mergeCell ref="FLQ188:FLX188"/>
    <mergeCell ref="FLY188:FMF188"/>
    <mergeCell ref="FMG188:FMN188"/>
    <mergeCell ref="FIW188:FJD188"/>
    <mergeCell ref="FJE188:FJL188"/>
    <mergeCell ref="FJM188:FJT188"/>
    <mergeCell ref="FJU188:FKB188"/>
    <mergeCell ref="FKC188:FKJ188"/>
    <mergeCell ref="FKK188:FKR188"/>
    <mergeCell ref="FHA188:FHH188"/>
    <mergeCell ref="FHI188:FHP188"/>
    <mergeCell ref="FHQ188:FHX188"/>
    <mergeCell ref="FHY188:FIF188"/>
    <mergeCell ref="FIG188:FIN188"/>
    <mergeCell ref="FIO188:FIV188"/>
    <mergeCell ref="FFE188:FFL188"/>
    <mergeCell ref="FFM188:FFT188"/>
    <mergeCell ref="FFU188:FGB188"/>
    <mergeCell ref="FGC188:FGJ188"/>
    <mergeCell ref="FGK188:FGR188"/>
    <mergeCell ref="FGS188:FGZ188"/>
    <mergeCell ref="FDI188:FDP188"/>
    <mergeCell ref="FDQ188:FDX188"/>
    <mergeCell ref="FDY188:FEF188"/>
    <mergeCell ref="FEG188:FEN188"/>
    <mergeCell ref="FEO188:FEV188"/>
    <mergeCell ref="FEW188:FFD188"/>
    <mergeCell ref="FBM188:FBT188"/>
    <mergeCell ref="FBU188:FCB188"/>
    <mergeCell ref="FCC188:FCJ188"/>
    <mergeCell ref="FCK188:FCR188"/>
    <mergeCell ref="FCS188:FCZ188"/>
    <mergeCell ref="FDA188:FDH188"/>
    <mergeCell ref="EZQ188:EZX188"/>
    <mergeCell ref="EZY188:FAF188"/>
    <mergeCell ref="FAG188:FAN188"/>
    <mergeCell ref="FAO188:FAV188"/>
    <mergeCell ref="FAW188:FBD188"/>
    <mergeCell ref="FBE188:FBL188"/>
    <mergeCell ref="EXU188:EYB188"/>
    <mergeCell ref="EYC188:EYJ188"/>
    <mergeCell ref="EYK188:EYR188"/>
    <mergeCell ref="EYS188:EYZ188"/>
    <mergeCell ref="EZA188:EZH188"/>
    <mergeCell ref="EZI188:EZP188"/>
    <mergeCell ref="EVY188:EWF188"/>
    <mergeCell ref="EWG188:EWN188"/>
    <mergeCell ref="EWO188:EWV188"/>
    <mergeCell ref="EWW188:EXD188"/>
    <mergeCell ref="EXE188:EXL188"/>
    <mergeCell ref="EXM188:EXT188"/>
    <mergeCell ref="EUC188:EUJ188"/>
    <mergeCell ref="EUK188:EUR188"/>
    <mergeCell ref="EUS188:EUZ188"/>
    <mergeCell ref="EVA188:EVH188"/>
    <mergeCell ref="EVI188:EVP188"/>
    <mergeCell ref="EVQ188:EVX188"/>
    <mergeCell ref="ESG188:ESN188"/>
    <mergeCell ref="ESO188:ESV188"/>
    <mergeCell ref="ESW188:ETD188"/>
    <mergeCell ref="ETE188:ETL188"/>
    <mergeCell ref="ETM188:ETT188"/>
    <mergeCell ref="ETU188:EUB188"/>
    <mergeCell ref="EQK188:EQR188"/>
    <mergeCell ref="EQS188:EQZ188"/>
    <mergeCell ref="ERA188:ERH188"/>
    <mergeCell ref="ERI188:ERP188"/>
    <mergeCell ref="ERQ188:ERX188"/>
    <mergeCell ref="ERY188:ESF188"/>
    <mergeCell ref="EOO188:EOV188"/>
    <mergeCell ref="EOW188:EPD188"/>
    <mergeCell ref="EPE188:EPL188"/>
    <mergeCell ref="EPM188:EPT188"/>
    <mergeCell ref="EPU188:EQB188"/>
    <mergeCell ref="EQC188:EQJ188"/>
    <mergeCell ref="EMS188:EMZ188"/>
    <mergeCell ref="ENA188:ENH188"/>
    <mergeCell ref="ENI188:ENP188"/>
    <mergeCell ref="ENQ188:ENX188"/>
    <mergeCell ref="ENY188:EOF188"/>
    <mergeCell ref="EOG188:EON188"/>
    <mergeCell ref="EKW188:ELD188"/>
    <mergeCell ref="ELE188:ELL188"/>
    <mergeCell ref="ELM188:ELT188"/>
    <mergeCell ref="ELU188:EMB188"/>
    <mergeCell ref="EMC188:EMJ188"/>
    <mergeCell ref="EMK188:EMR188"/>
    <mergeCell ref="EJA188:EJH188"/>
    <mergeCell ref="EJI188:EJP188"/>
    <mergeCell ref="EJQ188:EJX188"/>
    <mergeCell ref="EJY188:EKF188"/>
    <mergeCell ref="EKG188:EKN188"/>
    <mergeCell ref="EKO188:EKV188"/>
    <mergeCell ref="EHE188:EHL188"/>
    <mergeCell ref="EHM188:EHT188"/>
    <mergeCell ref="EHU188:EIB188"/>
    <mergeCell ref="EIC188:EIJ188"/>
    <mergeCell ref="EIK188:EIR188"/>
    <mergeCell ref="EIS188:EIZ188"/>
    <mergeCell ref="EFI188:EFP188"/>
    <mergeCell ref="EFQ188:EFX188"/>
    <mergeCell ref="EFY188:EGF188"/>
    <mergeCell ref="EGG188:EGN188"/>
    <mergeCell ref="EGO188:EGV188"/>
    <mergeCell ref="EGW188:EHD188"/>
    <mergeCell ref="EDM188:EDT188"/>
    <mergeCell ref="EDU188:EEB188"/>
    <mergeCell ref="EEC188:EEJ188"/>
    <mergeCell ref="EEK188:EER188"/>
    <mergeCell ref="EES188:EEZ188"/>
    <mergeCell ref="EFA188:EFH188"/>
    <mergeCell ref="EBQ188:EBX188"/>
    <mergeCell ref="EBY188:ECF188"/>
    <mergeCell ref="ECG188:ECN188"/>
    <mergeCell ref="ECO188:ECV188"/>
    <mergeCell ref="ECW188:EDD188"/>
    <mergeCell ref="EDE188:EDL188"/>
    <mergeCell ref="DZU188:EAB188"/>
    <mergeCell ref="EAC188:EAJ188"/>
    <mergeCell ref="EAK188:EAR188"/>
    <mergeCell ref="EAS188:EAZ188"/>
    <mergeCell ref="EBA188:EBH188"/>
    <mergeCell ref="EBI188:EBP188"/>
    <mergeCell ref="DXY188:DYF188"/>
    <mergeCell ref="DYG188:DYN188"/>
    <mergeCell ref="DYO188:DYV188"/>
    <mergeCell ref="DYW188:DZD188"/>
    <mergeCell ref="DZE188:DZL188"/>
    <mergeCell ref="DZM188:DZT188"/>
    <mergeCell ref="DWC188:DWJ188"/>
    <mergeCell ref="DWK188:DWR188"/>
    <mergeCell ref="DWS188:DWZ188"/>
    <mergeCell ref="DXA188:DXH188"/>
    <mergeCell ref="DXI188:DXP188"/>
    <mergeCell ref="DXQ188:DXX188"/>
    <mergeCell ref="DUG188:DUN188"/>
    <mergeCell ref="DUO188:DUV188"/>
    <mergeCell ref="DUW188:DVD188"/>
    <mergeCell ref="DVE188:DVL188"/>
    <mergeCell ref="DVM188:DVT188"/>
    <mergeCell ref="DVU188:DWB188"/>
    <mergeCell ref="DSK188:DSR188"/>
    <mergeCell ref="DSS188:DSZ188"/>
    <mergeCell ref="DTA188:DTH188"/>
    <mergeCell ref="DTI188:DTP188"/>
    <mergeCell ref="DTQ188:DTX188"/>
    <mergeCell ref="DTY188:DUF188"/>
    <mergeCell ref="DQO188:DQV188"/>
    <mergeCell ref="DQW188:DRD188"/>
    <mergeCell ref="DRE188:DRL188"/>
    <mergeCell ref="DRM188:DRT188"/>
    <mergeCell ref="DRU188:DSB188"/>
    <mergeCell ref="DSC188:DSJ188"/>
    <mergeCell ref="DOS188:DOZ188"/>
    <mergeCell ref="DPA188:DPH188"/>
    <mergeCell ref="DPI188:DPP188"/>
    <mergeCell ref="DPQ188:DPX188"/>
    <mergeCell ref="DPY188:DQF188"/>
    <mergeCell ref="DQG188:DQN188"/>
    <mergeCell ref="DMW188:DND188"/>
    <mergeCell ref="DNE188:DNL188"/>
    <mergeCell ref="DNM188:DNT188"/>
    <mergeCell ref="DNU188:DOB188"/>
    <mergeCell ref="DOC188:DOJ188"/>
    <mergeCell ref="DOK188:DOR188"/>
    <mergeCell ref="DLA188:DLH188"/>
    <mergeCell ref="DLI188:DLP188"/>
    <mergeCell ref="DLQ188:DLX188"/>
    <mergeCell ref="DLY188:DMF188"/>
    <mergeCell ref="DMG188:DMN188"/>
    <mergeCell ref="DMO188:DMV188"/>
    <mergeCell ref="DJE188:DJL188"/>
    <mergeCell ref="DJM188:DJT188"/>
    <mergeCell ref="DJU188:DKB188"/>
    <mergeCell ref="DKC188:DKJ188"/>
    <mergeCell ref="DKK188:DKR188"/>
    <mergeCell ref="DKS188:DKZ188"/>
    <mergeCell ref="DHI188:DHP188"/>
    <mergeCell ref="DHQ188:DHX188"/>
    <mergeCell ref="DHY188:DIF188"/>
    <mergeCell ref="DIG188:DIN188"/>
    <mergeCell ref="DIO188:DIV188"/>
    <mergeCell ref="DIW188:DJD188"/>
    <mergeCell ref="DFM188:DFT188"/>
    <mergeCell ref="DFU188:DGB188"/>
    <mergeCell ref="DGC188:DGJ188"/>
    <mergeCell ref="DGK188:DGR188"/>
    <mergeCell ref="DGS188:DGZ188"/>
    <mergeCell ref="DHA188:DHH188"/>
    <mergeCell ref="DDQ188:DDX188"/>
    <mergeCell ref="DDY188:DEF188"/>
    <mergeCell ref="DEG188:DEN188"/>
    <mergeCell ref="DEO188:DEV188"/>
    <mergeCell ref="DEW188:DFD188"/>
    <mergeCell ref="DFE188:DFL188"/>
    <mergeCell ref="DBU188:DCB188"/>
    <mergeCell ref="DCC188:DCJ188"/>
    <mergeCell ref="DCK188:DCR188"/>
    <mergeCell ref="DCS188:DCZ188"/>
    <mergeCell ref="DDA188:DDH188"/>
    <mergeCell ref="DDI188:DDP188"/>
    <mergeCell ref="CZY188:DAF188"/>
    <mergeCell ref="DAG188:DAN188"/>
    <mergeCell ref="DAO188:DAV188"/>
    <mergeCell ref="DAW188:DBD188"/>
    <mergeCell ref="DBE188:DBL188"/>
    <mergeCell ref="DBM188:DBT188"/>
    <mergeCell ref="CYC188:CYJ188"/>
    <mergeCell ref="CYK188:CYR188"/>
    <mergeCell ref="CYS188:CYZ188"/>
    <mergeCell ref="CZA188:CZH188"/>
    <mergeCell ref="CZI188:CZP188"/>
    <mergeCell ref="CZQ188:CZX188"/>
    <mergeCell ref="CWG188:CWN188"/>
    <mergeCell ref="CWO188:CWV188"/>
    <mergeCell ref="CWW188:CXD188"/>
    <mergeCell ref="CXE188:CXL188"/>
    <mergeCell ref="CXM188:CXT188"/>
    <mergeCell ref="CXU188:CYB188"/>
    <mergeCell ref="CUK188:CUR188"/>
    <mergeCell ref="CUS188:CUZ188"/>
    <mergeCell ref="CVA188:CVH188"/>
    <mergeCell ref="CVI188:CVP188"/>
    <mergeCell ref="CVQ188:CVX188"/>
    <mergeCell ref="CVY188:CWF188"/>
    <mergeCell ref="CSO188:CSV188"/>
    <mergeCell ref="CSW188:CTD188"/>
    <mergeCell ref="CTE188:CTL188"/>
    <mergeCell ref="CTM188:CTT188"/>
    <mergeCell ref="CTU188:CUB188"/>
    <mergeCell ref="CUC188:CUJ188"/>
    <mergeCell ref="CQS188:CQZ188"/>
    <mergeCell ref="CRA188:CRH188"/>
    <mergeCell ref="CRI188:CRP188"/>
    <mergeCell ref="CRQ188:CRX188"/>
    <mergeCell ref="CRY188:CSF188"/>
    <mergeCell ref="CSG188:CSN188"/>
    <mergeCell ref="COW188:CPD188"/>
    <mergeCell ref="CPE188:CPL188"/>
    <mergeCell ref="CPM188:CPT188"/>
    <mergeCell ref="CPU188:CQB188"/>
    <mergeCell ref="CQC188:CQJ188"/>
    <mergeCell ref="CQK188:CQR188"/>
    <mergeCell ref="CNA188:CNH188"/>
    <mergeCell ref="CNI188:CNP188"/>
    <mergeCell ref="CNQ188:CNX188"/>
    <mergeCell ref="CNY188:COF188"/>
    <mergeCell ref="COG188:CON188"/>
    <mergeCell ref="COO188:COV188"/>
    <mergeCell ref="CLE188:CLL188"/>
    <mergeCell ref="CLM188:CLT188"/>
    <mergeCell ref="CLU188:CMB188"/>
    <mergeCell ref="CMC188:CMJ188"/>
    <mergeCell ref="CMK188:CMR188"/>
    <mergeCell ref="CMS188:CMZ188"/>
    <mergeCell ref="CJI188:CJP188"/>
    <mergeCell ref="CJQ188:CJX188"/>
    <mergeCell ref="CJY188:CKF188"/>
    <mergeCell ref="CKG188:CKN188"/>
    <mergeCell ref="CKO188:CKV188"/>
    <mergeCell ref="CKW188:CLD188"/>
    <mergeCell ref="CHM188:CHT188"/>
    <mergeCell ref="CHU188:CIB188"/>
    <mergeCell ref="CIC188:CIJ188"/>
    <mergeCell ref="CIK188:CIR188"/>
    <mergeCell ref="CIS188:CIZ188"/>
    <mergeCell ref="CJA188:CJH188"/>
    <mergeCell ref="CFQ188:CFX188"/>
    <mergeCell ref="CFY188:CGF188"/>
    <mergeCell ref="CGG188:CGN188"/>
    <mergeCell ref="CGO188:CGV188"/>
    <mergeCell ref="CGW188:CHD188"/>
    <mergeCell ref="CHE188:CHL188"/>
    <mergeCell ref="CDU188:CEB188"/>
    <mergeCell ref="CEC188:CEJ188"/>
    <mergeCell ref="CEK188:CER188"/>
    <mergeCell ref="CES188:CEZ188"/>
    <mergeCell ref="CFA188:CFH188"/>
    <mergeCell ref="CFI188:CFP188"/>
    <mergeCell ref="CBY188:CCF188"/>
    <mergeCell ref="CCG188:CCN188"/>
    <mergeCell ref="CCO188:CCV188"/>
    <mergeCell ref="CCW188:CDD188"/>
    <mergeCell ref="CDE188:CDL188"/>
    <mergeCell ref="CDM188:CDT188"/>
    <mergeCell ref="CAC188:CAJ188"/>
    <mergeCell ref="CAK188:CAR188"/>
    <mergeCell ref="CAS188:CAZ188"/>
    <mergeCell ref="CBA188:CBH188"/>
    <mergeCell ref="CBI188:CBP188"/>
    <mergeCell ref="CBQ188:CBX188"/>
    <mergeCell ref="BYG188:BYN188"/>
    <mergeCell ref="BYO188:BYV188"/>
    <mergeCell ref="BYW188:BZD188"/>
    <mergeCell ref="BZE188:BZL188"/>
    <mergeCell ref="BZM188:BZT188"/>
    <mergeCell ref="BZU188:CAB188"/>
    <mergeCell ref="BWK188:BWR188"/>
    <mergeCell ref="BWS188:BWZ188"/>
    <mergeCell ref="BXA188:BXH188"/>
    <mergeCell ref="BXI188:BXP188"/>
    <mergeCell ref="BXQ188:BXX188"/>
    <mergeCell ref="BXY188:BYF188"/>
    <mergeCell ref="BUO188:BUV188"/>
    <mergeCell ref="BUW188:BVD188"/>
    <mergeCell ref="BVE188:BVL188"/>
    <mergeCell ref="BVM188:BVT188"/>
    <mergeCell ref="BVU188:BWB188"/>
    <mergeCell ref="BWC188:BWJ188"/>
    <mergeCell ref="BSS188:BSZ188"/>
    <mergeCell ref="BTA188:BTH188"/>
    <mergeCell ref="BTI188:BTP188"/>
    <mergeCell ref="BTQ188:BTX188"/>
    <mergeCell ref="BTY188:BUF188"/>
    <mergeCell ref="BUG188:BUN188"/>
    <mergeCell ref="BQW188:BRD188"/>
    <mergeCell ref="BRE188:BRL188"/>
    <mergeCell ref="BRM188:BRT188"/>
    <mergeCell ref="BRU188:BSB188"/>
    <mergeCell ref="BSC188:BSJ188"/>
    <mergeCell ref="BSK188:BSR188"/>
    <mergeCell ref="BPA188:BPH188"/>
    <mergeCell ref="BPI188:BPP188"/>
    <mergeCell ref="BPQ188:BPX188"/>
    <mergeCell ref="BPY188:BQF188"/>
    <mergeCell ref="BQG188:BQN188"/>
    <mergeCell ref="BQO188:BQV188"/>
    <mergeCell ref="BNE188:BNL188"/>
    <mergeCell ref="BNM188:BNT188"/>
    <mergeCell ref="BNU188:BOB188"/>
    <mergeCell ref="BOC188:BOJ188"/>
    <mergeCell ref="BOK188:BOR188"/>
    <mergeCell ref="BOS188:BOZ188"/>
    <mergeCell ref="BLI188:BLP188"/>
    <mergeCell ref="BLQ188:BLX188"/>
    <mergeCell ref="BLY188:BMF188"/>
    <mergeCell ref="BMG188:BMN188"/>
    <mergeCell ref="BMO188:BMV188"/>
    <mergeCell ref="BMW188:BND188"/>
    <mergeCell ref="BJM188:BJT188"/>
    <mergeCell ref="BJU188:BKB188"/>
    <mergeCell ref="BKC188:BKJ188"/>
    <mergeCell ref="BKK188:BKR188"/>
    <mergeCell ref="BKS188:BKZ188"/>
    <mergeCell ref="BLA188:BLH188"/>
    <mergeCell ref="BHQ188:BHX188"/>
    <mergeCell ref="BHY188:BIF188"/>
    <mergeCell ref="BIG188:BIN188"/>
    <mergeCell ref="BIO188:BIV188"/>
    <mergeCell ref="BIW188:BJD188"/>
    <mergeCell ref="BJE188:BJL188"/>
    <mergeCell ref="BFU188:BGB188"/>
    <mergeCell ref="BGC188:BGJ188"/>
    <mergeCell ref="BGK188:BGR188"/>
    <mergeCell ref="BGS188:BGZ188"/>
    <mergeCell ref="BHA188:BHH188"/>
    <mergeCell ref="BHI188:BHP188"/>
    <mergeCell ref="BDY188:BEF188"/>
    <mergeCell ref="BEG188:BEN188"/>
    <mergeCell ref="BEO188:BEV188"/>
    <mergeCell ref="BEW188:BFD188"/>
    <mergeCell ref="BFE188:BFL188"/>
    <mergeCell ref="BFM188:BFT188"/>
    <mergeCell ref="BCC188:BCJ188"/>
    <mergeCell ref="BCK188:BCR188"/>
    <mergeCell ref="BCS188:BCZ188"/>
    <mergeCell ref="BDA188:BDH188"/>
    <mergeCell ref="BDI188:BDP188"/>
    <mergeCell ref="BDQ188:BDX188"/>
    <mergeCell ref="BAG188:BAN188"/>
    <mergeCell ref="BAO188:BAV188"/>
    <mergeCell ref="BAW188:BBD188"/>
    <mergeCell ref="BBE188:BBL188"/>
    <mergeCell ref="BBM188:BBT188"/>
    <mergeCell ref="BBU188:BCB188"/>
    <mergeCell ref="AYK188:AYR188"/>
    <mergeCell ref="AYS188:AYZ188"/>
    <mergeCell ref="AZA188:AZH188"/>
    <mergeCell ref="AZI188:AZP188"/>
    <mergeCell ref="AZQ188:AZX188"/>
    <mergeCell ref="AZY188:BAF188"/>
    <mergeCell ref="AWO188:AWV188"/>
    <mergeCell ref="AWW188:AXD188"/>
    <mergeCell ref="AXE188:AXL188"/>
    <mergeCell ref="AXM188:AXT188"/>
    <mergeCell ref="AXU188:AYB188"/>
    <mergeCell ref="AYC188:AYJ188"/>
    <mergeCell ref="AUS188:AUZ188"/>
    <mergeCell ref="AVA188:AVH188"/>
    <mergeCell ref="AVI188:AVP188"/>
    <mergeCell ref="AVQ188:AVX188"/>
    <mergeCell ref="AVY188:AWF188"/>
    <mergeCell ref="AWG188:AWN188"/>
    <mergeCell ref="ASW188:ATD188"/>
    <mergeCell ref="ATE188:ATL188"/>
    <mergeCell ref="ATM188:ATT188"/>
    <mergeCell ref="ATU188:AUB188"/>
    <mergeCell ref="AUC188:AUJ188"/>
    <mergeCell ref="AUK188:AUR188"/>
    <mergeCell ref="ARA188:ARH188"/>
    <mergeCell ref="ARI188:ARP188"/>
    <mergeCell ref="ARQ188:ARX188"/>
    <mergeCell ref="ARY188:ASF188"/>
    <mergeCell ref="ASG188:ASN188"/>
    <mergeCell ref="ASO188:ASV188"/>
    <mergeCell ref="APE188:APL188"/>
    <mergeCell ref="APM188:APT188"/>
    <mergeCell ref="APU188:AQB188"/>
    <mergeCell ref="AQC188:AQJ188"/>
    <mergeCell ref="AQK188:AQR188"/>
    <mergeCell ref="AQS188:AQZ188"/>
    <mergeCell ref="ANI188:ANP188"/>
    <mergeCell ref="ANQ188:ANX188"/>
    <mergeCell ref="ANY188:AOF188"/>
    <mergeCell ref="AOG188:AON188"/>
    <mergeCell ref="AOO188:AOV188"/>
    <mergeCell ref="AOW188:APD188"/>
    <mergeCell ref="ALM188:ALT188"/>
    <mergeCell ref="ALU188:AMB188"/>
    <mergeCell ref="AMC188:AMJ188"/>
    <mergeCell ref="AMK188:AMR188"/>
    <mergeCell ref="AMS188:AMZ188"/>
    <mergeCell ref="ANA188:ANH188"/>
    <mergeCell ref="AJQ188:AJX188"/>
    <mergeCell ref="AJY188:AKF188"/>
    <mergeCell ref="AKG188:AKN188"/>
    <mergeCell ref="AKO188:AKV188"/>
    <mergeCell ref="AKW188:ALD188"/>
    <mergeCell ref="ALE188:ALL188"/>
    <mergeCell ref="AHU188:AIB188"/>
    <mergeCell ref="AIC188:AIJ188"/>
    <mergeCell ref="AIK188:AIR188"/>
    <mergeCell ref="AIS188:AIZ188"/>
    <mergeCell ref="AJA188:AJH188"/>
    <mergeCell ref="AJI188:AJP188"/>
    <mergeCell ref="AFY188:AGF188"/>
    <mergeCell ref="AGG188:AGN188"/>
    <mergeCell ref="AGO188:AGV188"/>
    <mergeCell ref="AGW188:AHD188"/>
    <mergeCell ref="AHE188:AHL188"/>
    <mergeCell ref="AHM188:AHT188"/>
    <mergeCell ref="AEC188:AEJ188"/>
    <mergeCell ref="AEK188:AER188"/>
    <mergeCell ref="AES188:AEZ188"/>
    <mergeCell ref="AFA188:AFH188"/>
    <mergeCell ref="AFI188:AFP188"/>
    <mergeCell ref="AFQ188:AFX188"/>
    <mergeCell ref="ACG188:ACN188"/>
    <mergeCell ref="ACO188:ACV188"/>
    <mergeCell ref="ACW188:ADD188"/>
    <mergeCell ref="ADE188:ADL188"/>
    <mergeCell ref="ADM188:ADT188"/>
    <mergeCell ref="ADU188:AEB188"/>
    <mergeCell ref="AAK188:AAR188"/>
    <mergeCell ref="AAS188:AAZ188"/>
    <mergeCell ref="ABA188:ABH188"/>
    <mergeCell ref="ABI188:ABP188"/>
    <mergeCell ref="ABQ188:ABX188"/>
    <mergeCell ref="ABY188:ACF188"/>
    <mergeCell ref="YO188:YV188"/>
    <mergeCell ref="YW188:ZD188"/>
    <mergeCell ref="ZE188:ZL188"/>
    <mergeCell ref="ZM188:ZT188"/>
    <mergeCell ref="ZU188:AAB188"/>
    <mergeCell ref="AAC188:AAJ188"/>
    <mergeCell ref="WS188:WZ188"/>
    <mergeCell ref="XA188:XH188"/>
    <mergeCell ref="XI188:XP188"/>
    <mergeCell ref="XQ188:XX188"/>
    <mergeCell ref="XY188:YF188"/>
    <mergeCell ref="YG188:YN188"/>
    <mergeCell ref="UW188:VD188"/>
    <mergeCell ref="VE188:VL188"/>
    <mergeCell ref="VM188:VT188"/>
    <mergeCell ref="VU188:WB188"/>
    <mergeCell ref="WC188:WJ188"/>
    <mergeCell ref="WK188:WR188"/>
    <mergeCell ref="TA188:TH188"/>
    <mergeCell ref="TI188:TP188"/>
    <mergeCell ref="TQ188:TX188"/>
    <mergeCell ref="TY188:UF188"/>
    <mergeCell ref="UG188:UN188"/>
    <mergeCell ref="UO188:UV188"/>
    <mergeCell ref="RE188:RL188"/>
    <mergeCell ref="RM188:RT188"/>
    <mergeCell ref="RU188:SB188"/>
    <mergeCell ref="SC188:SJ188"/>
    <mergeCell ref="SK188:SR188"/>
    <mergeCell ref="SS188:SZ188"/>
    <mergeCell ref="PI188:PP188"/>
    <mergeCell ref="PQ188:PX188"/>
    <mergeCell ref="PY188:QF188"/>
    <mergeCell ref="QG188:QN188"/>
    <mergeCell ref="QO188:QV188"/>
    <mergeCell ref="QW188:RD188"/>
    <mergeCell ref="NM188:NT188"/>
    <mergeCell ref="NU188:OB188"/>
    <mergeCell ref="OC188:OJ188"/>
    <mergeCell ref="OK188:OR188"/>
    <mergeCell ref="OS188:OZ188"/>
    <mergeCell ref="PA188:PH188"/>
    <mergeCell ref="LQ188:LX188"/>
    <mergeCell ref="LY188:MF188"/>
    <mergeCell ref="MG188:MN188"/>
    <mergeCell ref="MO188:MV188"/>
    <mergeCell ref="MW188:ND188"/>
    <mergeCell ref="NE188:NL188"/>
    <mergeCell ref="JU188:KB188"/>
    <mergeCell ref="KC188:KJ188"/>
    <mergeCell ref="KK188:KR188"/>
    <mergeCell ref="KS188:KZ188"/>
    <mergeCell ref="LA188:LH188"/>
    <mergeCell ref="LI188:LP188"/>
    <mergeCell ref="HY188:IF188"/>
    <mergeCell ref="IG188:IN188"/>
    <mergeCell ref="IO188:IV188"/>
    <mergeCell ref="IW188:JD188"/>
    <mergeCell ref="JE188:JL188"/>
    <mergeCell ref="JM188:JT188"/>
    <mergeCell ref="GC188:GJ188"/>
    <mergeCell ref="GK188:GR188"/>
    <mergeCell ref="GS188:GZ188"/>
    <mergeCell ref="HA188:HH188"/>
    <mergeCell ref="HI188:HP188"/>
    <mergeCell ref="HQ188:HX188"/>
    <mergeCell ref="EG188:EN188"/>
    <mergeCell ref="EO188:EV188"/>
    <mergeCell ref="EW188:FD188"/>
    <mergeCell ref="FE188:FL188"/>
    <mergeCell ref="FM188:FT188"/>
    <mergeCell ref="FU188:GB188"/>
    <mergeCell ref="CK188:CR188"/>
    <mergeCell ref="CS188:CZ188"/>
    <mergeCell ref="DA188:DH188"/>
    <mergeCell ref="DI188:DP188"/>
    <mergeCell ref="DQ188:DX188"/>
    <mergeCell ref="DY188:EF188"/>
    <mergeCell ref="AO188:AV188"/>
    <mergeCell ref="AW188:BD188"/>
    <mergeCell ref="BE188:BL188"/>
    <mergeCell ref="BM188:BT188"/>
    <mergeCell ref="BU188:CB188"/>
    <mergeCell ref="CC188:CJ188"/>
    <mergeCell ref="A187:H187"/>
    <mergeCell ref="A188:H188"/>
    <mergeCell ref="I188:P188"/>
    <mergeCell ref="Q188:X188"/>
    <mergeCell ref="Y188:AF188"/>
    <mergeCell ref="AG188:AN188"/>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6:B156"/>
    <mergeCell ref="D156:H156"/>
    <mergeCell ref="A157:B157"/>
    <mergeCell ref="D157:H157"/>
    <mergeCell ref="A158:B158"/>
    <mergeCell ref="D158:H158"/>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3:A54"/>
    <mergeCell ref="D53:H54"/>
    <mergeCell ref="D55:H55"/>
    <mergeCell ref="A56:C56"/>
    <mergeCell ref="D56:H56"/>
    <mergeCell ref="A57:B57"/>
    <mergeCell ref="C57:C76"/>
    <mergeCell ref="D57:H57"/>
    <mergeCell ref="A58:B58"/>
    <mergeCell ref="D58:H58"/>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7"/>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февраля 2024 г.</v>
      </c>
      <c r="B2" s="6" t="s">
        <v>2</v>
      </c>
      <c r="C2" s="7" t="s">
        <v>540</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176</v>
      </c>
      <c r="E6" s="314" t="s">
        <v>177</v>
      </c>
      <c r="F6" s="313" t="s">
        <v>178</v>
      </c>
      <c r="G6" s="314" t="s">
        <v>179</v>
      </c>
      <c r="H6" s="315" t="s">
        <v>180</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80" s="45">
        <v>30</v>
      </c>
      <c r="E80" s="45"/>
      <c r="F80" s="45"/>
      <c r="G80" s="45"/>
      <c r="H80" s="46"/>
    </row>
    <row r="81" spans="1:8" ht="50.1" customHeight="1" thickBot="1" x14ac:dyDescent="0.25">
      <c r="A81" s="24" t="s">
        <v>65</v>
      </c>
      <c r="B81" s="25"/>
      <c r="C81" s="26"/>
      <c r="D81" s="156" t="str">
        <f>"от "&amp;MIN(D83,D103:H104,F141,D105:H119)&amp;" до "&amp;MAX(D83,D103:H104,F141,D105:H119)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2520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630</v>
      </c>
      <c r="E94" s="140"/>
      <c r="F94" s="140"/>
      <c r="G94" s="140"/>
      <c r="H94" s="141"/>
    </row>
    <row r="95" spans="1:8" ht="57" customHeight="1" x14ac:dyDescent="0.2">
      <c r="A95" s="173" t="s">
        <v>70</v>
      </c>
      <c r="B95" s="174"/>
      <c r="C95" s="169"/>
      <c r="D95" s="140">
        <v>504</v>
      </c>
      <c r="E95" s="140"/>
      <c r="F95" s="140"/>
      <c r="G95" s="140"/>
      <c r="H95" s="141"/>
    </row>
    <row r="96" spans="1:8" ht="57" customHeight="1" x14ac:dyDescent="0.2">
      <c r="A96" s="173" t="s">
        <v>71</v>
      </c>
      <c r="B96" s="174"/>
      <c r="C96" s="169"/>
      <c r="D96" s="140">
        <v>420</v>
      </c>
      <c r="E96" s="140"/>
      <c r="F96" s="140"/>
      <c r="G96" s="140"/>
      <c r="H96" s="141"/>
    </row>
    <row r="97" spans="1:8" ht="57" customHeight="1" x14ac:dyDescent="0.2">
      <c r="A97" s="173" t="s">
        <v>72</v>
      </c>
      <c r="B97" s="174"/>
      <c r="C97" s="169"/>
      <c r="D97" s="140">
        <v>360</v>
      </c>
      <c r="E97" s="140"/>
      <c r="F97" s="140"/>
      <c r="G97" s="140"/>
      <c r="H97" s="141"/>
    </row>
    <row r="98" spans="1:8" ht="57" customHeight="1" x14ac:dyDescent="0.2">
      <c r="A98" s="173" t="s">
        <v>73</v>
      </c>
      <c r="B98" s="174"/>
      <c r="C98" s="169"/>
      <c r="D98" s="140">
        <v>315</v>
      </c>
      <c r="E98" s="140"/>
      <c r="F98" s="140"/>
      <c r="G98" s="140"/>
      <c r="H98" s="141"/>
    </row>
    <row r="99" spans="1:8" ht="57" customHeight="1" x14ac:dyDescent="0.2">
      <c r="A99" s="173" t="s">
        <v>74</v>
      </c>
      <c r="B99" s="174"/>
      <c r="C99" s="169"/>
      <c r="D99" s="140">
        <v>280</v>
      </c>
      <c r="E99" s="140"/>
      <c r="F99" s="140"/>
      <c r="G99" s="140"/>
      <c r="H99" s="141"/>
    </row>
    <row r="100" spans="1:8" ht="57"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"2ГИС.МАЙКОП"</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"2ГИС.МАЙКОП"</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"2ГИС.МАЙКОП"</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4" s="36">
        <v>1980</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6" s="36">
        <v>996</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20" s="36">
        <v>230.99999999999994</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2" s="36">
        <v>5502</v>
      </c>
      <c r="E122" s="37"/>
      <c r="F122" s="37"/>
      <c r="G122" s="37"/>
      <c r="H122" s="38"/>
    </row>
    <row r="123" spans="1:8" ht="50.1" customHeight="1" x14ac:dyDescent="0.2">
      <c r="A123" s="143" t="s">
        <v>100</v>
      </c>
      <c r="B123" s="144"/>
      <c r="C123" s="186" t="str">
        <f>"Интернет-площадка 2gis.ru на основе Cправочника организаций "&amp;$C$2&amp;""</f>
        <v>Интернет-площадка 2gis.ru на основе Cправочника организаций "2ГИС.МАЙКОП"</v>
      </c>
      <c r="D123" s="36">
        <v>6360</v>
      </c>
      <c r="E123" s="37"/>
      <c r="F123" s="37"/>
      <c r="G123" s="37"/>
      <c r="H123" s="38"/>
    </row>
    <row r="124" spans="1:8" ht="50.1" customHeight="1" x14ac:dyDescent="0.2">
      <c r="A124" s="143" t="s">
        <v>101</v>
      </c>
      <c r="B124" s="144"/>
      <c r="C124" s="186" t="str">
        <f t="shared" ref="C124:C133"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6">
        <v>3000</v>
      </c>
      <c r="E124" s="37"/>
      <c r="F124" s="37"/>
      <c r="G124" s="37"/>
      <c r="H124" s="38"/>
    </row>
    <row r="125" spans="1:8" ht="50.1" customHeight="1" x14ac:dyDescent="0.2">
      <c r="A125" s="143" t="s">
        <v>102</v>
      </c>
      <c r="B125" s="144"/>
      <c r="C125" s="186" t="str">
        <f t="shared" si="1"/>
        <v>Электронный справочник на основе Справочника организаций "2ГИС.МАЙКОП" (версия для ПК)</v>
      </c>
      <c r="D125" s="36">
        <v>2760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"2ГИС.МАЙКОП"</v>
      </c>
      <c r="D126" s="36">
        <v>6240</v>
      </c>
      <c r="E126" s="37"/>
      <c r="F126" s="37"/>
      <c r="G126" s="37"/>
      <c r="H126" s="38"/>
    </row>
    <row r="127" spans="1:8" ht="50.1" customHeight="1" x14ac:dyDescent="0.2">
      <c r="A127" s="143" t="s">
        <v>104</v>
      </c>
      <c r="B127" s="144"/>
      <c r="C127" s="186" t="str">
        <f>"Интернет-площадка 2gis.ru на основе Cправочника организаций "&amp;$C$2&amp;""</f>
        <v>Интернет-площадка 2gis.ru на основе Cправочника организаций "2ГИС.МАЙКОП"</v>
      </c>
      <c r="D127" s="36">
        <v>7488</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"2ГИС.МАЙКОП" (версия для ПК)</v>
      </c>
      <c r="D128" s="36">
        <v>1680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"2ГИС.МАЙКОП" (версия для ПК)</v>
      </c>
      <c r="D129" s="36">
        <v>3240</v>
      </c>
      <c r="E129" s="37"/>
      <c r="F129" s="37"/>
      <c r="G129" s="37"/>
      <c r="H129" s="38"/>
    </row>
    <row r="130" spans="1:8" ht="50.1" customHeight="1" x14ac:dyDescent="0.2">
      <c r="A130" s="143" t="s">
        <v>107</v>
      </c>
      <c r="B130" s="144"/>
      <c r="C130" s="186" t="str">
        <f t="shared" si="1"/>
        <v>Электронный справочник на основе Справочника организаций "2ГИС.МАЙКОП" (версия для ПК)</v>
      </c>
      <c r="D130" s="36">
        <v>3240</v>
      </c>
      <c r="E130" s="37"/>
      <c r="F130" s="37"/>
      <c r="G130" s="37"/>
      <c r="H130" s="38"/>
    </row>
    <row r="131" spans="1:8" ht="50.1" customHeight="1" x14ac:dyDescent="0.2">
      <c r="A131" s="143" t="s">
        <v>108</v>
      </c>
      <c r="B131" s="144"/>
      <c r="C131" s="186" t="s">
        <v>88</v>
      </c>
      <c r="D131" s="36">
        <v>720</v>
      </c>
      <c r="E131" s="37"/>
      <c r="F131" s="37"/>
      <c r="G131" s="37"/>
      <c r="H131" s="38"/>
    </row>
    <row r="132" spans="1:8" ht="72" customHeight="1" x14ac:dyDescent="0.2">
      <c r="A132" s="143" t="s">
        <v>109</v>
      </c>
      <c r="B132" s="144"/>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6">
        <v>11520</v>
      </c>
      <c r="E132" s="37"/>
      <c r="F132" s="37"/>
      <c r="G132" s="37"/>
      <c r="H132" s="38"/>
    </row>
    <row r="133" spans="1:8" ht="50.1" customHeight="1" thickBot="1" x14ac:dyDescent="0.25">
      <c r="A133" s="143" t="s">
        <v>110</v>
      </c>
      <c r="B133" s="144"/>
      <c r="C133" s="186" t="str">
        <f t="shared" si="1"/>
        <v>Электронный справочник на основе Справочника организаций "2ГИС.МАЙКОП" (версия для ПК)</v>
      </c>
      <c r="D133" s="44">
        <v>1800</v>
      </c>
      <c r="E133" s="45"/>
      <c r="F133" s="45"/>
      <c r="G133" s="45"/>
      <c r="H133" s="46"/>
    </row>
    <row r="134" spans="1:8" s="28" customFormat="1" ht="50.1" customHeight="1" thickBot="1" x14ac:dyDescent="0.25">
      <c r="A134" s="24" t="s">
        <v>111</v>
      </c>
      <c r="B134" s="25"/>
      <c r="C134" s="26"/>
      <c r="D134" s="156"/>
      <c r="E134" s="156"/>
      <c r="F134" s="156"/>
      <c r="G134" s="156"/>
      <c r="H134" s="157"/>
    </row>
    <row r="135" spans="1:8" s="16" customFormat="1" ht="50.1" customHeight="1" x14ac:dyDescent="0.2">
      <c r="A135" s="143" t="s">
        <v>112</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5" s="36">
        <v>1500</v>
      </c>
      <c r="E135" s="37"/>
      <c r="F135" s="37"/>
      <c r="G135" s="37"/>
      <c r="H135" s="38"/>
    </row>
    <row r="136" spans="1:8" s="16" customFormat="1" ht="50.1" customHeight="1" x14ac:dyDescent="0.2">
      <c r="A136" s="143" t="s">
        <v>113</v>
      </c>
      <c r="B136" s="144"/>
      <c r="C136" s="196"/>
      <c r="D136" s="36">
        <v>1500</v>
      </c>
      <c r="E136" s="37"/>
      <c r="F136" s="37"/>
      <c r="G136" s="37"/>
      <c r="H136" s="38"/>
    </row>
    <row r="137" spans="1:8" s="16" customFormat="1" ht="50.1" customHeight="1" x14ac:dyDescent="0.2">
      <c r="A137" s="194" t="s">
        <v>114</v>
      </c>
      <c r="B137" s="195"/>
      <c r="C137" s="196"/>
      <c r="D137" s="329">
        <v>1500</v>
      </c>
      <c r="E137" s="140"/>
      <c r="F137" s="140"/>
      <c r="G137" s="140"/>
      <c r="H137" s="140"/>
    </row>
    <row r="138" spans="1:8" s="16" customFormat="1" ht="50.1" customHeight="1" x14ac:dyDescent="0.2">
      <c r="A138" s="194" t="s">
        <v>115</v>
      </c>
      <c r="B138" s="195"/>
      <c r="C138" s="196"/>
      <c r="D138" s="329">
        <v>150</v>
      </c>
      <c r="E138" s="140"/>
      <c r="F138" s="140"/>
      <c r="G138" s="140"/>
      <c r="H138" s="140"/>
    </row>
    <row r="139" spans="1:8" s="16" customFormat="1" ht="50.1" customHeight="1" thickBot="1" x14ac:dyDescent="0.25">
      <c r="A139" s="194" t="s">
        <v>116</v>
      </c>
      <c r="B139" s="195"/>
      <c r="C139" s="198"/>
      <c r="D139" s="78">
        <v>510</v>
      </c>
      <c r="E139" s="79"/>
      <c r="F139" s="79"/>
      <c r="G139" s="79"/>
      <c r="H139" s="79"/>
    </row>
    <row r="140" spans="1:8" s="16" customFormat="1" ht="50.1" customHeight="1" thickBot="1" x14ac:dyDescent="0.25">
      <c r="A140" s="24" t="s">
        <v>117</v>
      </c>
      <c r="B140" s="25"/>
      <c r="C140" s="26"/>
      <c r="D140" s="156"/>
      <c r="E140" s="156"/>
      <c r="F140" s="156"/>
      <c r="G140" s="156"/>
      <c r="H140" s="157"/>
    </row>
    <row r="141" spans="1:8" ht="50.1" customHeight="1" x14ac:dyDescent="0.2">
      <c r="A141" s="143" t="s">
        <v>118</v>
      </c>
      <c r="B141" s="144"/>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1" s="200">
        <f>F141*1.2</f>
        <v>1911.6</v>
      </c>
      <c r="E141" s="201">
        <f>F141*1.1</f>
        <v>1752.3000000000002</v>
      </c>
      <c r="F141" s="201">
        <v>1593</v>
      </c>
      <c r="G141" s="201">
        <f>F141*0.75</f>
        <v>1194.75</v>
      </c>
      <c r="H141" s="202">
        <f>F141*0.5</f>
        <v>796.5</v>
      </c>
    </row>
    <row r="142" spans="1:8" ht="50.1" customHeight="1" x14ac:dyDescent="0.2">
      <c r="A142" s="143" t="s">
        <v>119</v>
      </c>
      <c r="B142" s="144"/>
      <c r="C142" s="186" t="str">
        <f>"Интернет-площадка 2gis.ru на основе Cправочника организаций "&amp;$C$2&amp;""</f>
        <v>Интернет-площадка 2gis.ru на основе Cправочника организаций "2ГИС.МАЙКОП"</v>
      </c>
      <c r="D142" s="36">
        <v>2835</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3" s="36">
        <v>1008</v>
      </c>
      <c r="E143" s="37"/>
      <c r="F143" s="37"/>
      <c r="G143" s="37"/>
      <c r="H143" s="38"/>
    </row>
    <row r="144" spans="1:8" ht="50.1" customHeight="1" x14ac:dyDescent="0.2">
      <c r="A144" s="143" t="s">
        <v>121</v>
      </c>
      <c r="B144" s="144"/>
      <c r="C14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4" s="200">
        <f>F144*1.2</f>
        <v>2736</v>
      </c>
      <c r="E144" s="201">
        <f>F144*1.1</f>
        <v>2508</v>
      </c>
      <c r="F144" s="201">
        <v>2280</v>
      </c>
      <c r="G144" s="201">
        <f>F144*0.75</f>
        <v>1710</v>
      </c>
      <c r="H144" s="202">
        <f>F144*0.5</f>
        <v>1140</v>
      </c>
    </row>
    <row r="145" spans="1:8" ht="50.1" customHeight="1" x14ac:dyDescent="0.2">
      <c r="A145" s="143" t="s">
        <v>166</v>
      </c>
      <c r="B145" s="144"/>
      <c r="C145" s="186" t="str">
        <f>"Интернет-площадка 2gis.ru на основе Cправочника организаций "&amp;$C$2&amp;""</f>
        <v>Интернет-площадка 2gis.ru на основе Cправочника организаций "2ГИС.МАЙКОП"</v>
      </c>
      <c r="D145" s="36">
        <v>4080</v>
      </c>
      <c r="E145" s="37"/>
      <c r="F145" s="37"/>
      <c r="G145" s="37"/>
      <c r="H145" s="38"/>
    </row>
    <row r="146" spans="1:8" ht="50.1" customHeight="1" x14ac:dyDescent="0.2">
      <c r="A146" s="143" t="s">
        <v>123</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6" s="36">
        <v>1440</v>
      </c>
      <c r="E146" s="37"/>
      <c r="F146" s="37"/>
      <c r="G146" s="37"/>
      <c r="H146" s="38"/>
    </row>
    <row r="147" spans="1:8" ht="90.75" customHeight="1" thickBot="1" x14ac:dyDescent="0.25">
      <c r="A147" s="143" t="s">
        <v>125</v>
      </c>
      <c r="B147" s="144"/>
      <c r="C1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47" s="36">
        <v>2028</v>
      </c>
      <c r="E147" s="37"/>
      <c r="F147" s="37"/>
      <c r="G147" s="37"/>
      <c r="H147" s="38"/>
    </row>
    <row r="148" spans="1:8" ht="50.1" customHeight="1" thickBot="1" x14ac:dyDescent="0.25">
      <c r="A148" s="24" t="s">
        <v>185</v>
      </c>
      <c r="B148" s="25"/>
      <c r="C148" s="26"/>
      <c r="D148" s="156"/>
      <c r="E148" s="156"/>
      <c r="F148" s="156"/>
      <c r="G148" s="156"/>
      <c r="H148" s="157"/>
    </row>
    <row r="149" spans="1:8" s="23" customFormat="1" ht="30" customHeight="1" thickBot="1" x14ac:dyDescent="0.25">
      <c r="A149" s="357"/>
      <c r="B149" s="357"/>
      <c r="C149" s="358"/>
      <c r="D149" s="357"/>
      <c r="E149" s="357"/>
      <c r="F149" s="357"/>
      <c r="G149" s="357"/>
      <c r="H149" s="359"/>
    </row>
    <row r="150" spans="1:8" s="16" customFormat="1" ht="83.25" customHeight="1" x14ac:dyDescent="0.2">
      <c r="A150" s="143" t="s">
        <v>186</v>
      </c>
      <c r="B150" s="144"/>
      <c r="C15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0" s="36">
        <v>5370</v>
      </c>
      <c r="E150" s="37"/>
      <c r="F150" s="37"/>
      <c r="G150" s="37"/>
      <c r="H150" s="38"/>
    </row>
    <row r="151" spans="1:8" s="16" customFormat="1" ht="83.25" customHeight="1" thickBot="1" x14ac:dyDescent="0.25">
      <c r="A151" s="143" t="s">
        <v>187</v>
      </c>
      <c r="B151" s="144"/>
      <c r="C151" s="196"/>
      <c r="D151" s="36">
        <v>5370</v>
      </c>
      <c r="E151" s="37"/>
      <c r="F151" s="37"/>
      <c r="G151" s="37"/>
      <c r="H151" s="38"/>
    </row>
    <row r="152" spans="1:8" ht="50.1" customHeight="1" thickBot="1" x14ac:dyDescent="0.25">
      <c r="A152" s="301"/>
      <c r="B152" s="302"/>
      <c r="C152" s="118"/>
      <c r="D152" s="325"/>
      <c r="E152" s="325"/>
      <c r="F152" s="325"/>
      <c r="G152" s="325"/>
      <c r="H152" s="326"/>
    </row>
    <row r="153" spans="1:8" s="23" customFormat="1" ht="26.25" x14ac:dyDescent="0.2">
      <c r="A153" s="204"/>
      <c r="B153" s="205"/>
      <c r="C153" s="206"/>
      <c r="D153" s="205"/>
      <c r="E153" s="205"/>
      <c r="F153" s="205"/>
      <c r="G153" s="205"/>
      <c r="H153" s="207"/>
    </row>
    <row r="154" spans="1:8" s="16" customFormat="1" ht="21" x14ac:dyDescent="0.2">
      <c r="A154" s="208"/>
      <c r="B154" s="209" t="s">
        <v>126</v>
      </c>
      <c r="C154" s="210" t="s">
        <v>181</v>
      </c>
      <c r="D154" s="210"/>
      <c r="E154" s="211"/>
      <c r="F154" s="211"/>
      <c r="G154" s="211"/>
      <c r="H154" s="211"/>
    </row>
    <row r="155" spans="1:8" s="16" customFormat="1" ht="21" x14ac:dyDescent="0.2">
      <c r="A155" s="208"/>
      <c r="B155" s="211"/>
      <c r="C155" s="212" t="s">
        <v>182</v>
      </c>
      <c r="D155" s="212"/>
      <c r="E155" s="211"/>
      <c r="F155" s="211"/>
      <c r="G155" s="211"/>
      <c r="H155" s="211"/>
    </row>
    <row r="156" spans="1:8" s="16" customFormat="1" ht="21" x14ac:dyDescent="0.2">
      <c r="A156" s="208"/>
      <c r="B156" s="211"/>
      <c r="C156" s="210" t="s">
        <v>183</v>
      </c>
      <c r="D156" s="212"/>
      <c r="E156" s="211"/>
      <c r="F156" s="211"/>
      <c r="G156" s="211"/>
      <c r="H156" s="211"/>
    </row>
    <row r="157" spans="1:8" s="16" customFormat="1" ht="21" x14ac:dyDescent="0.2">
      <c r="A157" s="204"/>
      <c r="B157" s="205"/>
      <c r="C157" s="212"/>
      <c r="D157" s="212"/>
      <c r="E157" s="211"/>
      <c r="F157" s="211"/>
      <c r="G157" s="211"/>
      <c r="H157" s="205"/>
    </row>
    <row r="158" spans="1:8" s="16" customFormat="1" ht="26.25" x14ac:dyDescent="0.2">
      <c r="A158" s="215" t="str">
        <f>Абакан_юр!A158</f>
        <v>По соглашению сторон в качестве валюты платежа могут выступать украинские гривны, в этом случае курс следующий: 1 руб. = 0,4427 гривен</v>
      </c>
      <c r="B158" s="215"/>
      <c r="C158" s="215"/>
      <c r="D158" s="216"/>
      <c r="E158" s="216"/>
      <c r="F158" s="217"/>
      <c r="G158" s="218"/>
      <c r="H158" s="218"/>
    </row>
    <row r="159" spans="1:8" ht="26.25" x14ac:dyDescent="0.2">
      <c r="A159" s="215" t="str">
        <f>Абакан_юр!A159</f>
        <v>По соглашению сторон в качестве валюты платежа могут выступать дирхамы ОАЭ, в этом случае курс следующий: 1 руб. = 0,0427 дирхам</v>
      </c>
      <c r="B159" s="215"/>
      <c r="C159" s="215"/>
      <c r="D159" s="216"/>
      <c r="E159" s="216"/>
      <c r="F159" s="217"/>
      <c r="G159" s="220"/>
      <c r="H159" s="220"/>
    </row>
    <row r="160" spans="1:8" ht="26.25" x14ac:dyDescent="0.2">
      <c r="A160" s="215" t="str">
        <f>Абакан_юр!A160</f>
        <v>По соглашению сторон в качестве валюты платежа могут выступать доллары США, в этом случае курс следующий: 1 руб. = 0,0117 доллара</v>
      </c>
      <c r="B160" s="215"/>
      <c r="C160" s="215"/>
      <c r="D160" s="216"/>
      <c r="E160" s="216"/>
      <c r="F160" s="217"/>
      <c r="G160" s="220"/>
      <c r="H160" s="220"/>
    </row>
    <row r="161" spans="1:8" ht="26.25" x14ac:dyDescent="0.2">
      <c r="A161" s="215" t="str">
        <f>Абакан_юр!A161</f>
        <v>По соглашению сторон в качестве валюты платежа могут выступать евро, в этом случае курс следующий: 1 руб. = 0,0108 евро</v>
      </c>
      <c r="B161" s="215"/>
      <c r="C161" s="215"/>
      <c r="D161" s="216"/>
      <c r="E161" s="217"/>
      <c r="F161" s="217"/>
      <c r="G161" s="220"/>
      <c r="H161" s="220"/>
    </row>
    <row r="162" spans="1:8" ht="26.25" x14ac:dyDescent="0.2">
      <c r="A162" s="215" t="str">
        <f>Абакан_юр!A162</f>
        <v>По соглашению сторон в качестве валюты платежа могут выступать чешские кроны, в этом случае курс следующий: 1 руб. = 0,2672 крона</v>
      </c>
      <c r="B162" s="215"/>
      <c r="C162" s="215"/>
      <c r="D162" s="216"/>
      <c r="E162" s="217"/>
      <c r="F162" s="217"/>
      <c r="G162" s="220"/>
      <c r="H162" s="220"/>
    </row>
    <row r="163" spans="1:8" ht="26.25" x14ac:dyDescent="0.2">
      <c r="A163" s="215" t="str">
        <f>Абакан_юр!A163</f>
        <v>По соглашению сторон в качестве валюты платежа могут выступать киргизские сомы, в этом случае курс следующий: 1 руб. = 1,0485 сом</v>
      </c>
      <c r="B163" s="215"/>
      <c r="C163" s="215"/>
      <c r="D163" s="216"/>
      <c r="E163" s="216"/>
      <c r="F163" s="217"/>
      <c r="G163" s="220"/>
      <c r="H163" s="220"/>
    </row>
    <row r="164" spans="1:8" ht="26.25" x14ac:dyDescent="0.2">
      <c r="A16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4" s="215"/>
      <c r="C164" s="215"/>
      <c r="D164" s="216"/>
      <c r="E164" s="216"/>
      <c r="F164" s="217"/>
      <c r="G164" s="220"/>
      <c r="H164" s="220"/>
    </row>
    <row r="165" spans="1:8" ht="26.25" customHeight="1" x14ac:dyDescent="0.2">
      <c r="A165" s="221"/>
      <c r="B165" s="221"/>
      <c r="C165" s="222"/>
      <c r="D165" s="223"/>
      <c r="E165" s="223"/>
      <c r="F165" s="224"/>
      <c r="G165" s="225"/>
      <c r="H165" s="225"/>
    </row>
    <row r="166" spans="1:8" ht="26.25" customHeight="1" x14ac:dyDescent="0.2">
      <c r="A166" s="227" t="s">
        <v>137</v>
      </c>
      <c r="B166" s="227"/>
      <c r="C166" s="227"/>
      <c r="D166" s="227"/>
      <c r="E166" s="227"/>
      <c r="F166" s="227"/>
      <c r="G166" s="227"/>
      <c r="H166" s="227"/>
    </row>
    <row r="167" spans="1:8" ht="26.25" customHeight="1" x14ac:dyDescent="0.2">
      <c r="A167" s="227" t="s">
        <v>138</v>
      </c>
      <c r="B167" s="227"/>
      <c r="C167" s="227"/>
      <c r="D167" s="227"/>
      <c r="E167" s="227"/>
      <c r="F167" s="227"/>
      <c r="G167" s="227"/>
      <c r="H167" s="227"/>
    </row>
    <row r="168" spans="1:8" ht="26.25" customHeight="1" x14ac:dyDescent="0.2">
      <c r="A168" s="221"/>
      <c r="B168" s="221"/>
      <c r="C168" s="222"/>
      <c r="D168" s="223"/>
      <c r="E168" s="223"/>
      <c r="F168" s="224"/>
      <c r="G168" s="225"/>
      <c r="H168" s="225"/>
    </row>
    <row r="169" spans="1:8" ht="26.25" customHeight="1" thickBot="1" x14ac:dyDescent="0.25">
      <c r="A169" s="228" t="s">
        <v>139</v>
      </c>
      <c r="B169" s="228"/>
      <c r="C169" s="228"/>
      <c r="D169" s="228"/>
      <c r="E169" s="228"/>
      <c r="F169" s="229"/>
      <c r="G169" s="219"/>
      <c r="H169" s="230"/>
    </row>
    <row r="170" spans="1:8" ht="26.25" customHeight="1" thickBot="1" x14ac:dyDescent="0.25">
      <c r="A170" s="231" t="s">
        <v>140</v>
      </c>
      <c r="B170" s="232"/>
      <c r="C170" s="232"/>
      <c r="D170" s="232"/>
      <c r="E170" s="233"/>
      <c r="F170" s="234"/>
      <c r="H170" s="235"/>
    </row>
    <row r="171" spans="1:8" ht="26.25" customHeight="1" thickBot="1" x14ac:dyDescent="0.25">
      <c r="A171" s="305" t="s">
        <v>141</v>
      </c>
      <c r="B171" s="306"/>
      <c r="C171" s="238" t="s">
        <v>142</v>
      </c>
      <c r="D171" s="330" t="s">
        <v>143</v>
      </c>
      <c r="E171" s="331"/>
      <c r="F171" s="240"/>
      <c r="G171" s="240"/>
      <c r="H171" s="240"/>
    </row>
    <row r="172" spans="1:8" ht="84" x14ac:dyDescent="0.2">
      <c r="A172" s="241" t="s">
        <v>144</v>
      </c>
      <c r="B172" s="242"/>
      <c r="C172" s="243" t="s">
        <v>145</v>
      </c>
      <c r="D172" s="244" t="s">
        <v>146</v>
      </c>
      <c r="E172" s="245"/>
      <c r="F172" s="240"/>
      <c r="G172" s="240"/>
      <c r="H172" s="240"/>
    </row>
    <row r="173" spans="1:8" ht="21" x14ac:dyDescent="0.2">
      <c r="A173" s="246" t="s">
        <v>147</v>
      </c>
      <c r="B173" s="247"/>
      <c r="C173" s="248" t="s">
        <v>148</v>
      </c>
      <c r="D173" s="249" t="s">
        <v>149</v>
      </c>
      <c r="E173" s="250"/>
      <c r="F173" s="240"/>
      <c r="G173" s="240"/>
      <c r="H173" s="240"/>
    </row>
    <row r="174" spans="1:8" ht="63.75" thickBot="1" x14ac:dyDescent="0.25">
      <c r="A174" s="332" t="s">
        <v>150</v>
      </c>
      <c r="B174" s="333"/>
      <c r="C174" s="334" t="s">
        <v>151</v>
      </c>
      <c r="D174" s="335" t="s">
        <v>149</v>
      </c>
      <c r="E174" s="336"/>
      <c r="F174" s="224"/>
      <c r="G174" s="225"/>
      <c r="H174" s="225"/>
    </row>
    <row r="175" spans="1:8" ht="42" x14ac:dyDescent="0.2">
      <c r="A175" s="246" t="s">
        <v>153</v>
      </c>
      <c r="B175" s="247"/>
      <c r="C175" s="337" t="s">
        <v>154</v>
      </c>
      <c r="D175" s="247" t="s">
        <v>149</v>
      </c>
      <c r="E175" s="338"/>
      <c r="F175" s="234"/>
      <c r="G175" s="234"/>
      <c r="H175" s="234"/>
    </row>
    <row r="176" spans="1:8" ht="54" customHeight="1" thickBot="1" x14ac:dyDescent="0.25">
      <c r="A176" s="339" t="s">
        <v>155</v>
      </c>
      <c r="B176" s="340"/>
      <c r="C176" s="334" t="s">
        <v>156</v>
      </c>
      <c r="D176" s="341" t="s">
        <v>149</v>
      </c>
      <c r="E176" s="342"/>
      <c r="F176" s="224"/>
      <c r="G176" s="225"/>
      <c r="H176" s="225"/>
    </row>
    <row r="177" spans="1:8" ht="191.25" customHeight="1" x14ac:dyDescent="0.2">
      <c r="A177"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7" s="227"/>
      <c r="C177" s="227"/>
      <c r="D177" s="227"/>
      <c r="E177" s="227"/>
      <c r="F177" s="227"/>
      <c r="G177" s="227"/>
      <c r="H177" s="227"/>
    </row>
    <row r="178" spans="1:8" ht="85.5" customHeight="1" x14ac:dyDescent="0.2">
      <c r="A178" s="227" t="s">
        <v>160</v>
      </c>
      <c r="B178" s="227"/>
      <c r="C178" s="227"/>
      <c r="D178" s="227"/>
      <c r="E178" s="227"/>
      <c r="F178" s="227"/>
      <c r="G178" s="227"/>
      <c r="H178" s="227"/>
    </row>
    <row r="179" spans="1:8" ht="30.75" customHeight="1" x14ac:dyDescent="0.2">
      <c r="A179" s="252" t="s">
        <v>161</v>
      </c>
      <c r="B179" s="252"/>
      <c r="C179" s="252"/>
      <c r="D179" s="252"/>
      <c r="E179" s="252"/>
      <c r="F179" s="252"/>
      <c r="G179" s="252"/>
      <c r="H179" s="252"/>
    </row>
    <row r="180" spans="1:8" ht="138" customHeight="1" x14ac:dyDescent="0.2">
      <c r="A180" s="227" t="s">
        <v>162</v>
      </c>
      <c r="B180" s="227"/>
      <c r="C180" s="227"/>
      <c r="D180" s="227"/>
      <c r="E180" s="227"/>
      <c r="F180" s="227"/>
      <c r="G180" s="227"/>
      <c r="H180" s="227"/>
    </row>
    <row r="181" spans="1:8" ht="90" customHeight="1" x14ac:dyDescent="0.2"/>
    <row r="182" spans="1:8" s="205" customFormat="1" ht="125.25" customHeight="1" x14ac:dyDescent="0.2">
      <c r="A182" s="204"/>
      <c r="C182" s="206"/>
      <c r="H182" s="207"/>
    </row>
    <row r="183" spans="1:8" s="226" customFormat="1" ht="222.75" customHeight="1" x14ac:dyDescent="0.2">
      <c r="A183" s="204"/>
      <c r="B183" s="205"/>
      <c r="C183" s="206"/>
      <c r="D183" s="205"/>
      <c r="E183" s="205"/>
      <c r="F183" s="205"/>
      <c r="G183" s="205"/>
      <c r="H183" s="207"/>
    </row>
    <row r="184" spans="1:8" ht="192.75" customHeight="1" x14ac:dyDescent="0.2"/>
    <row r="185" spans="1:8" ht="66.75" customHeight="1" x14ac:dyDescent="0.2"/>
    <row r="187" spans="1:8" s="254" customFormat="1" ht="114.75" customHeight="1" x14ac:dyDescent="0.2">
      <c r="A187" s="204"/>
      <c r="B187" s="205"/>
      <c r="C187" s="206"/>
      <c r="D187" s="205"/>
      <c r="E187" s="205"/>
      <c r="F187" s="205"/>
      <c r="G187" s="205"/>
      <c r="H187" s="207"/>
    </row>
  </sheetData>
  <sheetProtection selectLockedCells="1" selectUnlockedCells="1"/>
  <mergeCells count="299">
    <mergeCell ref="A177:H177"/>
    <mergeCell ref="A178:H178"/>
    <mergeCell ref="A179:H179"/>
    <mergeCell ref="A180:E180"/>
    <mergeCell ref="F180:H180"/>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3:C163"/>
    <mergeCell ref="A164:C164"/>
    <mergeCell ref="A166:H166"/>
    <mergeCell ref="A167:H167"/>
    <mergeCell ref="A169:E169"/>
    <mergeCell ref="A170:E170"/>
    <mergeCell ref="A158:C158"/>
    <mergeCell ref="G158:H158"/>
    <mergeCell ref="A159:C159"/>
    <mergeCell ref="A160:C160"/>
    <mergeCell ref="A161:C161"/>
    <mergeCell ref="A162:C162"/>
    <mergeCell ref="A152:B152"/>
    <mergeCell ref="D152:H152"/>
    <mergeCell ref="C154:D154"/>
    <mergeCell ref="C155:D155"/>
    <mergeCell ref="C156:D156"/>
    <mergeCell ref="C157:D157"/>
    <mergeCell ref="A149:C149"/>
    <mergeCell ref="D149:H149"/>
    <mergeCell ref="A150:B150"/>
    <mergeCell ref="C150:C151"/>
    <mergeCell ref="D150:H150"/>
    <mergeCell ref="A151:B151"/>
    <mergeCell ref="D151:H151"/>
    <mergeCell ref="A146:B146"/>
    <mergeCell ref="D146:H146"/>
    <mergeCell ref="A147:B147"/>
    <mergeCell ref="D147:H147"/>
    <mergeCell ref="A148:B148"/>
    <mergeCell ref="D148:H148"/>
    <mergeCell ref="A142:B142"/>
    <mergeCell ref="D142:H142"/>
    <mergeCell ref="A143:B143"/>
    <mergeCell ref="D143:H143"/>
    <mergeCell ref="A144:B144"/>
    <mergeCell ref="A145:B145"/>
    <mergeCell ref="D145:H145"/>
    <mergeCell ref="D138:H138"/>
    <mergeCell ref="A139:B139"/>
    <mergeCell ref="D139:H139"/>
    <mergeCell ref="A140:B140"/>
    <mergeCell ref="D140:H140"/>
    <mergeCell ref="A141:B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1"/>
  <sheetViews>
    <sheetView view="pageBreakPreview" zoomScale="40" zoomScaleNormal="60" zoomScaleSheetLayoutView="40" workbookViewId="0">
      <pane ySplit="4" topLeftCell="A12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3" t="s">
        <v>6</v>
      </c>
      <c r="C4" s="444"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4">
        <v>18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ht="21.75" thickBot="1" x14ac:dyDescent="0.25">
      <c r="A47" s="81"/>
      <c r="B47" s="117"/>
      <c r="C47" s="118"/>
      <c r="D47" s="113" t="str">
        <f>"от "&amp;MIN(D49:D68)&amp;" до "&amp;MAX(D49:D66)</f>
        <v>от 420 до 14364</v>
      </c>
      <c r="E47" s="114"/>
      <c r="F47" s="114"/>
      <c r="G47" s="114"/>
      <c r="H47" s="115"/>
    </row>
    <row r="48" spans="1:8" ht="34.5" customHeight="1" x14ac:dyDescent="0.2">
      <c r="A48" s="124" t="s">
        <v>32</v>
      </c>
      <c r="B48" s="125"/>
      <c r="C48" s="372"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48" s="36">
        <v>798</v>
      </c>
      <c r="E48" s="37"/>
      <c r="F48" s="37"/>
      <c r="G48" s="37"/>
      <c r="H48" s="38"/>
    </row>
    <row r="49" spans="1:8" ht="20.25" hidden="1" customHeight="1" outlineLevel="1" x14ac:dyDescent="0.2">
      <c r="A49" s="124" t="s">
        <v>32</v>
      </c>
      <c r="B49" s="125"/>
      <c r="C49" s="126"/>
      <c r="D49" s="127">
        <v>420</v>
      </c>
      <c r="E49" s="128"/>
      <c r="F49" s="128"/>
      <c r="G49" s="128"/>
      <c r="H49" s="129"/>
    </row>
    <row r="50" spans="1:8" ht="37.5" customHeight="1" outlineLevel="1" x14ac:dyDescent="0.2">
      <c r="A50" s="130" t="s">
        <v>33</v>
      </c>
      <c r="B50" s="131"/>
      <c r="C50" s="126"/>
      <c r="D50" s="36">
        <v>1596</v>
      </c>
      <c r="E50" s="37"/>
      <c r="F50" s="37"/>
      <c r="G50" s="37"/>
      <c r="H50" s="38"/>
    </row>
    <row r="51" spans="1:8" ht="37.5" customHeight="1" outlineLevel="1" x14ac:dyDescent="0.2">
      <c r="A51" s="130" t="s">
        <v>34</v>
      </c>
      <c r="B51" s="131"/>
      <c r="C51" s="126"/>
      <c r="D51" s="36">
        <v>2394</v>
      </c>
      <c r="E51" s="37"/>
      <c r="F51" s="37"/>
      <c r="G51" s="37"/>
      <c r="H51" s="38"/>
    </row>
    <row r="52" spans="1:8" ht="37.5" customHeight="1" outlineLevel="1" x14ac:dyDescent="0.2">
      <c r="A52" s="130" t="s">
        <v>35</v>
      </c>
      <c r="B52" s="131"/>
      <c r="C52" s="126"/>
      <c r="D52" s="36">
        <v>3192</v>
      </c>
      <c r="E52" s="37"/>
      <c r="F52" s="37"/>
      <c r="G52" s="37"/>
      <c r="H52" s="38"/>
    </row>
    <row r="53" spans="1:8" ht="37.5" customHeight="1" outlineLevel="1" x14ac:dyDescent="0.2">
      <c r="A53" s="130" t="s">
        <v>36</v>
      </c>
      <c r="B53" s="131"/>
      <c r="C53" s="126"/>
      <c r="D53" s="36">
        <v>3990</v>
      </c>
      <c r="E53" s="37"/>
      <c r="F53" s="37"/>
      <c r="G53" s="37"/>
      <c r="H53" s="38"/>
    </row>
    <row r="54" spans="1:8" ht="37.5" customHeight="1" outlineLevel="1" x14ac:dyDescent="0.2">
      <c r="A54" s="130" t="s">
        <v>37</v>
      </c>
      <c r="B54" s="131"/>
      <c r="C54" s="126"/>
      <c r="D54" s="36">
        <v>4788</v>
      </c>
      <c r="E54" s="37"/>
      <c r="F54" s="37"/>
      <c r="G54" s="37"/>
      <c r="H54" s="38"/>
    </row>
    <row r="55" spans="1:8" ht="37.5" customHeight="1" outlineLevel="1" x14ac:dyDescent="0.2">
      <c r="A55" s="130" t="s">
        <v>38</v>
      </c>
      <c r="B55" s="131"/>
      <c r="C55" s="126"/>
      <c r="D55" s="36">
        <v>5586</v>
      </c>
      <c r="E55" s="37"/>
      <c r="F55" s="37"/>
      <c r="G55" s="37"/>
      <c r="H55" s="38"/>
    </row>
    <row r="56" spans="1:8" s="16" customFormat="1" ht="37.5" customHeight="1" outlineLevel="1" x14ac:dyDescent="0.2">
      <c r="A56" s="130" t="s">
        <v>39</v>
      </c>
      <c r="B56" s="131"/>
      <c r="C56" s="126"/>
      <c r="D56" s="36">
        <v>6384</v>
      </c>
      <c r="E56" s="37"/>
      <c r="F56" s="37"/>
      <c r="G56" s="37"/>
      <c r="H56" s="38"/>
    </row>
    <row r="57" spans="1:8" s="16" customFormat="1" ht="37.5" customHeight="1" outlineLevel="1" x14ac:dyDescent="0.2">
      <c r="A57" s="130" t="s">
        <v>40</v>
      </c>
      <c r="B57" s="131"/>
      <c r="C57" s="126"/>
      <c r="D57" s="36">
        <v>7182</v>
      </c>
      <c r="E57" s="37"/>
      <c r="F57" s="37"/>
      <c r="G57" s="37"/>
      <c r="H57" s="38"/>
    </row>
    <row r="58" spans="1:8" s="16" customFormat="1" ht="37.5" customHeight="1" outlineLevel="1" x14ac:dyDescent="0.2">
      <c r="A58" s="130" t="s">
        <v>41</v>
      </c>
      <c r="B58" s="131"/>
      <c r="C58" s="126"/>
      <c r="D58" s="36">
        <v>7980</v>
      </c>
      <c r="E58" s="37"/>
      <c r="F58" s="37"/>
      <c r="G58" s="37"/>
      <c r="H58" s="38"/>
    </row>
    <row r="59" spans="1:8" s="16" customFormat="1" ht="37.5" customHeight="1" outlineLevel="1" x14ac:dyDescent="0.2">
      <c r="A59" s="130" t="s">
        <v>42</v>
      </c>
      <c r="B59" s="131"/>
      <c r="C59" s="126"/>
      <c r="D59" s="36">
        <v>8778</v>
      </c>
      <c r="E59" s="37"/>
      <c r="F59" s="37"/>
      <c r="G59" s="37"/>
      <c r="H59" s="38"/>
    </row>
    <row r="60" spans="1:8" s="16" customFormat="1" ht="37.5" customHeight="1" outlineLevel="1" x14ac:dyDescent="0.2">
      <c r="A60" s="130" t="s">
        <v>43</v>
      </c>
      <c r="B60" s="131"/>
      <c r="C60" s="126"/>
      <c r="D60" s="36">
        <v>9576</v>
      </c>
      <c r="E60" s="37"/>
      <c r="F60" s="37"/>
      <c r="G60" s="37"/>
      <c r="H60" s="38"/>
    </row>
    <row r="61" spans="1:8" s="16" customFormat="1" ht="37.5" customHeight="1" outlineLevel="1" x14ac:dyDescent="0.2">
      <c r="A61" s="130" t="s">
        <v>44</v>
      </c>
      <c r="B61" s="131"/>
      <c r="C61" s="126"/>
      <c r="D61" s="36">
        <v>10374</v>
      </c>
      <c r="E61" s="37"/>
      <c r="F61" s="37"/>
      <c r="G61" s="37"/>
      <c r="H61" s="38"/>
    </row>
    <row r="62" spans="1:8" s="16" customFormat="1" ht="37.5" customHeight="1" outlineLevel="1" x14ac:dyDescent="0.2">
      <c r="A62" s="130" t="s">
        <v>45</v>
      </c>
      <c r="B62" s="131"/>
      <c r="C62" s="126"/>
      <c r="D62" s="36">
        <v>11172</v>
      </c>
      <c r="E62" s="37"/>
      <c r="F62" s="37"/>
      <c r="G62" s="37"/>
      <c r="H62" s="38"/>
    </row>
    <row r="63" spans="1:8" s="16" customFormat="1" ht="37.5" customHeight="1" outlineLevel="1" x14ac:dyDescent="0.2">
      <c r="A63" s="130" t="s">
        <v>46</v>
      </c>
      <c r="B63" s="131"/>
      <c r="C63" s="126"/>
      <c r="D63" s="36">
        <v>11970</v>
      </c>
      <c r="E63" s="37"/>
      <c r="F63" s="37"/>
      <c r="G63" s="37"/>
      <c r="H63" s="38"/>
    </row>
    <row r="64" spans="1:8" s="16" customFormat="1" ht="37.5" customHeight="1" outlineLevel="1" x14ac:dyDescent="0.2">
      <c r="A64" s="130" t="s">
        <v>47</v>
      </c>
      <c r="B64" s="131"/>
      <c r="C64" s="126"/>
      <c r="D64" s="36">
        <v>12768</v>
      </c>
      <c r="E64" s="37"/>
      <c r="F64" s="37"/>
      <c r="G64" s="37"/>
      <c r="H64" s="38"/>
    </row>
    <row r="65" spans="1:8" s="16" customFormat="1" ht="37.5" customHeight="1" outlineLevel="1" x14ac:dyDescent="0.2">
      <c r="A65" s="130" t="s">
        <v>48</v>
      </c>
      <c r="B65" s="131"/>
      <c r="C65" s="126"/>
      <c r="D65" s="36">
        <v>13566</v>
      </c>
      <c r="E65" s="37"/>
      <c r="F65" s="37"/>
      <c r="G65" s="37"/>
      <c r="H65" s="38"/>
    </row>
    <row r="66" spans="1:8" s="16" customFormat="1" ht="37.5" customHeight="1" outlineLevel="1" x14ac:dyDescent="0.2">
      <c r="A66" s="130" t="s">
        <v>49</v>
      </c>
      <c r="B66" s="131"/>
      <c r="C66" s="126"/>
      <c r="D66" s="36">
        <v>14364</v>
      </c>
      <c r="E66" s="37"/>
      <c r="F66" s="37"/>
      <c r="G66" s="37"/>
      <c r="H66" s="38"/>
    </row>
    <row r="67" spans="1:8" s="16" customFormat="1" ht="37.5" customHeight="1" outlineLevel="1" x14ac:dyDescent="0.2">
      <c r="A67" s="130" t="s">
        <v>50</v>
      </c>
      <c r="B67" s="131"/>
      <c r="C67" s="126"/>
      <c r="D67" s="36">
        <v>15162</v>
      </c>
      <c r="E67" s="37"/>
      <c r="F67" s="37"/>
      <c r="G67" s="37"/>
      <c r="H67" s="38"/>
    </row>
    <row r="68" spans="1:8" s="16" customFormat="1" ht="37.5" customHeight="1" outlineLevel="1" x14ac:dyDescent="0.2">
      <c r="A68" s="130" t="s">
        <v>51</v>
      </c>
      <c r="B68" s="131"/>
      <c r="C68" s="126"/>
      <c r="D68" s="36">
        <v>15960</v>
      </c>
      <c r="E68" s="37"/>
      <c r="F68" s="37"/>
      <c r="G68" s="37"/>
      <c r="H68" s="38"/>
    </row>
    <row r="69" spans="1:8" s="16" customFormat="1" ht="37.5" customHeight="1" outlineLevel="1" x14ac:dyDescent="0.2">
      <c r="A69" s="130" t="s">
        <v>197</v>
      </c>
      <c r="B69" s="131"/>
      <c r="C69" s="126"/>
      <c r="D69" s="36">
        <v>16758</v>
      </c>
      <c r="E69" s="37"/>
      <c r="F69" s="37"/>
      <c r="G69" s="37"/>
      <c r="H69" s="38"/>
    </row>
    <row r="70" spans="1:8" s="16" customFormat="1" ht="37.5" customHeight="1" outlineLevel="1" x14ac:dyDescent="0.2">
      <c r="A70" s="130" t="s">
        <v>198</v>
      </c>
      <c r="B70" s="131"/>
      <c r="C70" s="126"/>
      <c r="D70" s="36">
        <v>17556</v>
      </c>
      <c r="E70" s="37"/>
      <c r="F70" s="37"/>
      <c r="G70" s="37"/>
      <c r="H70" s="38"/>
    </row>
    <row r="71" spans="1:8" s="16" customFormat="1" ht="37.5" customHeight="1" outlineLevel="1" x14ac:dyDescent="0.2">
      <c r="A71" s="130" t="s">
        <v>199</v>
      </c>
      <c r="B71" s="131"/>
      <c r="C71" s="126"/>
      <c r="D71" s="36">
        <v>18354</v>
      </c>
      <c r="E71" s="37"/>
      <c r="F71" s="37"/>
      <c r="G71" s="37"/>
      <c r="H71" s="38"/>
    </row>
    <row r="72" spans="1:8" s="16" customFormat="1" ht="37.5" customHeight="1" outlineLevel="1" x14ac:dyDescent="0.2">
      <c r="A72" s="130" t="s">
        <v>200</v>
      </c>
      <c r="B72" s="131"/>
      <c r="C72" s="126"/>
      <c r="D72" s="36">
        <v>19152</v>
      </c>
      <c r="E72" s="37"/>
      <c r="F72" s="37"/>
      <c r="G72" s="37"/>
      <c r="H72" s="38"/>
    </row>
    <row r="73" spans="1:8" s="16" customFormat="1" ht="37.5" customHeight="1" outlineLevel="1" x14ac:dyDescent="0.2">
      <c r="A73" s="130" t="s">
        <v>201</v>
      </c>
      <c r="B73" s="131"/>
      <c r="C73" s="126"/>
      <c r="D73" s="36">
        <v>19950</v>
      </c>
      <c r="E73" s="37"/>
      <c r="F73" s="37"/>
      <c r="G73" s="37"/>
      <c r="H73" s="38"/>
    </row>
    <row r="74" spans="1:8" s="16" customFormat="1" ht="37.5" customHeight="1" outlineLevel="1" x14ac:dyDescent="0.2">
      <c r="A74" s="130" t="s">
        <v>202</v>
      </c>
      <c r="B74" s="131"/>
      <c r="C74" s="126"/>
      <c r="D74" s="36">
        <v>20748</v>
      </c>
      <c r="E74" s="37"/>
      <c r="F74" s="37"/>
      <c r="G74" s="37"/>
      <c r="H74" s="38"/>
    </row>
    <row r="75" spans="1:8" s="16" customFormat="1" ht="37.5" customHeight="1" outlineLevel="1" x14ac:dyDescent="0.2">
      <c r="A75" s="130" t="s">
        <v>203</v>
      </c>
      <c r="B75" s="131"/>
      <c r="C75" s="126"/>
      <c r="D75" s="36">
        <v>21546</v>
      </c>
      <c r="E75" s="37"/>
      <c r="F75" s="37"/>
      <c r="G75" s="37"/>
      <c r="H75" s="38"/>
    </row>
    <row r="76" spans="1:8" s="16" customFormat="1" ht="37.5" customHeight="1" outlineLevel="1" x14ac:dyDescent="0.2">
      <c r="A76" s="130" t="s">
        <v>204</v>
      </c>
      <c r="B76" s="131"/>
      <c r="C76" s="126"/>
      <c r="D76" s="36">
        <v>22344</v>
      </c>
      <c r="E76" s="37"/>
      <c r="F76" s="37"/>
      <c r="G76" s="37"/>
      <c r="H76" s="38"/>
    </row>
    <row r="77" spans="1:8" s="16" customFormat="1" ht="37.5" customHeight="1" outlineLevel="1" x14ac:dyDescent="0.2">
      <c r="A77" s="130" t="s">
        <v>205</v>
      </c>
      <c r="B77" s="131"/>
      <c r="C77" s="126"/>
      <c r="D77" s="36">
        <v>23142</v>
      </c>
      <c r="E77" s="37"/>
      <c r="F77" s="37"/>
      <c r="G77" s="37"/>
      <c r="H77" s="38"/>
    </row>
    <row r="78" spans="1:8" s="16" customFormat="1" ht="37.5" customHeight="1" outlineLevel="1" thickBot="1" x14ac:dyDescent="0.25">
      <c r="A78" s="130" t="s">
        <v>206</v>
      </c>
      <c r="B78" s="131"/>
      <c r="C78" s="573"/>
      <c r="D78" s="36">
        <v>23940</v>
      </c>
      <c r="E78" s="37"/>
      <c r="F78" s="37"/>
      <c r="G78" s="37"/>
      <c r="H78" s="38"/>
    </row>
    <row r="79" spans="1:8" s="16" customFormat="1" ht="50.1" customHeight="1" thickBot="1" x14ac:dyDescent="0.25">
      <c r="A79" s="119" t="s">
        <v>52</v>
      </c>
      <c r="B79" s="120"/>
      <c r="C79" s="120"/>
      <c r="D79" s="121" t="str">
        <f>"от "&amp;MIN(D80:D89)&amp;" до "&amp;MAX(D80:D89)</f>
        <v>от 174 до 4052,4</v>
      </c>
      <c r="E79" s="122"/>
      <c r="F79" s="122"/>
      <c r="G79" s="122"/>
      <c r="H79" s="123"/>
    </row>
    <row r="80" spans="1:8" s="16" customFormat="1" ht="160.5"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80" s="127">
        <v>834</v>
      </c>
      <c r="E80" s="128"/>
      <c r="F80" s="128"/>
      <c r="G80" s="128"/>
      <c r="H80" s="129"/>
    </row>
    <row r="81" spans="1:8" s="16" customFormat="1" ht="37.5" customHeight="1" x14ac:dyDescent="0.2">
      <c r="A81" s="143" t="s">
        <v>54</v>
      </c>
      <c r="B81" s="45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81" s="36">
        <v>174</v>
      </c>
      <c r="E81" s="37"/>
      <c r="F81" s="37"/>
      <c r="G81" s="37"/>
      <c r="H81" s="38"/>
    </row>
    <row r="82" spans="1:8" s="16" customFormat="1" ht="37.5" customHeight="1" x14ac:dyDescent="0.2">
      <c r="A82" s="143" t="s">
        <v>55</v>
      </c>
      <c r="B82" s="458"/>
      <c r="C82" s="142"/>
      <c r="D82" s="36">
        <v>4052.3999999999996</v>
      </c>
      <c r="E82" s="37"/>
      <c r="F82" s="37"/>
      <c r="G82" s="37"/>
      <c r="H82" s="38"/>
    </row>
    <row r="83" spans="1:8" s="16" customFormat="1" ht="37.5" customHeight="1" x14ac:dyDescent="0.2">
      <c r="A83" s="143" t="s">
        <v>56</v>
      </c>
      <c r="B83" s="458"/>
      <c r="C83" s="142"/>
      <c r="D83" s="36">
        <v>612</v>
      </c>
      <c r="E83" s="37"/>
      <c r="F83" s="37"/>
      <c r="G83" s="37"/>
      <c r="H83" s="38"/>
    </row>
    <row r="84" spans="1:8" s="16" customFormat="1" ht="37.5" customHeight="1" x14ac:dyDescent="0.2">
      <c r="A84" s="143" t="s">
        <v>57</v>
      </c>
      <c r="B84" s="144"/>
      <c r="C84" s="142"/>
      <c r="D84" s="36">
        <v>4050</v>
      </c>
      <c r="E84" s="37"/>
      <c r="F84" s="37"/>
      <c r="G84" s="37"/>
      <c r="H84" s="38"/>
    </row>
    <row r="85" spans="1:8" s="16" customFormat="1" ht="37.5" customHeight="1" x14ac:dyDescent="0.2">
      <c r="A85" s="143" t="s">
        <v>58</v>
      </c>
      <c r="B85" s="458"/>
      <c r="C85" s="142"/>
      <c r="D85" s="36">
        <v>174</v>
      </c>
      <c r="E85" s="37"/>
      <c r="F85" s="37"/>
      <c r="G85" s="37"/>
      <c r="H85" s="38"/>
    </row>
    <row r="86" spans="1:8" s="16" customFormat="1" ht="37.5" customHeight="1" x14ac:dyDescent="0.2">
      <c r="A86" s="143" t="s">
        <v>59</v>
      </c>
      <c r="B86" s="458"/>
      <c r="C86" s="142"/>
      <c r="D86" s="36">
        <v>174</v>
      </c>
      <c r="E86" s="37"/>
      <c r="F86" s="37"/>
      <c r="G86" s="37"/>
      <c r="H86" s="38"/>
    </row>
    <row r="87" spans="1:8" s="16" customFormat="1" ht="37.5" customHeight="1" x14ac:dyDescent="0.2">
      <c r="A87" s="143" t="s">
        <v>60</v>
      </c>
      <c r="B87" s="458"/>
      <c r="C87" s="142"/>
      <c r="D87" s="36">
        <v>348</v>
      </c>
      <c r="E87" s="37"/>
      <c r="F87" s="37"/>
      <c r="G87" s="37"/>
      <c r="H87" s="38"/>
    </row>
    <row r="88" spans="1:8" s="16" customFormat="1" ht="37.5" customHeight="1" x14ac:dyDescent="0.2">
      <c r="A88" s="143" t="s">
        <v>61</v>
      </c>
      <c r="B88" s="458"/>
      <c r="C88" s="142"/>
      <c r="D88" s="36">
        <v>522</v>
      </c>
      <c r="E88" s="37"/>
      <c r="F88" s="37"/>
      <c r="G88" s="37"/>
      <c r="H88" s="38"/>
    </row>
    <row r="89" spans="1:8" s="16" customFormat="1" ht="37.5" customHeight="1" thickBot="1" x14ac:dyDescent="0.25">
      <c r="A89" s="194" t="s">
        <v>62</v>
      </c>
      <c r="B89" s="459"/>
      <c r="C89" s="147"/>
      <c r="D89" s="187">
        <v>558</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0" s="45">
        <v>30</v>
      </c>
      <c r="E90" s="45"/>
      <c r="F90" s="45"/>
      <c r="G90" s="45"/>
      <c r="H90" s="46"/>
    </row>
    <row r="91" spans="1:8" s="28" customFormat="1" ht="50.1" customHeight="1" thickBot="1" x14ac:dyDescent="0.25">
      <c r="A91" s="24" t="s">
        <v>65</v>
      </c>
      <c r="B91" s="25"/>
      <c r="C91" s="26"/>
      <c r="D91" s="156" t="str">
        <f>"от "&amp;MIN(D93,D113:H114,F153,D115:H129)&amp;" до "&amp;MAX(D93,D113:H114,F153,D115:H129)</f>
        <v>от 582 до 17358</v>
      </c>
      <c r="E91" s="156"/>
      <c r="F91" s="156"/>
      <c r="G91" s="156"/>
      <c r="H91" s="157"/>
    </row>
    <row r="92" spans="1:8" s="16" customFormat="1" ht="24.95" customHeight="1" thickBot="1" x14ac:dyDescent="0.25">
      <c r="A92" s="301"/>
      <c r="B92" s="302"/>
      <c r="C92" s="118"/>
      <c r="D92" s="325"/>
      <c r="E92" s="325"/>
      <c r="F92" s="325"/>
      <c r="G92" s="325"/>
      <c r="H92" s="326"/>
    </row>
    <row r="93" spans="1:8" s="16" customFormat="1" ht="64.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93" s="165">
        <v>3660</v>
      </c>
      <c r="E93" s="165"/>
      <c r="F93" s="165"/>
      <c r="G93" s="165"/>
      <c r="H93" s="166"/>
    </row>
    <row r="94" spans="1:8" s="16" customFormat="1" ht="64.5" customHeight="1" thickBot="1" x14ac:dyDescent="0.25">
      <c r="A94" s="167" t="s">
        <v>67</v>
      </c>
      <c r="B94" s="168"/>
      <c r="C94" s="169"/>
      <c r="D94" s="170" t="s">
        <v>68</v>
      </c>
      <c r="E94" s="171"/>
      <c r="F94" s="171"/>
      <c r="G94" s="171"/>
      <c r="H94" s="172"/>
    </row>
    <row r="95" spans="1:8" s="16" customFormat="1" ht="64.5" customHeight="1" x14ac:dyDescent="0.2">
      <c r="A95" s="173" t="s">
        <v>69</v>
      </c>
      <c r="B95" s="174"/>
      <c r="C95" s="169"/>
      <c r="D95" s="140">
        <f>D93/4</f>
        <v>915</v>
      </c>
      <c r="E95" s="140"/>
      <c r="F95" s="140"/>
      <c r="G95" s="140"/>
      <c r="H95" s="141"/>
    </row>
    <row r="96" spans="1:8" s="16" customFormat="1" ht="64.5" customHeight="1" x14ac:dyDescent="0.2">
      <c r="A96" s="173" t="s">
        <v>70</v>
      </c>
      <c r="B96" s="174"/>
      <c r="C96" s="169"/>
      <c r="D96" s="140">
        <f>D93/5</f>
        <v>732</v>
      </c>
      <c r="E96" s="140"/>
      <c r="F96" s="140"/>
      <c r="G96" s="140"/>
      <c r="H96" s="141"/>
    </row>
    <row r="97" spans="1:8" s="16" customFormat="1" ht="64.5" customHeight="1" x14ac:dyDescent="0.2">
      <c r="A97" s="173" t="s">
        <v>71</v>
      </c>
      <c r="B97" s="174"/>
      <c r="C97" s="169"/>
      <c r="D97" s="140">
        <f>D93/6</f>
        <v>610</v>
      </c>
      <c r="E97" s="140"/>
      <c r="F97" s="140"/>
      <c r="G97" s="140"/>
      <c r="H97" s="141"/>
    </row>
    <row r="98" spans="1:8" s="16" customFormat="1" ht="64.5" customHeight="1" x14ac:dyDescent="0.2">
      <c r="A98" s="173" t="s">
        <v>72</v>
      </c>
      <c r="B98" s="174"/>
      <c r="C98" s="169"/>
      <c r="D98" s="140">
        <f>D93/7</f>
        <v>522.85714285714289</v>
      </c>
      <c r="E98" s="140"/>
      <c r="F98" s="140"/>
      <c r="G98" s="140"/>
      <c r="H98" s="141"/>
    </row>
    <row r="99" spans="1:8" s="16" customFormat="1" ht="64.5" customHeight="1" x14ac:dyDescent="0.2">
      <c r="A99" s="173" t="s">
        <v>73</v>
      </c>
      <c r="B99" s="174"/>
      <c r="C99" s="169"/>
      <c r="D99" s="140">
        <f>D93/8</f>
        <v>457.5</v>
      </c>
      <c r="E99" s="140"/>
      <c r="F99" s="140"/>
      <c r="G99" s="140"/>
      <c r="H99" s="141"/>
    </row>
    <row r="100" spans="1:8" s="16" customFormat="1" ht="64.5" customHeight="1" x14ac:dyDescent="0.2">
      <c r="A100" s="173" t="s">
        <v>74</v>
      </c>
      <c r="B100" s="174"/>
      <c r="C100" s="169"/>
      <c r="D100" s="140">
        <f>D93/9</f>
        <v>406.66666666666669</v>
      </c>
      <c r="E100" s="140"/>
      <c r="F100" s="140"/>
      <c r="G100" s="140"/>
      <c r="H100" s="141"/>
    </row>
    <row r="101" spans="1:8" s="16" customFormat="1" ht="64.5" customHeight="1" x14ac:dyDescent="0.2">
      <c r="A101" s="173" t="s">
        <v>75</v>
      </c>
      <c r="B101" s="174"/>
      <c r="C101" s="169"/>
      <c r="D101" s="140">
        <f>D93/10</f>
        <v>366</v>
      </c>
      <c r="E101" s="140"/>
      <c r="F101" s="140"/>
      <c r="G101" s="140"/>
      <c r="H101" s="141"/>
    </row>
    <row r="102" spans="1:8" s="16" customFormat="1" ht="64.5" customHeight="1" thickBot="1" x14ac:dyDescent="0.25">
      <c r="A102" s="162" t="s">
        <v>76</v>
      </c>
      <c r="B102" s="163"/>
      <c r="C102" s="169"/>
      <c r="D102" s="165">
        <v>5496</v>
      </c>
      <c r="E102" s="165"/>
      <c r="F102" s="165"/>
      <c r="G102" s="165"/>
      <c r="H102" s="166"/>
    </row>
    <row r="103" spans="1:8" s="16" customFormat="1" ht="64.5" customHeight="1" thickBot="1" x14ac:dyDescent="0.25">
      <c r="A103" s="167" t="s">
        <v>67</v>
      </c>
      <c r="B103" s="168"/>
      <c r="C103" s="169"/>
      <c r="D103" s="170" t="s">
        <v>68</v>
      </c>
      <c r="E103" s="171"/>
      <c r="F103" s="171"/>
      <c r="G103" s="171"/>
      <c r="H103" s="172"/>
    </row>
    <row r="104" spans="1:8" s="16" customFormat="1" ht="64.5" customHeight="1" x14ac:dyDescent="0.2">
      <c r="A104" s="173" t="s">
        <v>69</v>
      </c>
      <c r="B104" s="174"/>
      <c r="C104" s="169"/>
      <c r="D104" s="140">
        <v>1374</v>
      </c>
      <c r="E104" s="140"/>
      <c r="F104" s="140"/>
      <c r="G104" s="140"/>
      <c r="H104" s="141"/>
    </row>
    <row r="105" spans="1:8" s="16" customFormat="1" ht="64.5" customHeight="1" x14ac:dyDescent="0.2">
      <c r="A105" s="173" t="s">
        <v>70</v>
      </c>
      <c r="B105" s="174"/>
      <c r="C105" s="169"/>
      <c r="D105" s="140">
        <v>1099.2</v>
      </c>
      <c r="E105" s="140"/>
      <c r="F105" s="140"/>
      <c r="G105" s="140"/>
      <c r="H105" s="141"/>
    </row>
    <row r="106" spans="1:8" s="16" customFormat="1" ht="64.5" customHeight="1" x14ac:dyDescent="0.2">
      <c r="A106" s="173" t="s">
        <v>71</v>
      </c>
      <c r="B106" s="174"/>
      <c r="C106" s="169"/>
      <c r="D106" s="140">
        <v>916</v>
      </c>
      <c r="E106" s="140"/>
      <c r="F106" s="140"/>
      <c r="G106" s="140"/>
      <c r="H106" s="141"/>
    </row>
    <row r="107" spans="1:8" s="16" customFormat="1" ht="64.5" customHeight="1" x14ac:dyDescent="0.2">
      <c r="A107" s="173" t="s">
        <v>72</v>
      </c>
      <c r="B107" s="174"/>
      <c r="C107" s="169"/>
      <c r="D107" s="140">
        <v>785.14285714285722</v>
      </c>
      <c r="E107" s="140"/>
      <c r="F107" s="140"/>
      <c r="G107" s="140"/>
      <c r="H107" s="141"/>
    </row>
    <row r="108" spans="1:8" s="16" customFormat="1" ht="64.5" customHeight="1" x14ac:dyDescent="0.2">
      <c r="A108" s="173" t="s">
        <v>73</v>
      </c>
      <c r="B108" s="174"/>
      <c r="C108" s="169"/>
      <c r="D108" s="140">
        <v>687</v>
      </c>
      <c r="E108" s="140"/>
      <c r="F108" s="140"/>
      <c r="G108" s="140"/>
      <c r="H108" s="141"/>
    </row>
    <row r="109" spans="1:8" s="16" customFormat="1" ht="64.5" customHeight="1" x14ac:dyDescent="0.2">
      <c r="A109" s="173" t="s">
        <v>74</v>
      </c>
      <c r="B109" s="174"/>
      <c r="C109" s="169"/>
      <c r="D109" s="140">
        <v>610.66666666666663</v>
      </c>
      <c r="E109" s="140"/>
      <c r="F109" s="140"/>
      <c r="G109" s="140"/>
      <c r="H109" s="141"/>
    </row>
    <row r="110" spans="1:8" s="16" customFormat="1" ht="64.5" customHeight="1" thickBot="1" x14ac:dyDescent="0.25">
      <c r="A110" s="173" t="s">
        <v>75</v>
      </c>
      <c r="B110" s="174"/>
      <c r="C110" s="177"/>
      <c r="D110" s="140">
        <v>549.6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1" s="44">
        <v>7500</v>
      </c>
      <c r="E111" s="45"/>
      <c r="F111" s="45"/>
      <c r="G111" s="45"/>
      <c r="H111" s="46"/>
    </row>
    <row r="112" spans="1:8" s="16" customFormat="1" ht="24.9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"2ГИС.МАХАЧКАЛА"</v>
      </c>
      <c r="D113" s="56">
        <v>3462</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4" s="56">
        <v>2904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5" s="56">
        <v>8646</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"2ГИС.МАХАЧКАЛА"</v>
      </c>
      <c r="D116" s="56">
        <v>8106</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"2ГИС.МАХАЧКАЛА"</v>
      </c>
      <c r="D117" s="56">
        <v>9727.1999999999989</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8" s="56">
        <v>5808</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9" s="56">
        <v>5742</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0" s="56">
        <v>8679</v>
      </c>
      <c r="E120" s="37"/>
      <c r="F120" s="37"/>
      <c r="G120" s="37"/>
      <c r="H120" s="38"/>
    </row>
    <row r="121" spans="1:8" s="16" customFormat="1" ht="50.1" customHeight="1" x14ac:dyDescent="0.2">
      <c r="A121" s="143" t="s">
        <v>86</v>
      </c>
      <c r="B121" s="144"/>
      <c r="C121" s="190" t="str">
        <f>C114</f>
        <v>электронный справочник на основе Справочника организаций "2ГИС.МАХАЧКАЛА" (версия для ПК)</v>
      </c>
      <c r="D121" s="56">
        <v>3000</v>
      </c>
      <c r="E121" s="37"/>
      <c r="F121" s="37"/>
      <c r="G121" s="37"/>
      <c r="H121" s="38"/>
    </row>
    <row r="122" spans="1:8" s="16" customFormat="1" ht="50.1" customHeight="1" x14ac:dyDescent="0.2">
      <c r="A122" s="143" t="s">
        <v>87</v>
      </c>
      <c r="B122" s="144"/>
      <c r="C122" s="190" t="s">
        <v>88</v>
      </c>
      <c r="D122" s="56">
        <v>582</v>
      </c>
      <c r="E122" s="37"/>
      <c r="F122" s="37"/>
      <c r="G122" s="37"/>
      <c r="H122" s="38"/>
    </row>
    <row r="123" spans="1:8" s="16" customFormat="1" ht="60.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3" s="56">
        <v>3546</v>
      </c>
      <c r="E123" s="37"/>
      <c r="F123" s="37"/>
      <c r="G123" s="37"/>
      <c r="H123" s="38"/>
    </row>
    <row r="124" spans="1:8" s="16" customFormat="1" ht="60.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4" s="56">
        <v>2832</v>
      </c>
      <c r="E124" s="37"/>
      <c r="F124" s="37"/>
      <c r="G124" s="37"/>
      <c r="H124" s="38"/>
    </row>
    <row r="125" spans="1:8" s="16" customFormat="1" ht="60.75" customHeight="1" x14ac:dyDescent="0.2">
      <c r="A125" s="143" t="s">
        <v>91</v>
      </c>
      <c r="B125" s="144"/>
      <c r="C125"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5" s="56">
        <v>3000</v>
      </c>
      <c r="E125" s="37"/>
      <c r="F125" s="37"/>
      <c r="G125" s="37"/>
      <c r="H125" s="38"/>
    </row>
    <row r="126" spans="1:8" s="16" customFormat="1" ht="60.75" customHeight="1" x14ac:dyDescent="0.2">
      <c r="A126" s="143" t="s">
        <v>92</v>
      </c>
      <c r="B126" s="144"/>
      <c r="C126"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6" s="56">
        <v>1422</v>
      </c>
      <c r="E126" s="37"/>
      <c r="F126" s="37"/>
      <c r="G126" s="37"/>
      <c r="H126" s="38"/>
    </row>
    <row r="127" spans="1:8" s="16" customFormat="1" ht="60.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7" s="56">
        <v>17358</v>
      </c>
      <c r="E127" s="37"/>
      <c r="F127" s="37"/>
      <c r="G127" s="37"/>
      <c r="H127" s="38"/>
    </row>
    <row r="128" spans="1:8" s="16" customFormat="1" ht="60.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8" s="56">
        <v>4002</v>
      </c>
      <c r="E128" s="37"/>
      <c r="F128" s="37"/>
      <c r="G128" s="37"/>
      <c r="H128" s="38"/>
    </row>
    <row r="129" spans="1:8" s="16" customFormat="1" ht="50.1" customHeight="1" thickBot="1" x14ac:dyDescent="0.25">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9" s="56">
        <v>3894</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30" s="56">
        <v>834</v>
      </c>
      <c r="E130" s="37"/>
      <c r="F130" s="37"/>
      <c r="G130" s="37"/>
      <c r="H130" s="38"/>
    </row>
    <row r="131" spans="1:8" s="16" customFormat="1" ht="102" customHeight="1" thickBot="1" x14ac:dyDescent="0.25">
      <c r="A131" s="143" t="s">
        <v>96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31" s="56">
        <v>100002</v>
      </c>
      <c r="E131" s="37"/>
      <c r="F131" s="37"/>
      <c r="G131" s="37"/>
      <c r="H131" s="38"/>
    </row>
    <row r="132" spans="1:8" s="16" customFormat="1" ht="126" customHeight="1" x14ac:dyDescent="0.2">
      <c r="A132" s="143" t="s">
        <v>97</v>
      </c>
      <c r="B132" s="144"/>
      <c r="C13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2" s="56">
        <v>4950</v>
      </c>
      <c r="E132" s="37"/>
      <c r="F132" s="37"/>
      <c r="G132" s="37"/>
      <c r="H132" s="38"/>
    </row>
    <row r="133" spans="1:8" s="16" customFormat="1" ht="96" customHeight="1" x14ac:dyDescent="0.2">
      <c r="A133" s="137" t="s">
        <v>98</v>
      </c>
      <c r="B133" s="191"/>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3" s="56">
        <v>5511</v>
      </c>
      <c r="E133" s="37"/>
      <c r="F133" s="37"/>
      <c r="G133" s="37"/>
      <c r="H133" s="38"/>
    </row>
    <row r="134" spans="1:8" s="16" customFormat="1" ht="9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34" s="56">
        <v>8004</v>
      </c>
      <c r="E134" s="37"/>
      <c r="F134" s="37"/>
      <c r="G134" s="37"/>
      <c r="H134" s="38"/>
    </row>
    <row r="135" spans="1:8" s="16" customFormat="1" ht="58.5" customHeight="1" x14ac:dyDescent="0.2">
      <c r="A135" s="143" t="s">
        <v>100</v>
      </c>
      <c r="B135" s="144"/>
      <c r="C135" s="190" t="str">
        <f>"Интернет-площадка 2gis.ru на основе Cправочника организаций "&amp;$C$2&amp;""</f>
        <v>Интернет-площадка 2gis.ru на основе Cправочника организаций "2ГИС.МАХАЧКАЛА"</v>
      </c>
      <c r="D135" s="56">
        <v>4200</v>
      </c>
      <c r="E135" s="37"/>
      <c r="F135" s="37"/>
      <c r="G135" s="37"/>
      <c r="H135" s="38"/>
    </row>
    <row r="136" spans="1:8" s="16" customFormat="1" ht="50.1" customHeight="1" x14ac:dyDescent="0.2">
      <c r="A136" s="143" t="s">
        <v>101</v>
      </c>
      <c r="B136" s="144"/>
      <c r="C136" s="190" t="str">
        <f t="shared" ref="C136:C145"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6" s="56">
        <v>3600</v>
      </c>
      <c r="E136" s="37"/>
      <c r="F136" s="37"/>
      <c r="G136" s="37"/>
      <c r="H136" s="38"/>
    </row>
    <row r="137" spans="1:8" s="16" customFormat="1" ht="50.1" customHeight="1" x14ac:dyDescent="0.2">
      <c r="A137" s="143" t="s">
        <v>102</v>
      </c>
      <c r="B137" s="144"/>
      <c r="C137" s="190" t="str">
        <f t="shared" si="2"/>
        <v>электронный справочник на основе Справочника организаций "2ГИС.МАХАЧКАЛА" (версия для ПК)</v>
      </c>
      <c r="D137" s="56">
        <v>10440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"2ГИС.МАХАЧКАЛА"</v>
      </c>
      <c r="D138" s="56">
        <v>9840</v>
      </c>
      <c r="E138" s="37"/>
      <c r="F138" s="37"/>
      <c r="G138" s="37"/>
      <c r="H138" s="38"/>
    </row>
    <row r="139" spans="1:8" s="16" customFormat="1" ht="50.1" customHeight="1" x14ac:dyDescent="0.2">
      <c r="A139" s="143" t="s">
        <v>104</v>
      </c>
      <c r="B139" s="144"/>
      <c r="C139" s="190" t="str">
        <f>"Интернет-площадка 2gis.ru на основе Cправочника организаций "&amp;$C$2&amp;""</f>
        <v>Интернет-площадка 2gis.ru на основе Cправочника организаций "2ГИС.МАХАЧКАЛА"</v>
      </c>
      <c r="D139" s="56">
        <v>11808</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"2ГИС.МАХАЧКАЛА" (версия для ПК)</v>
      </c>
      <c r="D140" s="56">
        <v>7080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"2ГИС.МАХАЧКАЛА" (версия для ПК)</v>
      </c>
      <c r="D141" s="56">
        <v>6960</v>
      </c>
      <c r="E141" s="37"/>
      <c r="F141" s="37"/>
      <c r="G141" s="37"/>
      <c r="H141" s="38"/>
    </row>
    <row r="142" spans="1:8" s="16" customFormat="1" ht="50.1" customHeight="1" x14ac:dyDescent="0.2">
      <c r="A142" s="143" t="s">
        <v>107</v>
      </c>
      <c r="B142" s="144"/>
      <c r="C142" s="190" t="str">
        <f t="shared" si="2"/>
        <v>электронный справочник на основе Справочника организаций "2ГИС.МАХАЧКАЛА" (версия для ПК)</v>
      </c>
      <c r="D142" s="56">
        <v>10440</v>
      </c>
      <c r="E142" s="37"/>
      <c r="F142" s="37"/>
      <c r="G142" s="37"/>
      <c r="H142" s="38"/>
    </row>
    <row r="143" spans="1:8" s="16" customFormat="1" ht="50.1" customHeight="1" x14ac:dyDescent="0.2">
      <c r="A143" s="143" t="s">
        <v>108</v>
      </c>
      <c r="B143" s="144"/>
      <c r="C143" s="190" t="s">
        <v>88</v>
      </c>
      <c r="D143" s="56">
        <v>720</v>
      </c>
      <c r="E143" s="37"/>
      <c r="F143" s="37"/>
      <c r="G143" s="37"/>
      <c r="H143" s="38"/>
    </row>
    <row r="144" spans="1:8" s="16" customFormat="1" ht="69" customHeight="1" x14ac:dyDescent="0.2">
      <c r="A144" s="143" t="s">
        <v>109</v>
      </c>
      <c r="B144" s="144"/>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4" s="56">
        <v>20880</v>
      </c>
      <c r="E144" s="37"/>
      <c r="F144" s="37"/>
      <c r="G144" s="37"/>
      <c r="H144" s="38"/>
    </row>
    <row r="145" spans="1:8" s="16" customFormat="1" ht="50.1" customHeight="1" thickBot="1" x14ac:dyDescent="0.25">
      <c r="A145" s="143" t="s">
        <v>110</v>
      </c>
      <c r="B145" s="144"/>
      <c r="C145" s="190" t="str">
        <f t="shared" si="2"/>
        <v>электронный справочник на основе Справочника организаций "2ГИС.МАХАЧКАЛА" (версия для ПК)</v>
      </c>
      <c r="D145" s="56">
        <v>4680</v>
      </c>
      <c r="E145" s="37"/>
      <c r="F145" s="37"/>
      <c r="G145" s="37"/>
      <c r="H145" s="38"/>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47" s="36">
        <v>5004</v>
      </c>
      <c r="E147" s="37"/>
      <c r="F147" s="37"/>
      <c r="G147" s="37"/>
      <c r="H147" s="38"/>
    </row>
    <row r="148" spans="1:8" s="16" customFormat="1" ht="50.1" customHeight="1" x14ac:dyDescent="0.2">
      <c r="A148" s="143" t="s">
        <v>113</v>
      </c>
      <c r="B148" s="144"/>
      <c r="C148" s="196"/>
      <c r="D148" s="36">
        <v>5004</v>
      </c>
      <c r="E148" s="37"/>
      <c r="F148" s="37"/>
      <c r="G148" s="37"/>
      <c r="H148" s="38"/>
    </row>
    <row r="149" spans="1:8" s="16" customFormat="1" ht="50.1" customHeight="1" x14ac:dyDescent="0.2">
      <c r="A149" s="194" t="s">
        <v>114</v>
      </c>
      <c r="B149" s="195"/>
      <c r="C149" s="196"/>
      <c r="D149" s="329">
        <v>1500</v>
      </c>
      <c r="E149" s="140"/>
      <c r="F149" s="140"/>
      <c r="G149" s="140"/>
      <c r="H149" s="140"/>
    </row>
    <row r="150" spans="1:8" s="16" customFormat="1" ht="50.1" customHeight="1" x14ac:dyDescent="0.2">
      <c r="A150" s="194" t="s">
        <v>115</v>
      </c>
      <c r="B150" s="195"/>
      <c r="C150" s="196"/>
      <c r="D150" s="329">
        <v>150</v>
      </c>
      <c r="E150" s="140"/>
      <c r="F150" s="140"/>
      <c r="G150" s="140"/>
      <c r="H150" s="140"/>
    </row>
    <row r="151" spans="1:8" s="16" customFormat="1" ht="50.1" customHeight="1" thickBot="1" x14ac:dyDescent="0.25">
      <c r="A151" s="194" t="s">
        <v>116</v>
      </c>
      <c r="B151" s="195"/>
      <c r="C151" s="198"/>
      <c r="D151" s="78">
        <v>510</v>
      </c>
      <c r="E151" s="79"/>
      <c r="F151" s="79"/>
      <c r="G151" s="79"/>
      <c r="H151" s="79"/>
    </row>
    <row r="152" spans="1:8" s="16" customFormat="1" ht="50.1" customHeight="1" thickBot="1" x14ac:dyDescent="0.25">
      <c r="A152" s="24" t="s">
        <v>117</v>
      </c>
      <c r="B152" s="25"/>
      <c r="C152" s="26"/>
      <c r="D152" s="156"/>
      <c r="E152" s="156"/>
      <c r="F152" s="156"/>
      <c r="G152" s="156"/>
      <c r="H152" s="157"/>
    </row>
    <row r="153" spans="1:8" s="16" customFormat="1" ht="50.1" customHeight="1" x14ac:dyDescent="0.2">
      <c r="A153" s="143" t="s">
        <v>118</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3" s="200">
        <f>F153*1.2</f>
        <v>4197.5999999999995</v>
      </c>
      <c r="E153" s="201">
        <f>F153*1.1</f>
        <v>3847.8</v>
      </c>
      <c r="F153" s="201">
        <v>3498</v>
      </c>
      <c r="G153" s="201">
        <f>F153*0.75</f>
        <v>2623.5</v>
      </c>
      <c r="H153" s="202">
        <f>F153*0.5</f>
        <v>1749</v>
      </c>
    </row>
    <row r="154" spans="1:8" s="16" customFormat="1" ht="50.1" customHeight="1" x14ac:dyDescent="0.2">
      <c r="A154" s="143" t="s">
        <v>119</v>
      </c>
      <c r="B154" s="144"/>
      <c r="C154" s="190" t="str">
        <f>"Интернет-площадка 2gis.ru на основе Cправочника организаций "&amp;$C$2&amp;""</f>
        <v>Интернет-площадка 2gis.ru на основе Cправочника организаций "2ГИС.МАХАЧКАЛА"</v>
      </c>
      <c r="D154" s="36">
        <v>3498</v>
      </c>
      <c r="E154" s="37"/>
      <c r="F154" s="37"/>
      <c r="G154" s="37"/>
      <c r="H154" s="38"/>
    </row>
    <row r="155" spans="1:8" s="16" customFormat="1" ht="50.1" customHeight="1" x14ac:dyDescent="0.2">
      <c r="A155" s="143" t="s">
        <v>120</v>
      </c>
      <c r="B155" s="144"/>
      <c r="C155"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5" s="56">
        <v>3498</v>
      </c>
      <c r="E155" s="37"/>
      <c r="F155" s="37"/>
      <c r="G155" s="37"/>
      <c r="H155" s="38"/>
    </row>
    <row r="156" spans="1:8" s="16" customFormat="1" ht="50.1" customHeight="1" x14ac:dyDescent="0.2">
      <c r="A156" s="143" t="s">
        <v>287</v>
      </c>
      <c r="B156" s="144"/>
      <c r="C15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6" s="200">
        <f>F156*1.2</f>
        <v>5040</v>
      </c>
      <c r="E156" s="201">
        <f>F156*1.1</f>
        <v>4620</v>
      </c>
      <c r="F156" s="201">
        <v>4200</v>
      </c>
      <c r="G156" s="201">
        <f>F156*0.75</f>
        <v>3150</v>
      </c>
      <c r="H156" s="202">
        <f>F156*0.5</f>
        <v>2100</v>
      </c>
    </row>
    <row r="157" spans="1:8" s="16" customFormat="1" ht="50.1" customHeight="1" x14ac:dyDescent="0.2">
      <c r="A157" s="143" t="s">
        <v>166</v>
      </c>
      <c r="B157" s="144"/>
      <c r="C157" s="190" t="str">
        <f>"Интернет-площадка 2gis.ru на основе Cправочника организаций "&amp;$C$2&amp;""</f>
        <v>Интернет-площадка 2gis.ru на основе Cправочника организаций "2ГИС.МАХАЧКАЛА"</v>
      </c>
      <c r="D157" s="36">
        <v>4200</v>
      </c>
      <c r="E157" s="37"/>
      <c r="F157" s="37"/>
      <c r="G157" s="37"/>
      <c r="H157" s="38"/>
    </row>
    <row r="158" spans="1:8" s="16" customFormat="1" ht="50.1" customHeight="1" x14ac:dyDescent="0.2">
      <c r="A158" s="143" t="s">
        <v>123</v>
      </c>
      <c r="B158" s="144"/>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8" s="36">
        <v>4200</v>
      </c>
      <c r="E158" s="37"/>
      <c r="F158" s="37"/>
      <c r="G158" s="37"/>
      <c r="H158" s="38"/>
    </row>
    <row r="159" spans="1:8" s="16" customFormat="1" ht="126" customHeight="1" thickBot="1" x14ac:dyDescent="0.25">
      <c r="A159" s="143" t="s">
        <v>124</v>
      </c>
      <c r="B159" s="144"/>
      <c r="C159" s="300" t="str">
        <f>C154</f>
        <v>Интернет-площадка 2gis.ru на основе Cправочника организаций "2ГИС.МАХАЧКАЛА"</v>
      </c>
      <c r="D159" s="56">
        <v>2100</v>
      </c>
      <c r="E159" s="37"/>
      <c r="F159" s="37"/>
      <c r="G159" s="37"/>
      <c r="H159" s="38"/>
    </row>
    <row r="160" spans="1:8" s="28" customFormat="1" ht="50.1" customHeight="1" thickBot="1" x14ac:dyDescent="0.25">
      <c r="A160" s="24" t="s">
        <v>185</v>
      </c>
      <c r="B160" s="25"/>
      <c r="C160" s="26"/>
      <c r="D160" s="156"/>
      <c r="E160" s="156"/>
      <c r="F160" s="156"/>
      <c r="G160" s="156"/>
      <c r="H160" s="157"/>
    </row>
    <row r="161" spans="1:8" s="23" customFormat="1" ht="30" customHeight="1" thickBot="1" x14ac:dyDescent="0.25">
      <c r="A161" s="534"/>
      <c r="B161" s="357"/>
      <c r="C161" s="358"/>
      <c r="D161" s="357"/>
      <c r="E161" s="357"/>
      <c r="F161" s="357"/>
      <c r="G161" s="357"/>
      <c r="H161" s="359"/>
    </row>
    <row r="162" spans="1:8" s="16" customFormat="1" ht="185.25" customHeight="1" x14ac:dyDescent="0.2">
      <c r="A162" s="143" t="s">
        <v>186</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31">
        <v>5424</v>
      </c>
      <c r="E162" s="32"/>
      <c r="F162" s="32"/>
      <c r="G162" s="32"/>
      <c r="H162" s="33"/>
    </row>
    <row r="163" spans="1:8" s="16" customFormat="1" ht="83.25" customHeight="1" thickBot="1" x14ac:dyDescent="0.25">
      <c r="A163" s="143" t="s">
        <v>187</v>
      </c>
      <c r="B163" s="144"/>
      <c r="C163" s="196"/>
      <c r="D163" s="36">
        <v>5424</v>
      </c>
      <c r="E163" s="37"/>
      <c r="F163" s="37"/>
      <c r="G163" s="37"/>
      <c r="H163" s="38"/>
    </row>
    <row r="164" spans="1:8" s="16" customFormat="1" ht="21.75" thickBot="1" x14ac:dyDescent="0.25">
      <c r="A164" s="301"/>
      <c r="B164" s="302"/>
      <c r="C164" s="182"/>
      <c r="D164" s="325"/>
      <c r="E164" s="325"/>
      <c r="F164" s="325"/>
      <c r="G164" s="325"/>
      <c r="H164" s="326"/>
    </row>
    <row r="165" spans="1:8" ht="12" customHeight="1" x14ac:dyDescent="0.2"/>
    <row r="166" spans="1:8" s="211" customFormat="1" ht="24.95" customHeight="1" x14ac:dyDescent="0.2">
      <c r="A166" s="208"/>
      <c r="B166" s="209" t="s">
        <v>126</v>
      </c>
      <c r="C166" s="210" t="s">
        <v>542</v>
      </c>
      <c r="D166" s="210"/>
    </row>
    <row r="167" spans="1:8" s="211" customFormat="1" ht="24.95" customHeight="1" x14ac:dyDescent="0.2">
      <c r="A167" s="208"/>
      <c r="C167" s="212" t="s">
        <v>543</v>
      </c>
      <c r="D167" s="212"/>
    </row>
    <row r="168" spans="1:8" s="211" customFormat="1" ht="24.95" customHeight="1" x14ac:dyDescent="0.2">
      <c r="A168" s="208"/>
      <c r="C168" s="212" t="s">
        <v>544</v>
      </c>
      <c r="D168" s="212"/>
    </row>
    <row r="169" spans="1:8" s="211" customFormat="1" ht="12.75" customHeight="1" x14ac:dyDescent="0.2"/>
    <row r="170" spans="1:8" s="575" customFormat="1" ht="59.25" customHeight="1" x14ac:dyDescent="0.2">
      <c r="A170" s="574" t="s">
        <v>545</v>
      </c>
      <c r="B170" s="574"/>
      <c r="C170" s="574"/>
      <c r="D170" s="574"/>
      <c r="E170" s="574"/>
      <c r="F170" s="574"/>
      <c r="G170" s="574"/>
      <c r="H170" s="574"/>
    </row>
    <row r="171" spans="1:8" s="576" customFormat="1" ht="89.25" customHeight="1" x14ac:dyDescent="0.2">
      <c r="A171" s="574"/>
      <c r="B171" s="574"/>
      <c r="C171" s="574"/>
      <c r="D171" s="574"/>
      <c r="E171" s="574"/>
      <c r="F171" s="574"/>
      <c r="G171" s="574"/>
      <c r="H171" s="574"/>
    </row>
    <row r="172" spans="1:8" s="205" customFormat="1" ht="12" hidden="1" customHeight="1" x14ac:dyDescent="0.2">
      <c r="A172" s="574"/>
      <c r="B172" s="574"/>
      <c r="C172" s="574"/>
      <c r="D172" s="574"/>
      <c r="E172" s="574"/>
      <c r="F172" s="574"/>
      <c r="G172" s="574"/>
      <c r="H172" s="574"/>
    </row>
    <row r="173" spans="1:8" s="219" customFormat="1" ht="24.95" customHeight="1" x14ac:dyDescent="0.2">
      <c r="A173" s="215" t="str">
        <f>Абакан_юр!A158</f>
        <v>По соглашению сторон в качестве валюты платежа могут выступать украинские гривны, в этом случае курс следующий: 1 руб. = 0,4427 гривен</v>
      </c>
      <c r="B173" s="215"/>
      <c r="C173" s="215"/>
      <c r="D173" s="216"/>
      <c r="E173" s="216"/>
      <c r="F173" s="217"/>
      <c r="G173" s="218"/>
      <c r="H173" s="218"/>
    </row>
    <row r="174" spans="1:8" s="219" customFormat="1" ht="24.95" customHeight="1" x14ac:dyDescent="0.2">
      <c r="A174" s="215" t="str">
        <f>Абакан_юр!A159</f>
        <v>По соглашению сторон в качестве валюты платежа могут выступать дирхамы ОАЭ, в этом случае курс следующий: 1 руб. = 0,0427 дирхам</v>
      </c>
      <c r="B174" s="215"/>
      <c r="C174" s="215"/>
      <c r="D174" s="216"/>
      <c r="E174" s="216"/>
      <c r="F174" s="217"/>
      <c r="G174" s="220"/>
      <c r="H174" s="220"/>
    </row>
    <row r="175" spans="1:8" s="219" customFormat="1" ht="24.95" customHeight="1" x14ac:dyDescent="0.2">
      <c r="A175" s="215" t="str">
        <f>Абакан_юр!A160</f>
        <v>По соглашению сторон в качестве валюты платежа могут выступать доллары США, в этом случае курс следующий: 1 руб. = 0,0117 доллара</v>
      </c>
      <c r="B175" s="215"/>
      <c r="C175" s="215"/>
      <c r="D175" s="216"/>
      <c r="E175" s="216"/>
      <c r="F175" s="217"/>
      <c r="G175" s="220"/>
      <c r="H175" s="220"/>
    </row>
    <row r="176" spans="1:8" s="219" customFormat="1" ht="24.95" customHeight="1" x14ac:dyDescent="0.2">
      <c r="A176" s="215" t="str">
        <f>Абакан_юр!A161</f>
        <v>По соглашению сторон в качестве валюты платежа могут выступать евро, в этом случае курс следующий: 1 руб. = 0,0108 евро</v>
      </c>
      <c r="B176" s="215"/>
      <c r="C176" s="215"/>
      <c r="D176" s="216"/>
      <c r="E176" s="217"/>
      <c r="F176" s="217"/>
      <c r="G176" s="220"/>
      <c r="H176" s="220"/>
    </row>
    <row r="177" spans="1:8" s="219" customFormat="1" ht="24.95" customHeight="1" x14ac:dyDescent="0.2">
      <c r="A177" s="215" t="str">
        <f>Абакан_юр!A162</f>
        <v>По соглашению сторон в качестве валюты платежа могут выступать чешские кроны, в этом случае курс следующий: 1 руб. = 0,2672 крона</v>
      </c>
      <c r="B177" s="215"/>
      <c r="C177" s="215"/>
      <c r="D177" s="216"/>
      <c r="E177" s="217"/>
      <c r="F177" s="217"/>
      <c r="G177" s="220"/>
      <c r="H177" s="220"/>
    </row>
    <row r="178" spans="1:8" s="219" customFormat="1" ht="24.95" customHeight="1" x14ac:dyDescent="0.2">
      <c r="A178" s="215" t="str">
        <f>Абакан_юр!A163</f>
        <v>По соглашению сторон в качестве валюты платежа могут выступать киргизские сомы, в этом случае курс следующий: 1 руб. = 1,0485 сом</v>
      </c>
      <c r="B178" s="215"/>
      <c r="C178" s="215"/>
      <c r="D178" s="216"/>
      <c r="E178" s="216"/>
      <c r="F178" s="217"/>
      <c r="G178" s="220"/>
      <c r="H178" s="220"/>
    </row>
    <row r="179" spans="1:8" s="219" customFormat="1" ht="24.95" customHeight="1" x14ac:dyDescent="0.2">
      <c r="A17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9" s="215"/>
      <c r="C179" s="215"/>
      <c r="D179" s="216"/>
      <c r="E179" s="216"/>
      <c r="F179" s="217"/>
      <c r="G179" s="220"/>
      <c r="H179" s="220"/>
    </row>
    <row r="180" spans="1:8" s="226" customFormat="1" ht="12" customHeight="1" x14ac:dyDescent="0.2">
      <c r="A180" s="221"/>
      <c r="B180" s="221"/>
      <c r="C180" s="222"/>
      <c r="D180" s="223"/>
      <c r="E180" s="223"/>
      <c r="F180" s="224"/>
      <c r="G180" s="225"/>
      <c r="H180" s="225"/>
    </row>
    <row r="181" spans="1:8" ht="24.95" customHeight="1" x14ac:dyDescent="0.2">
      <c r="A181" s="227" t="s">
        <v>137</v>
      </c>
      <c r="B181" s="227"/>
      <c r="C181" s="227"/>
      <c r="D181" s="227"/>
      <c r="E181" s="227"/>
      <c r="F181" s="227"/>
      <c r="G181" s="227"/>
      <c r="H181" s="227"/>
    </row>
    <row r="182" spans="1:8" ht="24.95" customHeight="1" x14ac:dyDescent="0.2">
      <c r="A182" s="227" t="s">
        <v>138</v>
      </c>
      <c r="B182" s="227"/>
      <c r="C182" s="227"/>
      <c r="D182" s="227"/>
      <c r="E182" s="227"/>
      <c r="F182" s="227"/>
      <c r="G182" s="227"/>
      <c r="H182" s="227"/>
    </row>
    <row r="183" spans="1:8" s="226" customFormat="1" ht="12" customHeight="1" x14ac:dyDescent="0.2">
      <c r="A183" s="221"/>
      <c r="B183" s="221"/>
      <c r="C183" s="222"/>
      <c r="D183" s="223"/>
      <c r="E183" s="223"/>
      <c r="F183" s="224"/>
      <c r="G183" s="225"/>
      <c r="H183" s="225"/>
    </row>
    <row r="184" spans="1:8" s="230" customFormat="1" ht="50.1" customHeight="1" thickBot="1" x14ac:dyDescent="0.25">
      <c r="A184" s="228" t="s">
        <v>139</v>
      </c>
      <c r="B184" s="228"/>
      <c r="C184" s="228"/>
      <c r="D184" s="228"/>
      <c r="E184" s="228"/>
      <c r="F184" s="229"/>
      <c r="G184" s="219"/>
    </row>
    <row r="185" spans="1:8" s="235" customFormat="1" ht="50.1" customHeight="1" thickBot="1" x14ac:dyDescent="0.25">
      <c r="A185" s="231" t="s">
        <v>140</v>
      </c>
      <c r="B185" s="232"/>
      <c r="C185" s="232"/>
      <c r="D185" s="232"/>
      <c r="E185" s="233"/>
      <c r="F185" s="234"/>
      <c r="G185" s="205"/>
    </row>
    <row r="186" spans="1:8" ht="111" customHeight="1" thickBot="1" x14ac:dyDescent="0.25">
      <c r="A186" s="305" t="s">
        <v>141</v>
      </c>
      <c r="B186" s="306"/>
      <c r="C186" s="238" t="s">
        <v>142</v>
      </c>
      <c r="D186" s="330" t="s">
        <v>143</v>
      </c>
      <c r="E186" s="331"/>
      <c r="F186" s="240"/>
      <c r="G186" s="240"/>
      <c r="H186" s="240"/>
    </row>
    <row r="187" spans="1:8" ht="99.95" customHeight="1" x14ac:dyDescent="0.2">
      <c r="A187" s="241" t="s">
        <v>144</v>
      </c>
      <c r="B187" s="242"/>
      <c r="C187" s="243" t="s">
        <v>145</v>
      </c>
      <c r="D187" s="244" t="s">
        <v>146</v>
      </c>
      <c r="E187" s="245"/>
      <c r="F187" s="240"/>
      <c r="G187" s="240"/>
      <c r="H187" s="240"/>
    </row>
    <row r="188" spans="1:8" ht="75" customHeight="1" x14ac:dyDescent="0.2">
      <c r="A188" s="246" t="s">
        <v>147</v>
      </c>
      <c r="B188" s="247"/>
      <c r="C188" s="248" t="s">
        <v>148</v>
      </c>
      <c r="D188" s="249" t="s">
        <v>149</v>
      </c>
      <c r="E188" s="250"/>
      <c r="F188" s="240"/>
      <c r="G188" s="240"/>
      <c r="H188" s="240"/>
    </row>
    <row r="189" spans="1:8" ht="138.75" customHeight="1" thickBot="1" x14ac:dyDescent="0.25">
      <c r="A189" s="332" t="s">
        <v>150</v>
      </c>
      <c r="B189" s="333"/>
      <c r="C189" s="334" t="s">
        <v>151</v>
      </c>
      <c r="D189" s="335" t="s">
        <v>149</v>
      </c>
      <c r="E189" s="336"/>
      <c r="F189" s="240"/>
      <c r="G189" s="240"/>
      <c r="H189" s="240"/>
    </row>
    <row r="190" spans="1:8" s="205" customFormat="1" ht="125.25" customHeight="1" x14ac:dyDescent="0.2">
      <c r="A190" s="246" t="s">
        <v>153</v>
      </c>
      <c r="B190" s="247"/>
      <c r="C190" s="337" t="s">
        <v>154</v>
      </c>
      <c r="D190" s="247" t="s">
        <v>149</v>
      </c>
      <c r="E190" s="338"/>
      <c r="F190" s="234"/>
      <c r="G190" s="234"/>
      <c r="H190" s="234"/>
    </row>
    <row r="191" spans="1:8" s="226" customFormat="1" ht="222.75" customHeight="1" thickBot="1" x14ac:dyDescent="0.25">
      <c r="A191" s="339" t="s">
        <v>155</v>
      </c>
      <c r="B191" s="340"/>
      <c r="C191" s="334" t="s">
        <v>156</v>
      </c>
      <c r="D191" s="341" t="s">
        <v>149</v>
      </c>
      <c r="E191" s="342"/>
      <c r="F191" s="224"/>
      <c r="G191" s="225"/>
      <c r="H191" s="225"/>
    </row>
    <row r="192" spans="1:8" s="462" customFormat="1" ht="87.6" customHeight="1" x14ac:dyDescent="0.2">
      <c r="A192" s="460" t="s">
        <v>288</v>
      </c>
      <c r="B192" s="460"/>
      <c r="C192" s="460"/>
      <c r="D192" s="460"/>
      <c r="E192" s="460"/>
      <c r="F192" s="460"/>
      <c r="G192" s="460"/>
      <c r="H192" s="460"/>
    </row>
    <row r="193" spans="1:8" s="462" customFormat="1" ht="24.75" customHeight="1" x14ac:dyDescent="0.2">
      <c r="A193" s="461" t="s">
        <v>289</v>
      </c>
      <c r="B193" s="461"/>
      <c r="C193" s="461"/>
      <c r="D193" s="461"/>
      <c r="E193" s="461"/>
      <c r="F193" s="461"/>
      <c r="G193" s="461"/>
      <c r="H193" s="461"/>
    </row>
    <row r="194" spans="1:8" s="226" customFormat="1" ht="12" customHeight="1" x14ac:dyDescent="0.2">
      <c r="A194" s="221"/>
      <c r="B194" s="221"/>
      <c r="C194" s="222"/>
      <c r="D194" s="223"/>
      <c r="E194" s="223"/>
      <c r="F194" s="224"/>
      <c r="G194" s="225"/>
      <c r="H194" s="225"/>
    </row>
    <row r="195" spans="1:8" ht="24.95" customHeight="1" x14ac:dyDescent="0.2">
      <c r="A195" s="252" t="s">
        <v>157</v>
      </c>
      <c r="B195" s="252"/>
      <c r="C195" s="252"/>
      <c r="D195" s="252"/>
      <c r="E195" s="252"/>
      <c r="F195" s="252"/>
      <c r="G195" s="252"/>
      <c r="H195" s="252"/>
    </row>
    <row r="196" spans="1:8" ht="24.95" customHeight="1" x14ac:dyDescent="0.2">
      <c r="A196" s="252" t="s">
        <v>158</v>
      </c>
      <c r="B196" s="252"/>
      <c r="C196" s="252"/>
      <c r="D196" s="252"/>
      <c r="E196" s="252"/>
      <c r="F196" s="252"/>
      <c r="G196" s="252"/>
      <c r="H196" s="252"/>
    </row>
    <row r="197" spans="1:8" ht="182.25" customHeight="1" x14ac:dyDescent="0.2">
      <c r="A197"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11"/>
      <c r="C197" s="311"/>
      <c r="D197" s="311"/>
      <c r="E197" s="311"/>
      <c r="F197" s="311"/>
      <c r="G197" s="311"/>
      <c r="H197" s="311"/>
    </row>
    <row r="198" spans="1:8" s="16" customFormat="1" ht="67.5" customHeight="1" x14ac:dyDescent="0.2">
      <c r="A198" s="227" t="s">
        <v>160</v>
      </c>
      <c r="B198" s="227"/>
      <c r="C198" s="227"/>
      <c r="D198" s="227"/>
      <c r="E198" s="227"/>
      <c r="F198" s="227"/>
      <c r="G198" s="227"/>
      <c r="H198" s="227"/>
    </row>
    <row r="199" spans="1:8" ht="24.95" customHeight="1" x14ac:dyDescent="0.2">
      <c r="A199" s="252" t="s">
        <v>161</v>
      </c>
      <c r="B199" s="252"/>
      <c r="C199" s="252"/>
      <c r="D199" s="252"/>
      <c r="E199" s="252"/>
      <c r="F199" s="252"/>
      <c r="G199" s="252"/>
      <c r="H199" s="252"/>
    </row>
    <row r="200" spans="1:8" s="254" customFormat="1" ht="114.75" customHeight="1" x14ac:dyDescent="0.2">
      <c r="A200" s="227" t="s">
        <v>162</v>
      </c>
      <c r="B200" s="227"/>
      <c r="C200" s="227"/>
      <c r="D200" s="227"/>
      <c r="E200" s="227"/>
      <c r="F200" s="227"/>
      <c r="G200" s="227"/>
      <c r="H200" s="227"/>
    </row>
    <row r="201" spans="1:8" ht="24.95" customHeight="1" x14ac:dyDescent="0.2">
      <c r="A201" s="252"/>
      <c r="B201" s="252"/>
      <c r="C201" s="252"/>
      <c r="D201" s="252"/>
      <c r="E201" s="252"/>
      <c r="F201" s="252"/>
      <c r="G201" s="252"/>
      <c r="H201" s="252"/>
    </row>
  </sheetData>
  <sheetProtection selectLockedCells="1" selectUnlockedCells="1"/>
  <mergeCells count="328">
    <mergeCell ref="A199:H199"/>
    <mergeCell ref="A200:E200"/>
    <mergeCell ref="F200:H200"/>
    <mergeCell ref="A201:H201"/>
    <mergeCell ref="A192:H192"/>
    <mergeCell ref="A193:H193"/>
    <mergeCell ref="A195:H195"/>
    <mergeCell ref="A196:H196"/>
    <mergeCell ref="A197:H197"/>
    <mergeCell ref="A198:H198"/>
    <mergeCell ref="A189:B189"/>
    <mergeCell ref="D189:E189"/>
    <mergeCell ref="A190:B190"/>
    <mergeCell ref="D190:E190"/>
    <mergeCell ref="A191:B191"/>
    <mergeCell ref="D191:E191"/>
    <mergeCell ref="A186:B186"/>
    <mergeCell ref="D186:E186"/>
    <mergeCell ref="A187:B187"/>
    <mergeCell ref="D187:E187"/>
    <mergeCell ref="A188:B188"/>
    <mergeCell ref="D188:E188"/>
    <mergeCell ref="A178:C178"/>
    <mergeCell ref="A179:C179"/>
    <mergeCell ref="A181:H181"/>
    <mergeCell ref="A182:H182"/>
    <mergeCell ref="A184:E184"/>
    <mergeCell ref="A185:E185"/>
    <mergeCell ref="A173:C173"/>
    <mergeCell ref="G173:H173"/>
    <mergeCell ref="A174:C174"/>
    <mergeCell ref="A175:C175"/>
    <mergeCell ref="A176:C176"/>
    <mergeCell ref="A177:C177"/>
    <mergeCell ref="A164:B164"/>
    <mergeCell ref="D164:H164"/>
    <mergeCell ref="C166:D166"/>
    <mergeCell ref="C167:D167"/>
    <mergeCell ref="C168:D168"/>
    <mergeCell ref="A170:H172"/>
    <mergeCell ref="A161:C161"/>
    <mergeCell ref="D161:H161"/>
    <mergeCell ref="A162:B162"/>
    <mergeCell ref="C162:C163"/>
    <mergeCell ref="D162:H162"/>
    <mergeCell ref="A163:B163"/>
    <mergeCell ref="D163:H163"/>
    <mergeCell ref="A158:B158"/>
    <mergeCell ref="D158:H158"/>
    <mergeCell ref="A159:B159"/>
    <mergeCell ref="D159:H159"/>
    <mergeCell ref="A160:B160"/>
    <mergeCell ref="D160:H160"/>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78"/>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7"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2"/>
  <sheetViews>
    <sheetView view="pageBreakPreview" zoomScale="40" zoomScaleNormal="60" zoomScaleSheetLayoutView="40" workbookViewId="0">
      <pane ySplit="4" topLeftCell="A118"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546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361">
        <f>F48*1.2</f>
        <v>4608</v>
      </c>
      <c r="E48" s="361">
        <f>F48*1.1</f>
        <v>4224</v>
      </c>
      <c r="F48" s="361">
        <v>3840</v>
      </c>
      <c r="G48" s="361">
        <f>F48*0.75</f>
        <v>2880</v>
      </c>
      <c r="H48" s="361">
        <f>F48*0.5</f>
        <v>1920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414 до 8280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56" s="127">
        <v>414</v>
      </c>
      <c r="E56" s="128"/>
      <c r="F56" s="128"/>
      <c r="G56" s="128"/>
      <c r="H56" s="129"/>
    </row>
    <row r="57" spans="1:8" s="16" customFormat="1" ht="37.5" customHeight="1" outlineLevel="1" x14ac:dyDescent="0.2">
      <c r="A57" s="130" t="s">
        <v>33</v>
      </c>
      <c r="B57" s="131"/>
      <c r="C57" s="126"/>
      <c r="D57" s="36">
        <v>828</v>
      </c>
      <c r="E57" s="37"/>
      <c r="F57" s="37"/>
      <c r="G57" s="37"/>
      <c r="H57" s="38"/>
    </row>
    <row r="58" spans="1:8" s="16" customFormat="1" ht="37.5" customHeight="1" outlineLevel="1" x14ac:dyDescent="0.2">
      <c r="A58" s="130" t="s">
        <v>34</v>
      </c>
      <c r="B58" s="131"/>
      <c r="C58" s="126"/>
      <c r="D58" s="36">
        <v>1242</v>
      </c>
      <c r="E58" s="37"/>
      <c r="F58" s="37"/>
      <c r="G58" s="37"/>
      <c r="H58" s="38"/>
    </row>
    <row r="59" spans="1:8" s="16" customFormat="1" ht="37.5" customHeight="1" outlineLevel="1" x14ac:dyDescent="0.2">
      <c r="A59" s="130" t="s">
        <v>35</v>
      </c>
      <c r="B59" s="131"/>
      <c r="C59" s="126"/>
      <c r="D59" s="36">
        <v>1656</v>
      </c>
      <c r="E59" s="37"/>
      <c r="F59" s="37"/>
      <c r="G59" s="37"/>
      <c r="H59" s="38"/>
    </row>
    <row r="60" spans="1:8" s="16" customFormat="1" ht="37.5" customHeight="1" outlineLevel="1" x14ac:dyDescent="0.2">
      <c r="A60" s="130" t="s">
        <v>36</v>
      </c>
      <c r="B60" s="131"/>
      <c r="C60" s="126"/>
      <c r="D60" s="36">
        <v>2070</v>
      </c>
      <c r="E60" s="37"/>
      <c r="F60" s="37"/>
      <c r="G60" s="37"/>
      <c r="H60" s="38"/>
    </row>
    <row r="61" spans="1:8" s="16" customFormat="1" ht="37.5" customHeight="1" outlineLevel="1" x14ac:dyDescent="0.2">
      <c r="A61" s="130" t="s">
        <v>37</v>
      </c>
      <c r="B61" s="131"/>
      <c r="C61" s="126"/>
      <c r="D61" s="36">
        <v>2484</v>
      </c>
      <c r="E61" s="37"/>
      <c r="F61" s="37"/>
      <c r="G61" s="37"/>
      <c r="H61" s="38"/>
    </row>
    <row r="62" spans="1:8" s="16" customFormat="1" ht="37.5" customHeight="1" outlineLevel="1" x14ac:dyDescent="0.2">
      <c r="A62" s="130" t="s">
        <v>38</v>
      </c>
      <c r="B62" s="131"/>
      <c r="C62" s="126"/>
      <c r="D62" s="36">
        <v>2898</v>
      </c>
      <c r="E62" s="37"/>
      <c r="F62" s="37"/>
      <c r="G62" s="37"/>
      <c r="H62" s="38"/>
    </row>
    <row r="63" spans="1:8" s="16" customFormat="1" ht="37.5" customHeight="1" outlineLevel="1" x14ac:dyDescent="0.2">
      <c r="A63" s="130" t="s">
        <v>39</v>
      </c>
      <c r="B63" s="131"/>
      <c r="C63" s="126"/>
      <c r="D63" s="36">
        <v>3312</v>
      </c>
      <c r="E63" s="37"/>
      <c r="F63" s="37"/>
      <c r="G63" s="37"/>
      <c r="H63" s="38"/>
    </row>
    <row r="64" spans="1:8" s="16" customFormat="1" ht="37.5" customHeight="1" outlineLevel="1" x14ac:dyDescent="0.2">
      <c r="A64" s="130" t="s">
        <v>40</v>
      </c>
      <c r="B64" s="131"/>
      <c r="C64" s="126"/>
      <c r="D64" s="36">
        <v>3726</v>
      </c>
      <c r="E64" s="37"/>
      <c r="F64" s="37"/>
      <c r="G64" s="37"/>
      <c r="H64" s="38"/>
    </row>
    <row r="65" spans="1:8" s="16" customFormat="1" ht="37.5" customHeight="1" outlineLevel="1" x14ac:dyDescent="0.2">
      <c r="A65" s="130" t="s">
        <v>41</v>
      </c>
      <c r="B65" s="131"/>
      <c r="C65" s="126"/>
      <c r="D65" s="36">
        <v>4140</v>
      </c>
      <c r="E65" s="37"/>
      <c r="F65" s="37"/>
      <c r="G65" s="37"/>
      <c r="H65" s="38"/>
    </row>
    <row r="66" spans="1:8" s="16" customFormat="1" ht="37.5" customHeight="1" outlineLevel="1" x14ac:dyDescent="0.2">
      <c r="A66" s="130" t="s">
        <v>42</v>
      </c>
      <c r="B66" s="131"/>
      <c r="C66" s="126"/>
      <c r="D66" s="36">
        <v>4554</v>
      </c>
      <c r="E66" s="37"/>
      <c r="F66" s="37"/>
      <c r="G66" s="37"/>
      <c r="H66" s="38"/>
    </row>
    <row r="67" spans="1:8" s="16" customFormat="1" ht="37.5" customHeight="1" outlineLevel="1" x14ac:dyDescent="0.2">
      <c r="A67" s="130" t="s">
        <v>43</v>
      </c>
      <c r="B67" s="131"/>
      <c r="C67" s="126"/>
      <c r="D67" s="36">
        <v>4968</v>
      </c>
      <c r="E67" s="37"/>
      <c r="F67" s="37"/>
      <c r="G67" s="37"/>
      <c r="H67" s="38"/>
    </row>
    <row r="68" spans="1:8" s="16" customFormat="1" ht="37.5" customHeight="1" outlineLevel="1" x14ac:dyDescent="0.2">
      <c r="A68" s="130" t="s">
        <v>44</v>
      </c>
      <c r="B68" s="131"/>
      <c r="C68" s="126"/>
      <c r="D68" s="36">
        <v>5382</v>
      </c>
      <c r="E68" s="37"/>
      <c r="F68" s="37"/>
      <c r="G68" s="37"/>
      <c r="H68" s="38"/>
    </row>
    <row r="69" spans="1:8" s="16" customFormat="1" ht="37.5" customHeight="1" outlineLevel="1" x14ac:dyDescent="0.2">
      <c r="A69" s="130" t="s">
        <v>45</v>
      </c>
      <c r="B69" s="131"/>
      <c r="C69" s="126"/>
      <c r="D69" s="36">
        <v>5796</v>
      </c>
      <c r="E69" s="37"/>
      <c r="F69" s="37"/>
      <c r="G69" s="37"/>
      <c r="H69" s="38"/>
    </row>
    <row r="70" spans="1:8" s="16" customFormat="1" ht="37.5" customHeight="1" outlineLevel="1" x14ac:dyDescent="0.2">
      <c r="A70" s="130" t="s">
        <v>46</v>
      </c>
      <c r="B70" s="131"/>
      <c r="C70" s="126"/>
      <c r="D70" s="36">
        <v>6210</v>
      </c>
      <c r="E70" s="37"/>
      <c r="F70" s="37"/>
      <c r="G70" s="37"/>
      <c r="H70" s="38"/>
    </row>
    <row r="71" spans="1:8" s="16" customFormat="1" ht="37.5" customHeight="1" outlineLevel="1" x14ac:dyDescent="0.2">
      <c r="A71" s="130" t="s">
        <v>47</v>
      </c>
      <c r="B71" s="131"/>
      <c r="C71" s="126"/>
      <c r="D71" s="36">
        <v>6624</v>
      </c>
      <c r="E71" s="37"/>
      <c r="F71" s="37"/>
      <c r="G71" s="37"/>
      <c r="H71" s="38"/>
    </row>
    <row r="72" spans="1:8" s="16" customFormat="1" ht="37.5" customHeight="1" outlineLevel="1" x14ac:dyDescent="0.2">
      <c r="A72" s="130" t="s">
        <v>48</v>
      </c>
      <c r="B72" s="131"/>
      <c r="C72" s="126"/>
      <c r="D72" s="36">
        <v>7038</v>
      </c>
      <c r="E72" s="37"/>
      <c r="F72" s="37"/>
      <c r="G72" s="37"/>
      <c r="H72" s="38"/>
    </row>
    <row r="73" spans="1:8" s="16" customFormat="1" ht="37.5" customHeight="1" outlineLevel="1" x14ac:dyDescent="0.2">
      <c r="A73" s="130" t="s">
        <v>49</v>
      </c>
      <c r="B73" s="131"/>
      <c r="C73" s="126"/>
      <c r="D73" s="36">
        <v>7452</v>
      </c>
      <c r="E73" s="37"/>
      <c r="F73" s="37"/>
      <c r="G73" s="37"/>
      <c r="H73" s="38"/>
    </row>
    <row r="74" spans="1:8" s="16" customFormat="1" ht="37.5" customHeight="1" outlineLevel="1" x14ac:dyDescent="0.2">
      <c r="A74" s="130" t="s">
        <v>50</v>
      </c>
      <c r="B74" s="131"/>
      <c r="C74" s="126"/>
      <c r="D74" s="36">
        <v>7866</v>
      </c>
      <c r="E74" s="37"/>
      <c r="F74" s="37"/>
      <c r="G74" s="37"/>
      <c r="H74" s="38"/>
    </row>
    <row r="75" spans="1:8" s="16" customFormat="1" ht="37.5" customHeight="1" outlineLevel="1" thickBot="1" x14ac:dyDescent="0.25">
      <c r="A75" s="130" t="s">
        <v>51</v>
      </c>
      <c r="B75" s="131"/>
      <c r="C75" s="126"/>
      <c r="D75" s="36">
        <v>8280</v>
      </c>
      <c r="E75" s="37"/>
      <c r="F75" s="37"/>
      <c r="G75" s="37"/>
      <c r="H75" s="38"/>
    </row>
    <row r="76" spans="1:8" s="16" customFormat="1" ht="50.1" customHeight="1" thickBot="1" x14ac:dyDescent="0.25">
      <c r="A76" s="119" t="s">
        <v>52</v>
      </c>
      <c r="B76" s="120"/>
      <c r="C76" s="120"/>
      <c r="D76" s="121" t="str">
        <f>"от "&amp;MIN(D77:D86)&amp;" до "&amp;MAX(D77:D86)</f>
        <v>от 240 до 3954</v>
      </c>
      <c r="E76" s="122"/>
      <c r="F76" s="122"/>
      <c r="G76" s="122"/>
      <c r="H76" s="123"/>
    </row>
    <row r="77" spans="1:8" s="16" customFormat="1" ht="158.25" customHeight="1" x14ac:dyDescent="0.2">
      <c r="A77" s="132" t="s">
        <v>53</v>
      </c>
      <c r="B77" s="133" t="s">
        <v>13</v>
      </c>
      <c r="C77" s="321"/>
      <c r="D77" s="127">
        <v>561</v>
      </c>
      <c r="E77" s="128"/>
      <c r="F77" s="128"/>
      <c r="G77" s="128"/>
      <c r="H77" s="129"/>
    </row>
    <row r="78" spans="1:8" s="16" customFormat="1" ht="37.5" customHeight="1" x14ac:dyDescent="0.2">
      <c r="A78" s="143" t="s">
        <v>54</v>
      </c>
      <c r="B78" s="458"/>
      <c r="C78" s="139"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8" s="36">
        <v>354</v>
      </c>
      <c r="E78" s="37"/>
      <c r="F78" s="37"/>
      <c r="G78" s="37"/>
      <c r="H78" s="38"/>
    </row>
    <row r="79" spans="1:8" s="16" customFormat="1" ht="37.5" customHeight="1" x14ac:dyDescent="0.2">
      <c r="A79" s="143" t="s">
        <v>55</v>
      </c>
      <c r="B79" s="458"/>
      <c r="C79" s="142"/>
      <c r="D79" s="36">
        <v>2010</v>
      </c>
      <c r="E79" s="37"/>
      <c r="F79" s="37"/>
      <c r="G79" s="37"/>
      <c r="H79" s="38"/>
    </row>
    <row r="80" spans="1:8" s="16" customFormat="1" ht="37.5" customHeight="1" x14ac:dyDescent="0.2">
      <c r="A80" s="143" t="s">
        <v>56</v>
      </c>
      <c r="B80" s="458"/>
      <c r="C80" s="142"/>
      <c r="D80" s="36">
        <v>1122</v>
      </c>
      <c r="E80" s="37"/>
      <c r="F80" s="37"/>
      <c r="G80" s="37"/>
      <c r="H80" s="38"/>
    </row>
    <row r="81" spans="1:8" s="16" customFormat="1" ht="37.5" customHeight="1" x14ac:dyDescent="0.2">
      <c r="A81" s="143" t="s">
        <v>57</v>
      </c>
      <c r="B81" s="144"/>
      <c r="C81" s="142"/>
      <c r="D81" s="36">
        <v>1476</v>
      </c>
      <c r="E81" s="37"/>
      <c r="F81" s="37"/>
      <c r="G81" s="37"/>
      <c r="H81" s="38"/>
    </row>
    <row r="82" spans="1:8" s="16" customFormat="1" ht="37.5" customHeight="1" x14ac:dyDescent="0.2">
      <c r="A82" s="143" t="s">
        <v>58</v>
      </c>
      <c r="B82" s="458"/>
      <c r="C82" s="142"/>
      <c r="D82" s="36">
        <v>240</v>
      </c>
      <c r="E82" s="37"/>
      <c r="F82" s="37"/>
      <c r="G82" s="37"/>
      <c r="H82" s="38"/>
    </row>
    <row r="83" spans="1:8" s="16" customFormat="1" ht="37.5" customHeight="1" x14ac:dyDescent="0.2">
      <c r="A83" s="143" t="s">
        <v>59</v>
      </c>
      <c r="B83" s="458"/>
      <c r="C83" s="142"/>
      <c r="D83" s="36">
        <v>240</v>
      </c>
      <c r="E83" s="37"/>
      <c r="F83" s="37"/>
      <c r="G83" s="37"/>
      <c r="H83" s="38"/>
    </row>
    <row r="84" spans="1:8" s="16" customFormat="1" ht="37.5" customHeight="1" x14ac:dyDescent="0.2">
      <c r="A84" s="143" t="s">
        <v>60</v>
      </c>
      <c r="B84" s="458"/>
      <c r="C84" s="142"/>
      <c r="D84" s="36">
        <v>480</v>
      </c>
      <c r="E84" s="37"/>
      <c r="F84" s="37"/>
      <c r="G84" s="37"/>
      <c r="H84" s="38"/>
    </row>
    <row r="85" spans="1:8" s="16" customFormat="1" ht="37.5" customHeight="1" x14ac:dyDescent="0.2">
      <c r="A85" s="143" t="s">
        <v>61</v>
      </c>
      <c r="B85" s="458"/>
      <c r="C85" s="142"/>
      <c r="D85" s="36">
        <v>720</v>
      </c>
      <c r="E85" s="37"/>
      <c r="F85" s="37"/>
      <c r="G85" s="37"/>
      <c r="H85" s="38"/>
    </row>
    <row r="86" spans="1:8" s="16" customFormat="1" ht="37.5" customHeight="1" thickBot="1" x14ac:dyDescent="0.25">
      <c r="A86" s="194" t="s">
        <v>62</v>
      </c>
      <c r="B86" s="459"/>
      <c r="C86" s="147"/>
      <c r="D86" s="187">
        <v>3954</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87" s="45">
        <v>30</v>
      </c>
      <c r="E87" s="45"/>
      <c r="F87" s="45"/>
      <c r="G87" s="45"/>
      <c r="H87" s="46"/>
    </row>
    <row r="88" spans="1:8" s="28" customFormat="1" ht="50.1" customHeight="1" thickBot="1" x14ac:dyDescent="0.25">
      <c r="A88" s="24" t="s">
        <v>65</v>
      </c>
      <c r="B88" s="25"/>
      <c r="C88" s="26"/>
      <c r="D88" s="156" t="str">
        <f>"от "&amp;MIN(D90,D110:H111,F150,D112:H126)&amp;" до "&amp;MAX(D90,D110:H111,F150,D112:H126)</f>
        <v>от 504 до 8632,8</v>
      </c>
      <c r="E88" s="156"/>
      <c r="F88" s="156"/>
      <c r="G88" s="156"/>
      <c r="H88" s="157"/>
    </row>
    <row r="89" spans="1:8" s="16" customFormat="1" ht="24.95" customHeight="1" thickBot="1" x14ac:dyDescent="0.25">
      <c r="A89" s="301"/>
      <c r="B89" s="302"/>
      <c r="C89" s="118"/>
      <c r="D89" s="325"/>
      <c r="E89" s="325"/>
      <c r="F89" s="325"/>
      <c r="G89" s="325"/>
      <c r="H89" s="326"/>
    </row>
    <row r="90" spans="1:8" s="16" customFormat="1"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90" s="165">
        <v>1800</v>
      </c>
      <c r="E90" s="165"/>
      <c r="F90" s="165"/>
      <c r="G90" s="165"/>
      <c r="H90" s="166"/>
    </row>
    <row r="91" spans="1:8" s="16" customFormat="1" ht="65.25" customHeight="1" thickBot="1" x14ac:dyDescent="0.25">
      <c r="A91" s="167" t="s">
        <v>67</v>
      </c>
      <c r="B91" s="168"/>
      <c r="C91" s="169"/>
      <c r="D91" s="170" t="s">
        <v>68</v>
      </c>
      <c r="E91" s="171"/>
      <c r="F91" s="171"/>
      <c r="G91" s="171"/>
      <c r="H91" s="172"/>
    </row>
    <row r="92" spans="1:8" s="16" customFormat="1" ht="65.25" customHeight="1" x14ac:dyDescent="0.2">
      <c r="A92" s="173" t="s">
        <v>69</v>
      </c>
      <c r="B92" s="174"/>
      <c r="C92" s="169"/>
      <c r="D92" s="140">
        <f>D90/4</f>
        <v>450</v>
      </c>
      <c r="E92" s="140"/>
      <c r="F92" s="140"/>
      <c r="G92" s="140"/>
      <c r="H92" s="141"/>
    </row>
    <row r="93" spans="1:8" s="16" customFormat="1" ht="65.25" customHeight="1" x14ac:dyDescent="0.2">
      <c r="A93" s="173" t="s">
        <v>70</v>
      </c>
      <c r="B93" s="174"/>
      <c r="C93" s="169"/>
      <c r="D93" s="140">
        <f>D90/5</f>
        <v>360</v>
      </c>
      <c r="E93" s="140"/>
      <c r="F93" s="140"/>
      <c r="G93" s="140"/>
      <c r="H93" s="141"/>
    </row>
    <row r="94" spans="1:8" s="16" customFormat="1" ht="65.25" customHeight="1" x14ac:dyDescent="0.2">
      <c r="A94" s="173" t="s">
        <v>71</v>
      </c>
      <c r="B94" s="174"/>
      <c r="C94" s="169"/>
      <c r="D94" s="140">
        <f>D90/6</f>
        <v>300</v>
      </c>
      <c r="E94" s="140"/>
      <c r="F94" s="140"/>
      <c r="G94" s="140"/>
      <c r="H94" s="141"/>
    </row>
    <row r="95" spans="1:8" s="16" customFormat="1" ht="65.25" customHeight="1" x14ac:dyDescent="0.2">
      <c r="A95" s="173" t="s">
        <v>72</v>
      </c>
      <c r="B95" s="174"/>
      <c r="C95" s="169"/>
      <c r="D95" s="140">
        <f>D90/7</f>
        <v>257.14285714285717</v>
      </c>
      <c r="E95" s="140"/>
      <c r="F95" s="140"/>
      <c r="G95" s="140"/>
      <c r="H95" s="141"/>
    </row>
    <row r="96" spans="1:8" s="16" customFormat="1" ht="65.25" customHeight="1" x14ac:dyDescent="0.2">
      <c r="A96" s="173" t="s">
        <v>73</v>
      </c>
      <c r="B96" s="174"/>
      <c r="C96" s="169"/>
      <c r="D96" s="140">
        <f>D90/8</f>
        <v>225</v>
      </c>
      <c r="E96" s="140"/>
      <c r="F96" s="140"/>
      <c r="G96" s="140"/>
      <c r="H96" s="141"/>
    </row>
    <row r="97" spans="1:8" s="16" customFormat="1" ht="65.25" customHeight="1" x14ac:dyDescent="0.2">
      <c r="A97" s="173" t="s">
        <v>74</v>
      </c>
      <c r="B97" s="174"/>
      <c r="C97" s="169"/>
      <c r="D97" s="140">
        <f>D90/9</f>
        <v>200</v>
      </c>
      <c r="E97" s="140"/>
      <c r="F97" s="140"/>
      <c r="G97" s="140"/>
      <c r="H97" s="141"/>
    </row>
    <row r="98" spans="1:8" s="16" customFormat="1" ht="65.25" customHeight="1" x14ac:dyDescent="0.2">
      <c r="A98" s="173" t="s">
        <v>75</v>
      </c>
      <c r="B98" s="174"/>
      <c r="C98" s="169"/>
      <c r="D98" s="140">
        <f>D90/10</f>
        <v>180</v>
      </c>
      <c r="E98" s="140"/>
      <c r="F98" s="140"/>
      <c r="G98" s="140"/>
      <c r="H98" s="141"/>
    </row>
    <row r="99" spans="1:8" s="16" customFormat="1" ht="65.25" customHeight="1" thickBot="1" x14ac:dyDescent="0.25">
      <c r="A99" s="162" t="s">
        <v>76</v>
      </c>
      <c r="B99" s="163"/>
      <c r="C99" s="169"/>
      <c r="D99" s="165">
        <v>4800</v>
      </c>
      <c r="E99" s="165"/>
      <c r="F99" s="165"/>
      <c r="G99" s="165"/>
      <c r="H99" s="166"/>
    </row>
    <row r="100" spans="1:8" s="16" customFormat="1" ht="65.25" customHeight="1" thickBot="1" x14ac:dyDescent="0.25">
      <c r="A100" s="167" t="s">
        <v>67</v>
      </c>
      <c r="B100" s="168"/>
      <c r="C100" s="169"/>
      <c r="D100" s="170" t="s">
        <v>68</v>
      </c>
      <c r="E100" s="171"/>
      <c r="F100" s="171"/>
      <c r="G100" s="171"/>
      <c r="H100" s="172"/>
    </row>
    <row r="101" spans="1:8" s="16" customFormat="1" ht="65.25" customHeight="1" x14ac:dyDescent="0.2">
      <c r="A101" s="173" t="s">
        <v>69</v>
      </c>
      <c r="B101" s="174"/>
      <c r="C101" s="169"/>
      <c r="D101" s="140">
        <v>1200</v>
      </c>
      <c r="E101" s="140"/>
      <c r="F101" s="140"/>
      <c r="G101" s="140"/>
      <c r="H101" s="141"/>
    </row>
    <row r="102" spans="1:8" s="16" customFormat="1" ht="65.25" customHeight="1" x14ac:dyDescent="0.2">
      <c r="A102" s="173" t="s">
        <v>70</v>
      </c>
      <c r="B102" s="174"/>
      <c r="C102" s="169"/>
      <c r="D102" s="140">
        <v>960</v>
      </c>
      <c r="E102" s="140"/>
      <c r="F102" s="140"/>
      <c r="G102" s="140"/>
      <c r="H102" s="141"/>
    </row>
    <row r="103" spans="1:8" s="16" customFormat="1" ht="65.25" customHeight="1" x14ac:dyDescent="0.2">
      <c r="A103" s="173" t="s">
        <v>71</v>
      </c>
      <c r="B103" s="174"/>
      <c r="C103" s="169"/>
      <c r="D103" s="140">
        <v>799.99999999999989</v>
      </c>
      <c r="E103" s="140"/>
      <c r="F103" s="140"/>
      <c r="G103" s="140"/>
      <c r="H103" s="141"/>
    </row>
    <row r="104" spans="1:8" s="16" customFormat="1" ht="65.25" customHeight="1" x14ac:dyDescent="0.2">
      <c r="A104" s="173" t="s">
        <v>72</v>
      </c>
      <c r="B104" s="174"/>
      <c r="C104" s="169"/>
      <c r="D104" s="140">
        <v>685.71428571428567</v>
      </c>
      <c r="E104" s="140"/>
      <c r="F104" s="140"/>
      <c r="G104" s="140"/>
      <c r="H104" s="141"/>
    </row>
    <row r="105" spans="1:8" s="16" customFormat="1" ht="65.25" customHeight="1" x14ac:dyDescent="0.2">
      <c r="A105" s="173" t="s">
        <v>73</v>
      </c>
      <c r="B105" s="174"/>
      <c r="C105" s="169"/>
      <c r="D105" s="140">
        <v>600</v>
      </c>
      <c r="E105" s="140"/>
      <c r="F105" s="140"/>
      <c r="G105" s="140"/>
      <c r="H105" s="141"/>
    </row>
    <row r="106" spans="1:8" s="16" customFormat="1" ht="65.25" customHeight="1" x14ac:dyDescent="0.2">
      <c r="A106" s="173" t="s">
        <v>74</v>
      </c>
      <c r="B106" s="174"/>
      <c r="C106" s="169"/>
      <c r="D106" s="140">
        <v>533.33333333333337</v>
      </c>
      <c r="E106" s="140"/>
      <c r="F106" s="140"/>
      <c r="G106" s="140"/>
      <c r="H106" s="141"/>
    </row>
    <row r="107" spans="1:8" s="16" customFormat="1" ht="65.25" customHeight="1" thickBot="1" x14ac:dyDescent="0.25">
      <c r="A107" s="173" t="s">
        <v>75</v>
      </c>
      <c r="B107" s="174"/>
      <c r="C107" s="177"/>
      <c r="D107" s="140">
        <v>480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"2ГИС.МИАСС И ЗЛАТОУСТ"</v>
      </c>
      <c r="D110" s="56">
        <v>5160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1" s="56">
        <v>2478</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2" s="56">
        <v>5784</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"2ГИС.МИАСС И ЗЛАТОУСТ"</v>
      </c>
      <c r="D113" s="56">
        <v>7194</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"2ГИС.МИАСС И ЗЛАТОУСТ"</v>
      </c>
      <c r="D114" s="56">
        <v>8632.7999999999993</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5" s="56">
        <v>3450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6" s="56">
        <v>5430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7" s="56">
        <v>7080</v>
      </c>
      <c r="E117" s="37"/>
      <c r="F117" s="37"/>
      <c r="G117" s="37"/>
      <c r="H117" s="38"/>
    </row>
    <row r="118" spans="1:8" s="16" customFormat="1" ht="50.1" customHeight="1" x14ac:dyDescent="0.2">
      <c r="A118" s="143" t="s">
        <v>86</v>
      </c>
      <c r="B118" s="144"/>
      <c r="C118" s="190" t="str">
        <f>C111</f>
        <v>Электронный справочник на основе Справочника организаций"2ГИС.МИАСС И ЗЛАТОУСТ" (версия для ПК)</v>
      </c>
      <c r="D118" s="56">
        <v>8010</v>
      </c>
      <c r="E118" s="37"/>
      <c r="F118" s="37"/>
      <c r="G118" s="37"/>
      <c r="H118" s="38"/>
    </row>
    <row r="119" spans="1:8" s="16" customFormat="1" ht="50.1" customHeight="1" x14ac:dyDescent="0.2">
      <c r="A119" s="143" t="s">
        <v>87</v>
      </c>
      <c r="B119" s="144"/>
      <c r="C119" s="190" t="s">
        <v>88</v>
      </c>
      <c r="D119" s="56">
        <v>504</v>
      </c>
      <c r="E119" s="37"/>
      <c r="F119" s="37"/>
      <c r="G119" s="37"/>
      <c r="H119" s="38"/>
    </row>
    <row r="120" spans="1:8" s="16" customFormat="1" ht="77.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0" s="56">
        <v>2364</v>
      </c>
      <c r="E120" s="37"/>
      <c r="F120" s="37"/>
      <c r="G120" s="37"/>
      <c r="H120" s="38"/>
    </row>
    <row r="121" spans="1:8" s="16" customFormat="1" ht="77.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1" s="56">
        <v>1896</v>
      </c>
      <c r="E121" s="37"/>
      <c r="F121" s="37"/>
      <c r="G121" s="37"/>
      <c r="H121" s="38"/>
    </row>
    <row r="122" spans="1:8" s="16" customFormat="1" ht="77.25" customHeight="1" x14ac:dyDescent="0.2">
      <c r="A122" s="143" t="s">
        <v>91</v>
      </c>
      <c r="B122" s="144"/>
      <c r="C122"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2" s="56">
        <v>2010</v>
      </c>
      <c r="E122" s="37"/>
      <c r="F122" s="37"/>
      <c r="G122" s="37"/>
      <c r="H122" s="38"/>
    </row>
    <row r="123" spans="1:8" s="16" customFormat="1" ht="77.25" customHeight="1" x14ac:dyDescent="0.2">
      <c r="A123" s="143" t="s">
        <v>92</v>
      </c>
      <c r="B123" s="144"/>
      <c r="C123"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3" s="56">
        <v>948</v>
      </c>
      <c r="E123" s="37"/>
      <c r="F123" s="37"/>
      <c r="G123" s="37"/>
      <c r="H123" s="38"/>
    </row>
    <row r="124" spans="1:8" s="16" customFormat="1" ht="77.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4" s="56">
        <v>8550</v>
      </c>
      <c r="E124" s="37"/>
      <c r="F124" s="37"/>
      <c r="G124" s="37"/>
      <c r="H124" s="38"/>
    </row>
    <row r="125" spans="1:8" s="16" customFormat="1" ht="77.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5" s="56">
        <v>5004</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6" s="56">
        <v>6492</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7" s="56">
        <v>1059</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8" s="5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9" s="56">
        <v>6000</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30" s="56">
        <v>3000</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31" s="56">
        <v>4200</v>
      </c>
      <c r="E131" s="37"/>
      <c r="F131" s="37"/>
      <c r="G131" s="37"/>
      <c r="H131" s="38"/>
    </row>
    <row r="132" spans="1:8" s="16" customFormat="1" ht="50.1" customHeight="1" x14ac:dyDescent="0.2">
      <c r="A132" s="143" t="s">
        <v>100</v>
      </c>
      <c r="B132" s="144"/>
      <c r="C132" s="190" t="str">
        <f>"Интернет-площадка 2gis.ru на основе Cправочника организаций "&amp;$C$2&amp;""</f>
        <v>Интернет-площадка 2gis.ru на основе Cправочника организаций "2ГИС.МИАСС И ЗЛАТОУСТ"</v>
      </c>
      <c r="D132" s="56">
        <v>7320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3480</v>
      </c>
      <c r="E133" s="37"/>
      <c r="F133" s="37"/>
      <c r="G133" s="37"/>
      <c r="H133" s="38"/>
    </row>
    <row r="134" spans="1:8" s="16" customFormat="1" ht="50.1" customHeight="1" x14ac:dyDescent="0.2">
      <c r="A134" s="143" t="s">
        <v>102</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4" s="56">
        <v>8160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"2ГИС.МИАСС И ЗЛАТОУСТ"</v>
      </c>
      <c r="D135" s="56">
        <v>10080</v>
      </c>
      <c r="E135" s="37"/>
      <c r="F135" s="37"/>
      <c r="G135" s="37"/>
      <c r="H135" s="38"/>
    </row>
    <row r="136" spans="1:8" s="16" customFormat="1" ht="50.1" customHeight="1" x14ac:dyDescent="0.2">
      <c r="A136" s="143" t="s">
        <v>104</v>
      </c>
      <c r="B136" s="144"/>
      <c r="C136" s="190" t="str">
        <f>"Интернет-площадка 2gis.ru на основе Cправочника организаций "&amp;$C$2&amp;""</f>
        <v>Интернет-площадка 2gis.ru на основе Cправочника организаций "2ГИС.МИАСС И ЗЛАТОУСТ"</v>
      </c>
      <c r="D136" s="56">
        <v>12096</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7" s="56">
        <v>4920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8" s="56">
        <v>7680</v>
      </c>
      <c r="E138" s="37"/>
      <c r="F138" s="37"/>
      <c r="G138" s="37"/>
      <c r="H138" s="38"/>
    </row>
    <row r="139" spans="1:8" s="16" customFormat="1" ht="50.1" customHeight="1" x14ac:dyDescent="0.2">
      <c r="A139" s="143" t="s">
        <v>107</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9" s="56">
        <v>9960</v>
      </c>
      <c r="E139" s="37"/>
      <c r="F139" s="37"/>
      <c r="G139" s="37"/>
      <c r="H139" s="38"/>
    </row>
    <row r="140" spans="1:8" s="16" customFormat="1" ht="50.1" customHeight="1" x14ac:dyDescent="0.2">
      <c r="A140" s="143" t="s">
        <v>108</v>
      </c>
      <c r="B140" s="144"/>
      <c r="C140" s="190" t="s">
        <v>88</v>
      </c>
      <c r="D140" s="56">
        <v>720</v>
      </c>
      <c r="E140" s="37"/>
      <c r="F140" s="37"/>
      <c r="G140" s="37"/>
      <c r="H140" s="38"/>
    </row>
    <row r="141" spans="1:8" s="16" customFormat="1" ht="74.25" customHeight="1" x14ac:dyDescent="0.2">
      <c r="A141" s="143" t="s">
        <v>109</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56">
        <v>12000</v>
      </c>
      <c r="E141" s="37"/>
      <c r="F141" s="37"/>
      <c r="G141" s="37"/>
      <c r="H141" s="38"/>
    </row>
    <row r="142" spans="1:8" s="16" customFormat="1" ht="50.1" customHeight="1" thickBot="1" x14ac:dyDescent="0.25">
      <c r="A142" s="143" t="s">
        <v>110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9120</v>
      </c>
      <c r="E142" s="37"/>
      <c r="F142" s="37"/>
      <c r="G142" s="37"/>
      <c r="H142" s="38"/>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44" s="36">
        <v>4200</v>
      </c>
      <c r="E144" s="37"/>
      <c r="F144" s="37"/>
      <c r="G144" s="37"/>
      <c r="H144" s="38"/>
    </row>
    <row r="145" spans="1:8" s="16" customFormat="1" ht="50.1" customHeight="1" x14ac:dyDescent="0.2">
      <c r="A145" s="143" t="s">
        <v>113</v>
      </c>
      <c r="B145" s="144"/>
      <c r="C145" s="196"/>
      <c r="D145" s="36">
        <v>4200</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600</v>
      </c>
      <c r="E148" s="79"/>
      <c r="F148" s="79"/>
      <c r="G148" s="79"/>
      <c r="H148" s="79"/>
    </row>
    <row r="149" spans="1:8" s="16" customFormat="1" ht="50.1" customHeight="1" thickBot="1" x14ac:dyDescent="0.25">
      <c r="A149" s="24" t="s">
        <v>117</v>
      </c>
      <c r="B149" s="25"/>
      <c r="C149" s="26"/>
      <c r="D149" s="156"/>
      <c r="E149" s="156"/>
      <c r="F149" s="156"/>
      <c r="G149" s="156"/>
      <c r="H149" s="157"/>
    </row>
    <row r="150" spans="1:8" s="16" customFormat="1" ht="50.1" customHeight="1" x14ac:dyDescent="0.2">
      <c r="A150" s="143" t="s">
        <v>118</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50" s="200">
        <f>F150*1.2</f>
        <v>2160</v>
      </c>
      <c r="E150" s="201">
        <f>F150*1.1</f>
        <v>1980.0000000000002</v>
      </c>
      <c r="F150" s="201">
        <v>1800</v>
      </c>
      <c r="G150" s="201">
        <f>F150*0.75</f>
        <v>1350</v>
      </c>
      <c r="H150" s="202">
        <f>F150*0.5</f>
        <v>900</v>
      </c>
    </row>
    <row r="151" spans="1:8" s="16" customFormat="1" ht="50.1" customHeight="1" x14ac:dyDescent="0.2">
      <c r="A151" s="143" t="s">
        <v>119</v>
      </c>
      <c r="B151" s="144"/>
      <c r="C151" s="190" t="str">
        <f>"Интернет-площадка 2gis.ru на основе Cправочника организаций "&amp;$C$2&amp;""</f>
        <v>Интернет-площадка 2gis.ru на основе Cправочника организаций "2ГИС.МИАСС И ЗЛАТОУСТ"</v>
      </c>
      <c r="D151" s="36">
        <v>1008</v>
      </c>
      <c r="E151" s="37"/>
      <c r="F151" s="37"/>
      <c r="G151" s="37"/>
      <c r="H151" s="38"/>
    </row>
    <row r="152" spans="1:8" s="16" customFormat="1" ht="50.1" customHeight="1" x14ac:dyDescent="0.2">
      <c r="A152" s="143" t="s">
        <v>120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2" s="56">
        <v>504</v>
      </c>
      <c r="E152" s="37"/>
      <c r="F152" s="37"/>
      <c r="G152" s="37"/>
      <c r="H152" s="38"/>
    </row>
    <row r="153" spans="1:8" s="16" customFormat="1" ht="50.1" customHeight="1" x14ac:dyDescent="0.2">
      <c r="A153" s="143" t="s">
        <v>287</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53" s="200">
        <f>F153*1.2</f>
        <v>3024</v>
      </c>
      <c r="E153" s="201">
        <f>F153*1.1</f>
        <v>2772</v>
      </c>
      <c r="F153" s="201">
        <v>2520</v>
      </c>
      <c r="G153" s="201">
        <f>F153*0.75</f>
        <v>1890</v>
      </c>
      <c r="H153" s="202">
        <f>F153*0.5</f>
        <v>1260</v>
      </c>
    </row>
    <row r="154" spans="1:8" s="16" customFormat="1" ht="50.1" customHeight="1" x14ac:dyDescent="0.2">
      <c r="A154" s="143" t="s">
        <v>166</v>
      </c>
      <c r="B154" s="144"/>
      <c r="C154" s="190" t="str">
        <f>"Интернет-площадка 2gis.ru на основе Cправочника организаций "&amp;$C$2&amp;""</f>
        <v>Интернет-площадка 2gis.ru на основе Cправочника организаций "2ГИС.МИАСС И ЗЛАТОУСТ"</v>
      </c>
      <c r="D154" s="36">
        <v>1440</v>
      </c>
      <c r="E154" s="37"/>
      <c r="F154" s="37"/>
      <c r="G154" s="37"/>
      <c r="H154" s="38"/>
    </row>
    <row r="155" spans="1:8" s="16" customFormat="1" ht="50.1" customHeight="1" x14ac:dyDescent="0.2">
      <c r="A155" s="143" t="s">
        <v>123</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6">
        <v>720</v>
      </c>
      <c r="E155" s="37"/>
      <c r="F155" s="37"/>
      <c r="G155" s="37"/>
      <c r="H155" s="38"/>
    </row>
    <row r="156" spans="1:8" s="16" customFormat="1" ht="126" customHeight="1" thickBot="1" x14ac:dyDescent="0.25">
      <c r="A156" s="143" t="s">
        <v>124</v>
      </c>
      <c r="B156" s="144"/>
      <c r="C156" s="203" t="str">
        <f>C151</f>
        <v>Интернет-площадка 2gis.ru на основе Cправочника организаций "2ГИС.МИАСС И ЗЛАТОУСТ"</v>
      </c>
      <c r="D156" s="200">
        <f>F156*1.2</f>
        <v>2412</v>
      </c>
      <c r="E156" s="201">
        <f>F156*1.1</f>
        <v>2211</v>
      </c>
      <c r="F156" s="201">
        <v>2010</v>
      </c>
      <c r="G156" s="201">
        <f>F156*0.75</f>
        <v>1507.5</v>
      </c>
      <c r="H156" s="202">
        <f>F156*0.5</f>
        <v>1005</v>
      </c>
    </row>
    <row r="157" spans="1:8" s="28" customFormat="1" ht="50.1" customHeight="1" thickBot="1" x14ac:dyDescent="0.25">
      <c r="A157" s="24" t="s">
        <v>185</v>
      </c>
      <c r="B157" s="25"/>
      <c r="C157" s="26"/>
      <c r="D157" s="156"/>
      <c r="E157" s="156"/>
      <c r="F157" s="156"/>
      <c r="G157" s="156"/>
      <c r="H157" s="157"/>
    </row>
    <row r="158" spans="1:8" s="23" customFormat="1" ht="30" customHeight="1" thickBot="1" x14ac:dyDescent="0.25">
      <c r="A158" s="534"/>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9" s="31">
        <v>6960</v>
      </c>
      <c r="E159" s="32"/>
      <c r="F159" s="32"/>
      <c r="G159" s="32"/>
      <c r="H159" s="33"/>
    </row>
    <row r="160" spans="1:8" s="16" customFormat="1" ht="83.25" customHeight="1" thickBot="1" x14ac:dyDescent="0.25">
      <c r="A160" s="143" t="s">
        <v>187</v>
      </c>
      <c r="B160" s="144"/>
      <c r="C160" s="196"/>
      <c r="D160" s="36">
        <v>6960</v>
      </c>
      <c r="E160" s="37"/>
      <c r="F160" s="37"/>
      <c r="G160" s="37"/>
      <c r="H160" s="38"/>
    </row>
    <row r="161" spans="1:8" s="16" customFormat="1" ht="21.75" thickBot="1" x14ac:dyDescent="0.25">
      <c r="A161" s="301"/>
      <c r="B161" s="302"/>
      <c r="C161" s="182"/>
      <c r="D161" s="325"/>
      <c r="E161" s="325"/>
      <c r="F161" s="325"/>
      <c r="G161" s="325"/>
      <c r="H161" s="326"/>
    </row>
    <row r="162" spans="1:8" ht="12.6" customHeight="1" x14ac:dyDescent="0.2"/>
    <row r="163" spans="1:8" s="211" customFormat="1" ht="24.95" customHeight="1" x14ac:dyDescent="0.2">
      <c r="A163" s="208"/>
      <c r="B163" s="209" t="s">
        <v>126</v>
      </c>
      <c r="C163" s="210" t="s">
        <v>547</v>
      </c>
      <c r="D163" s="210"/>
    </row>
    <row r="164" spans="1:8" s="211" customFormat="1" ht="24.95" customHeight="1" x14ac:dyDescent="0.2">
      <c r="A164" s="208"/>
      <c r="C164" s="212" t="s">
        <v>548</v>
      </c>
      <c r="D164" s="212"/>
    </row>
    <row r="165" spans="1:8" s="211" customFormat="1" ht="24.95" customHeight="1" x14ac:dyDescent="0.2">
      <c r="A165" s="208"/>
      <c r="C165" s="212" t="s">
        <v>549</v>
      </c>
      <c r="D165" s="212"/>
    </row>
    <row r="166" spans="1:8" s="205" customFormat="1" ht="12" customHeight="1" x14ac:dyDescent="0.2">
      <c r="A166" s="204"/>
      <c r="C166" s="212"/>
      <c r="D166" s="212"/>
      <c r="E166" s="211"/>
      <c r="F166" s="211"/>
      <c r="G166" s="211"/>
    </row>
    <row r="167" spans="1:8" s="219" customFormat="1" ht="24.95" customHeight="1"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s="219" customFormat="1" ht="24.95" customHeight="1"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s="219" customFormat="1" ht="24.95" customHeight="1"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s="219" customFormat="1" ht="24.95" customHeight="1"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s="219" customFormat="1" ht="24.95" customHeight="1"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s="219" customFormat="1" ht="24.95" customHeight="1"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s="219" customFormat="1" ht="24.95" customHeight="1"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s="226" customFormat="1" ht="12" customHeight="1" x14ac:dyDescent="0.2">
      <c r="A174" s="221"/>
      <c r="B174" s="221"/>
      <c r="C174" s="222"/>
      <c r="D174" s="223"/>
      <c r="E174" s="223"/>
      <c r="F174" s="224"/>
      <c r="G174" s="225"/>
      <c r="H174" s="225"/>
    </row>
    <row r="175" spans="1:8" ht="24.95" customHeight="1" x14ac:dyDescent="0.2">
      <c r="A175" s="227" t="s">
        <v>137</v>
      </c>
      <c r="B175" s="227"/>
      <c r="C175" s="227"/>
      <c r="D175" s="227"/>
      <c r="E175" s="227"/>
      <c r="F175" s="227"/>
      <c r="G175" s="227"/>
      <c r="H175" s="227"/>
    </row>
    <row r="176" spans="1:8" ht="24.95" customHeight="1" x14ac:dyDescent="0.2">
      <c r="A176" s="227" t="s">
        <v>138</v>
      </c>
      <c r="B176" s="227"/>
      <c r="C176" s="227"/>
      <c r="D176" s="227"/>
      <c r="E176" s="227"/>
      <c r="F176" s="227"/>
      <c r="G176" s="227"/>
      <c r="H176" s="227"/>
    </row>
    <row r="177" spans="1:8" s="226" customFormat="1" ht="12" customHeight="1" x14ac:dyDescent="0.2">
      <c r="A177" s="221"/>
      <c r="B177" s="221"/>
      <c r="C177" s="222"/>
      <c r="D177" s="223"/>
      <c r="E177" s="223"/>
      <c r="F177" s="224"/>
      <c r="G177" s="225"/>
      <c r="H177" s="225"/>
    </row>
    <row r="178" spans="1:8" s="230" customFormat="1" ht="50.1" customHeight="1" thickBot="1" x14ac:dyDescent="0.25">
      <c r="A178" s="228" t="s">
        <v>139</v>
      </c>
      <c r="B178" s="228"/>
      <c r="C178" s="228"/>
      <c r="D178" s="228"/>
      <c r="E178" s="228"/>
      <c r="F178" s="229"/>
      <c r="G178" s="219"/>
    </row>
    <row r="179" spans="1:8" s="235" customFormat="1" ht="50.1" customHeight="1" thickBot="1" x14ac:dyDescent="0.25">
      <c r="A179" s="231" t="s">
        <v>140</v>
      </c>
      <c r="B179" s="232"/>
      <c r="C179" s="232"/>
      <c r="D179" s="232"/>
      <c r="E179" s="233"/>
      <c r="F179" s="234"/>
      <c r="G179" s="205"/>
    </row>
    <row r="180" spans="1:8" ht="93" customHeight="1" thickBot="1" x14ac:dyDescent="0.25">
      <c r="A180" s="305" t="s">
        <v>141</v>
      </c>
      <c r="B180" s="306"/>
      <c r="C180" s="238" t="s">
        <v>142</v>
      </c>
      <c r="D180" s="330" t="s">
        <v>143</v>
      </c>
      <c r="E180" s="331"/>
      <c r="F180" s="240"/>
      <c r="G180" s="240"/>
      <c r="H180" s="240"/>
    </row>
    <row r="181" spans="1:8" ht="99.95" customHeight="1" x14ac:dyDescent="0.2">
      <c r="A181" s="241" t="s">
        <v>144</v>
      </c>
      <c r="B181" s="242"/>
      <c r="C181" s="243" t="s">
        <v>145</v>
      </c>
      <c r="D181" s="244" t="s">
        <v>146</v>
      </c>
      <c r="E181" s="245"/>
      <c r="F181" s="240"/>
      <c r="G181" s="240"/>
      <c r="H181" s="240"/>
    </row>
    <row r="182" spans="1:8" ht="75" customHeight="1" x14ac:dyDescent="0.2">
      <c r="A182" s="246" t="s">
        <v>147</v>
      </c>
      <c r="B182" s="247"/>
      <c r="C182" s="248" t="s">
        <v>148</v>
      </c>
      <c r="D182" s="249" t="s">
        <v>149</v>
      </c>
      <c r="E182" s="250"/>
      <c r="F182" s="240"/>
      <c r="G182" s="240"/>
      <c r="H182" s="240"/>
    </row>
    <row r="183" spans="1:8" ht="146.25" customHeight="1" x14ac:dyDescent="0.2">
      <c r="A183" s="247" t="s">
        <v>150</v>
      </c>
      <c r="B183" s="247"/>
      <c r="C183" s="248" t="s">
        <v>151</v>
      </c>
      <c r="D183" s="249" t="s">
        <v>149</v>
      </c>
      <c r="E183" s="249"/>
      <c r="F183" s="240"/>
      <c r="G183" s="240"/>
      <c r="H183" s="240"/>
    </row>
    <row r="184" spans="1:8" s="205" customFormat="1" ht="125.25" customHeight="1" x14ac:dyDescent="0.2">
      <c r="A184" s="246" t="s">
        <v>153</v>
      </c>
      <c r="B184" s="247"/>
      <c r="C184" s="337" t="s">
        <v>154</v>
      </c>
      <c r="D184" s="247" t="s">
        <v>149</v>
      </c>
      <c r="E184" s="338"/>
      <c r="F184" s="234"/>
      <c r="G184" s="234"/>
      <c r="H184" s="234"/>
    </row>
    <row r="185" spans="1:8" s="226" customFormat="1" ht="222.75" customHeight="1" thickBot="1" x14ac:dyDescent="0.25">
      <c r="A185" s="339" t="s">
        <v>155</v>
      </c>
      <c r="B185" s="340"/>
      <c r="C185" s="334" t="s">
        <v>156</v>
      </c>
      <c r="D185" s="341" t="s">
        <v>149</v>
      </c>
      <c r="E185" s="342"/>
      <c r="F185" s="224"/>
      <c r="G185" s="225"/>
      <c r="H185" s="225"/>
    </row>
    <row r="186" spans="1:8" s="226" customFormat="1" ht="18" customHeight="1" x14ac:dyDescent="0.2">
      <c r="A186" s="577"/>
      <c r="B186" s="577"/>
      <c r="C186" s="577"/>
      <c r="D186" s="577"/>
      <c r="E186" s="577"/>
      <c r="F186" s="224"/>
      <c r="G186" s="225"/>
      <c r="H186" s="225"/>
    </row>
    <row r="187" spans="1:8" ht="24.95" customHeight="1" x14ac:dyDescent="0.2">
      <c r="A187" s="252" t="s">
        <v>157</v>
      </c>
      <c r="B187" s="252"/>
      <c r="C187" s="252"/>
      <c r="D187" s="252"/>
      <c r="E187" s="252"/>
      <c r="F187" s="252"/>
      <c r="G187" s="252"/>
      <c r="H187" s="252"/>
    </row>
    <row r="188" spans="1:8" ht="24.95" customHeight="1" x14ac:dyDescent="0.2">
      <c r="A188" s="252" t="s">
        <v>158</v>
      </c>
      <c r="B188" s="252"/>
      <c r="C188" s="252"/>
      <c r="D188" s="252"/>
      <c r="E188" s="252"/>
      <c r="F188" s="252"/>
      <c r="G188" s="252"/>
      <c r="H188" s="252"/>
    </row>
    <row r="189" spans="1:8" ht="190.5" customHeight="1" x14ac:dyDescent="0.2">
      <c r="A189"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11"/>
      <c r="C189" s="311"/>
      <c r="D189" s="311"/>
      <c r="E189" s="311"/>
      <c r="F189" s="311"/>
      <c r="G189" s="311"/>
      <c r="H189" s="311"/>
    </row>
    <row r="190" spans="1:8" s="16" customFormat="1" ht="67.5" customHeight="1" x14ac:dyDescent="0.2">
      <c r="A190" s="227" t="s">
        <v>160</v>
      </c>
      <c r="B190" s="227"/>
      <c r="C190" s="227"/>
      <c r="D190" s="227"/>
      <c r="E190" s="227"/>
      <c r="F190" s="227"/>
      <c r="G190" s="227"/>
      <c r="H190" s="227"/>
    </row>
    <row r="191" spans="1:8" ht="24.95" customHeight="1" x14ac:dyDescent="0.2">
      <c r="A191" s="252" t="s">
        <v>161</v>
      </c>
      <c r="B191" s="252"/>
      <c r="C191" s="252"/>
      <c r="D191" s="252"/>
      <c r="E191" s="252"/>
      <c r="F191" s="252"/>
      <c r="G191" s="252"/>
      <c r="H191" s="252"/>
    </row>
    <row r="192" spans="1:8" s="254" customFormat="1" ht="114.75" customHeight="1" x14ac:dyDescent="0.2">
      <c r="A192" s="227" t="s">
        <v>162</v>
      </c>
      <c r="B192" s="227"/>
      <c r="C192" s="227"/>
      <c r="D192" s="227"/>
      <c r="E192" s="227"/>
      <c r="F192" s="227"/>
      <c r="G192" s="227"/>
      <c r="H192" s="227"/>
    </row>
  </sheetData>
  <sheetProtection selectLockedCells="1" selectUnlockedCells="1"/>
  <mergeCells count="314">
    <mergeCell ref="A189:H189"/>
    <mergeCell ref="A190:H190"/>
    <mergeCell ref="A191:H191"/>
    <mergeCell ref="A192:E192"/>
    <mergeCell ref="F192:H192"/>
    <mergeCell ref="A184:B184"/>
    <mergeCell ref="D184:E184"/>
    <mergeCell ref="A185:B185"/>
    <mergeCell ref="D185:E185"/>
    <mergeCell ref="A187:H187"/>
    <mergeCell ref="A188:H188"/>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15"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4" width="35.5703125" style="205" customWidth="1"/>
    <col min="5" max="5" width="29.85546875" style="205" customWidth="1"/>
    <col min="6" max="6" width="27.85546875" style="205" customWidth="1"/>
    <col min="7" max="7" width="25" style="205" customWidth="1"/>
    <col min="8" max="8" width="29.2851562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февраля 2024 г.</v>
      </c>
      <c r="B2" s="6" t="s">
        <v>2</v>
      </c>
      <c r="C2" s="7" t="s">
        <v>550</v>
      </c>
      <c r="D2" s="401"/>
      <c r="E2" s="401"/>
      <c r="F2" s="401"/>
      <c r="G2" s="401"/>
      <c r="H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257"/>
      <c r="B6" s="258"/>
      <c r="C6" s="259"/>
      <c r="D6" s="445"/>
      <c r="E6" s="314"/>
      <c r="F6" s="446"/>
      <c r="G6" s="314"/>
      <c r="H6" s="447"/>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300 до 6138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70" s="127">
        <v>624</v>
      </c>
      <c r="E70" s="128"/>
      <c r="F70" s="128"/>
      <c r="G70" s="128"/>
      <c r="H70" s="129"/>
    </row>
    <row r="71" spans="1:8"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71" s="36">
        <v>414</v>
      </c>
      <c r="E71" s="37"/>
      <c r="F71" s="37"/>
      <c r="G71" s="37"/>
      <c r="H71" s="38"/>
    </row>
    <row r="72" spans="1:8" ht="37.5" customHeight="1" x14ac:dyDescent="0.2">
      <c r="A72" s="273" t="s">
        <v>55</v>
      </c>
      <c r="B72" s="274"/>
      <c r="C72" s="142"/>
      <c r="D72" s="36">
        <v>6138</v>
      </c>
      <c r="E72" s="37"/>
      <c r="F72" s="37"/>
      <c r="G72" s="37"/>
      <c r="H72" s="38"/>
    </row>
    <row r="73" spans="1:8" ht="37.5" customHeight="1" x14ac:dyDescent="0.2">
      <c r="A73" s="275" t="s">
        <v>56</v>
      </c>
      <c r="B73" s="276"/>
      <c r="C73" s="142"/>
      <c r="D73" s="36">
        <v>1242</v>
      </c>
      <c r="E73" s="37"/>
      <c r="F73" s="37"/>
      <c r="G73" s="37"/>
      <c r="H73" s="38"/>
    </row>
    <row r="74" spans="1:8" ht="37.5" customHeight="1" x14ac:dyDescent="0.2">
      <c r="A74" s="277" t="s">
        <v>57</v>
      </c>
      <c r="B74" s="278"/>
      <c r="C74" s="142"/>
      <c r="D74" s="36">
        <v>3660</v>
      </c>
      <c r="E74" s="37"/>
      <c r="F74" s="37"/>
      <c r="G74" s="37"/>
      <c r="H74" s="38"/>
    </row>
    <row r="75" spans="1:8" ht="37.5" customHeight="1" x14ac:dyDescent="0.2">
      <c r="A75" s="273" t="s">
        <v>58</v>
      </c>
      <c r="B75" s="274"/>
      <c r="C75" s="142"/>
      <c r="D75" s="36">
        <v>300</v>
      </c>
      <c r="E75" s="37"/>
      <c r="F75" s="37"/>
      <c r="G75" s="37"/>
      <c r="H75" s="38"/>
    </row>
    <row r="76" spans="1:8" ht="37.5" customHeight="1" x14ac:dyDescent="0.2">
      <c r="A76" s="273" t="s">
        <v>59</v>
      </c>
      <c r="B76" s="274"/>
      <c r="C76" s="142"/>
      <c r="D76" s="36">
        <v>300</v>
      </c>
      <c r="E76" s="37"/>
      <c r="F76" s="37"/>
      <c r="G76" s="37"/>
      <c r="H76" s="38"/>
    </row>
    <row r="77" spans="1:8" ht="37.5" customHeight="1" x14ac:dyDescent="0.2">
      <c r="A77" s="273" t="s">
        <v>60</v>
      </c>
      <c r="B77" s="274"/>
      <c r="C77" s="142"/>
      <c r="D77" s="36">
        <v>600</v>
      </c>
      <c r="E77" s="37"/>
      <c r="F77" s="37"/>
      <c r="G77" s="37"/>
      <c r="H77" s="38"/>
    </row>
    <row r="78" spans="1:8" ht="37.5" customHeight="1" x14ac:dyDescent="0.2">
      <c r="A78" s="273" t="s">
        <v>61</v>
      </c>
      <c r="B78" s="274"/>
      <c r="C78" s="142"/>
      <c r="D78" s="36">
        <v>900</v>
      </c>
      <c r="E78" s="37"/>
      <c r="F78" s="37"/>
      <c r="G78" s="37"/>
      <c r="H78" s="38"/>
    </row>
    <row r="79" spans="1:8" ht="37.5" customHeight="1" thickBot="1" x14ac:dyDescent="0.25">
      <c r="A79" s="280" t="s">
        <v>62</v>
      </c>
      <c r="B79" s="281"/>
      <c r="C79" s="147"/>
      <c r="D79" s="187">
        <v>4248</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80" s="45">
        <v>102</v>
      </c>
      <c r="E80" s="45"/>
      <c r="F80" s="45"/>
      <c r="G80" s="45"/>
      <c r="H80" s="46"/>
    </row>
    <row r="81" spans="1:8" ht="50.1" customHeight="1" thickBot="1" x14ac:dyDescent="0.25">
      <c r="A81" s="24" t="s">
        <v>65</v>
      </c>
      <c r="B81" s="25"/>
      <c r="C81" s="26"/>
      <c r="D81" s="156" t="str">
        <f>"от "&amp;MIN(D83,D103:D119)&amp;" до "&amp;MAX(D83,D103:D119)</f>
        <v>от 504 до 10440</v>
      </c>
      <c r="E81" s="156"/>
      <c r="F81" s="156"/>
      <c r="G81" s="156"/>
      <c r="H81" s="157"/>
    </row>
    <row r="82" spans="1:8" ht="21.75" thickBot="1" x14ac:dyDescent="0.25">
      <c r="A82" s="301"/>
      <c r="B82" s="302"/>
      <c r="C82" s="118"/>
      <c r="D82" s="325"/>
      <c r="E82" s="325"/>
      <c r="F82" s="325"/>
      <c r="G82" s="325"/>
      <c r="H82" s="326"/>
    </row>
    <row r="83" spans="1:8" ht="59.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83" s="165">
        <v>3600</v>
      </c>
      <c r="E83" s="165"/>
      <c r="F83" s="165"/>
      <c r="G83" s="165"/>
      <c r="H83" s="166"/>
    </row>
    <row r="84" spans="1:8" ht="59.25" customHeight="1" thickBot="1" x14ac:dyDescent="0.25">
      <c r="A84" s="167" t="s">
        <v>67</v>
      </c>
      <c r="B84" s="168"/>
      <c r="C84" s="169"/>
      <c r="D84" s="170" t="s">
        <v>68</v>
      </c>
      <c r="E84" s="171"/>
      <c r="F84" s="171"/>
      <c r="G84" s="171"/>
      <c r="H84" s="172"/>
    </row>
    <row r="85" spans="1:8" ht="59.25" customHeight="1" x14ac:dyDescent="0.2">
      <c r="A85" s="173" t="s">
        <v>69</v>
      </c>
      <c r="B85" s="174"/>
      <c r="C85" s="169"/>
      <c r="D85" s="140">
        <f>D83/4</f>
        <v>900</v>
      </c>
      <c r="E85" s="140"/>
      <c r="F85" s="140"/>
      <c r="G85" s="140"/>
      <c r="H85" s="141"/>
    </row>
    <row r="86" spans="1:8" ht="59.25" customHeight="1" x14ac:dyDescent="0.2">
      <c r="A86" s="173" t="s">
        <v>70</v>
      </c>
      <c r="B86" s="174"/>
      <c r="C86" s="169"/>
      <c r="D86" s="140">
        <f>D83/5</f>
        <v>720</v>
      </c>
      <c r="E86" s="140"/>
      <c r="F86" s="140"/>
      <c r="G86" s="140"/>
      <c r="H86" s="141"/>
    </row>
    <row r="87" spans="1:8" ht="59.25" customHeight="1" x14ac:dyDescent="0.2">
      <c r="A87" s="173" t="s">
        <v>71</v>
      </c>
      <c r="B87" s="174"/>
      <c r="C87" s="169"/>
      <c r="D87" s="140">
        <f>D83/6</f>
        <v>600</v>
      </c>
      <c r="E87" s="140"/>
      <c r="F87" s="140"/>
      <c r="G87" s="140"/>
      <c r="H87" s="141"/>
    </row>
    <row r="88" spans="1:8" ht="59.25" customHeight="1" x14ac:dyDescent="0.2">
      <c r="A88" s="173" t="s">
        <v>72</v>
      </c>
      <c r="B88" s="174"/>
      <c r="C88" s="169"/>
      <c r="D88" s="140">
        <f>D83/7</f>
        <v>514.28571428571433</v>
      </c>
      <c r="E88" s="140"/>
      <c r="F88" s="140"/>
      <c r="G88" s="140"/>
      <c r="H88" s="141"/>
    </row>
    <row r="89" spans="1:8" ht="59.25" customHeight="1" x14ac:dyDescent="0.2">
      <c r="A89" s="173" t="s">
        <v>73</v>
      </c>
      <c r="B89" s="174"/>
      <c r="C89" s="169"/>
      <c r="D89" s="140">
        <f>D83/8</f>
        <v>450</v>
      </c>
      <c r="E89" s="140"/>
      <c r="F89" s="140"/>
      <c r="G89" s="140"/>
      <c r="H89" s="141"/>
    </row>
    <row r="90" spans="1:8" ht="59.25" customHeight="1" x14ac:dyDescent="0.2">
      <c r="A90" s="173" t="s">
        <v>74</v>
      </c>
      <c r="B90" s="174"/>
      <c r="C90" s="169"/>
      <c r="D90" s="140">
        <f>D83/9</f>
        <v>400</v>
      </c>
      <c r="E90" s="140"/>
      <c r="F90" s="140"/>
      <c r="G90" s="140"/>
      <c r="H90" s="141"/>
    </row>
    <row r="91" spans="1:8" ht="59.25" customHeight="1" x14ac:dyDescent="0.2">
      <c r="A91" s="173" t="s">
        <v>75</v>
      </c>
      <c r="B91" s="174"/>
      <c r="C91" s="169"/>
      <c r="D91" s="140">
        <f>D83/10</f>
        <v>360</v>
      </c>
      <c r="E91" s="140"/>
      <c r="F91" s="140"/>
      <c r="G91" s="140"/>
      <c r="H91" s="141"/>
    </row>
    <row r="92" spans="1:8" ht="59.25" customHeight="1" thickBot="1" x14ac:dyDescent="0.25">
      <c r="A92" s="162" t="s">
        <v>76</v>
      </c>
      <c r="B92" s="163"/>
      <c r="C92" s="169"/>
      <c r="D92" s="165">
        <v>5400</v>
      </c>
      <c r="E92" s="165"/>
      <c r="F92" s="165"/>
      <c r="G92" s="165"/>
      <c r="H92" s="166"/>
    </row>
    <row r="93" spans="1:8" ht="59.25" customHeight="1" thickBot="1" x14ac:dyDescent="0.25">
      <c r="A93" s="167" t="s">
        <v>67</v>
      </c>
      <c r="B93" s="168"/>
      <c r="C93" s="169"/>
      <c r="D93" s="170" t="s">
        <v>68</v>
      </c>
      <c r="E93" s="171"/>
      <c r="F93" s="171"/>
      <c r="G93" s="171"/>
      <c r="H93" s="172"/>
    </row>
    <row r="94" spans="1:8" ht="59.25" customHeight="1" x14ac:dyDescent="0.2">
      <c r="A94" s="173" t="s">
        <v>69</v>
      </c>
      <c r="B94" s="174"/>
      <c r="C94" s="169"/>
      <c r="D94" s="140">
        <v>1350</v>
      </c>
      <c r="E94" s="140"/>
      <c r="F94" s="140"/>
      <c r="G94" s="140"/>
      <c r="H94" s="141"/>
    </row>
    <row r="95" spans="1:8" ht="59.25" customHeight="1" x14ac:dyDescent="0.2">
      <c r="A95" s="173" t="s">
        <v>70</v>
      </c>
      <c r="B95" s="174"/>
      <c r="C95" s="169"/>
      <c r="D95" s="140">
        <v>1080</v>
      </c>
      <c r="E95" s="140"/>
      <c r="F95" s="140"/>
      <c r="G95" s="140"/>
      <c r="H95" s="141"/>
    </row>
    <row r="96" spans="1:8" ht="59.25" customHeight="1" x14ac:dyDescent="0.2">
      <c r="A96" s="173" t="s">
        <v>71</v>
      </c>
      <c r="B96" s="174"/>
      <c r="C96" s="169"/>
      <c r="D96" s="140">
        <v>900</v>
      </c>
      <c r="E96" s="140"/>
      <c r="F96" s="140"/>
      <c r="G96" s="140"/>
      <c r="H96" s="141"/>
    </row>
    <row r="97" spans="1:8" ht="59.25" customHeight="1" x14ac:dyDescent="0.2">
      <c r="A97" s="173" t="s">
        <v>72</v>
      </c>
      <c r="B97" s="174"/>
      <c r="C97" s="169"/>
      <c r="D97" s="140">
        <v>771.42857142857144</v>
      </c>
      <c r="E97" s="140"/>
      <c r="F97" s="140"/>
      <c r="G97" s="140"/>
      <c r="H97" s="141"/>
    </row>
    <row r="98" spans="1:8" ht="59.25" customHeight="1" x14ac:dyDescent="0.2">
      <c r="A98" s="173" t="s">
        <v>73</v>
      </c>
      <c r="B98" s="174"/>
      <c r="C98" s="169"/>
      <c r="D98" s="140">
        <v>675</v>
      </c>
      <c r="E98" s="140"/>
      <c r="F98" s="140"/>
      <c r="G98" s="140"/>
      <c r="H98" s="141"/>
    </row>
    <row r="99" spans="1:8" ht="59.25" customHeight="1" x14ac:dyDescent="0.2">
      <c r="A99" s="173" t="s">
        <v>74</v>
      </c>
      <c r="B99" s="174"/>
      <c r="C99" s="169"/>
      <c r="D99" s="140">
        <v>600</v>
      </c>
      <c r="E99" s="140"/>
      <c r="F99" s="140"/>
      <c r="G99" s="140"/>
      <c r="H99" s="141"/>
    </row>
    <row r="100" spans="1:8" ht="59.25" customHeight="1" thickBot="1" x14ac:dyDescent="0.25">
      <c r="A100" s="173" t="s">
        <v>75</v>
      </c>
      <c r="B100" s="174"/>
      <c r="C100" s="177"/>
      <c r="D100" s="140">
        <v>540</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1" s="44">
        <v>10008</v>
      </c>
      <c r="E101" s="45"/>
      <c r="F101" s="45"/>
      <c r="G101" s="45"/>
      <c r="H101" s="46"/>
    </row>
    <row r="102" spans="1:8" ht="21.75" thickBot="1" x14ac:dyDescent="0.25">
      <c r="A102" s="180"/>
      <c r="B102" s="181"/>
      <c r="C102" s="182"/>
      <c r="D102" s="325"/>
      <c r="E102" s="325"/>
      <c r="F102" s="325"/>
      <c r="G102" s="325"/>
      <c r="H102" s="326"/>
    </row>
    <row r="103" spans="1:8"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"2ГИС.МУРМАНСКАЯ ОБЛАСТЬ"</v>
      </c>
      <c r="D103" s="56">
        <v>2304</v>
      </c>
      <c r="E103" s="37"/>
      <c r="F103" s="37"/>
      <c r="G103" s="37"/>
      <c r="H103" s="38"/>
    </row>
    <row r="104" spans="1:8"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4" s="56">
        <v>5076</v>
      </c>
      <c r="E104" s="37"/>
      <c r="F104" s="37"/>
      <c r="G104" s="37"/>
      <c r="H104" s="38"/>
    </row>
    <row r="105" spans="1:8"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5" s="56">
        <v>708</v>
      </c>
      <c r="E105" s="37"/>
      <c r="F105" s="37"/>
      <c r="G105" s="37"/>
      <c r="H105" s="38"/>
    </row>
    <row r="106" spans="1:8"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6" s="56">
        <v>4542</v>
      </c>
      <c r="E106" s="37"/>
      <c r="F106" s="37"/>
      <c r="G106" s="37"/>
      <c r="H106" s="38"/>
    </row>
    <row r="107" spans="1:8"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7" s="56">
        <v>5450.4</v>
      </c>
      <c r="E107" s="37"/>
      <c r="F107" s="37"/>
      <c r="G107" s="37"/>
      <c r="H107" s="38"/>
    </row>
    <row r="108" spans="1:8"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8" s="56">
        <v>708</v>
      </c>
      <c r="E108" s="37"/>
      <c r="F108" s="37"/>
      <c r="G108" s="37"/>
      <c r="H108" s="38"/>
    </row>
    <row r="109" spans="1:8"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9" s="56">
        <v>10440</v>
      </c>
      <c r="E109" s="37"/>
      <c r="F109" s="37"/>
      <c r="G109" s="37"/>
      <c r="H109" s="38"/>
    </row>
    <row r="110" spans="1:8"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0" s="56">
        <v>1416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"2ГИС.МУРМАНСКАЯ ОБЛАСТЬ" (версия для ПК)</v>
      </c>
      <c r="D111" s="56">
        <v>5100</v>
      </c>
      <c r="E111" s="37"/>
      <c r="F111" s="37"/>
      <c r="G111" s="37"/>
      <c r="H111" s="38"/>
    </row>
    <row r="112" spans="1:8" ht="50.1" customHeight="1" x14ac:dyDescent="0.2">
      <c r="A112" s="143" t="s">
        <v>87</v>
      </c>
      <c r="B112" s="144"/>
      <c r="C112" s="190" t="s">
        <v>88</v>
      </c>
      <c r="D112" s="56">
        <v>504</v>
      </c>
      <c r="E112" s="37"/>
      <c r="F112" s="37"/>
      <c r="G112" s="37"/>
      <c r="H112" s="38"/>
    </row>
    <row r="113" spans="1:8" ht="74.2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3" s="56">
        <v>2184</v>
      </c>
      <c r="E113" s="37"/>
      <c r="F113" s="37"/>
      <c r="G113" s="37"/>
      <c r="H113" s="38"/>
    </row>
    <row r="114" spans="1:8" ht="74.2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4" s="56">
        <v>1854</v>
      </c>
      <c r="E114" s="37"/>
      <c r="F114" s="37"/>
      <c r="G114" s="37"/>
      <c r="H114" s="38"/>
    </row>
    <row r="115" spans="1:8" ht="74.25" customHeight="1" x14ac:dyDescent="0.2">
      <c r="A115" s="143" t="s">
        <v>91</v>
      </c>
      <c r="B115" s="144"/>
      <c r="C115"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5" s="56">
        <v>1578</v>
      </c>
      <c r="E115" s="37"/>
      <c r="F115" s="37"/>
      <c r="G115" s="37"/>
      <c r="H115" s="38"/>
    </row>
    <row r="116" spans="1:8" ht="74.25" customHeight="1" x14ac:dyDescent="0.2">
      <c r="A116" s="143" t="s">
        <v>92</v>
      </c>
      <c r="B116" s="144"/>
      <c r="C116"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6" s="56">
        <v>1344</v>
      </c>
      <c r="E116" s="37"/>
      <c r="F116" s="37"/>
      <c r="G116" s="37"/>
      <c r="H116" s="38"/>
    </row>
    <row r="117" spans="1:8" ht="74.2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7" s="56">
        <v>4020</v>
      </c>
      <c r="E117" s="37"/>
      <c r="F117" s="37"/>
      <c r="G117" s="37"/>
      <c r="H117" s="38"/>
    </row>
    <row r="118" spans="1:8" ht="74.2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8" s="56">
        <v>3000</v>
      </c>
      <c r="E118" s="37"/>
      <c r="F118" s="37"/>
      <c r="G118" s="37"/>
      <c r="H118" s="38"/>
    </row>
    <row r="119" spans="1:8"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9" s="56">
        <v>3306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20" s="56">
        <v>624</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21" s="5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2" s="56">
        <v>3300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3" s="56">
        <v>3000</v>
      </c>
      <c r="E123" s="37"/>
      <c r="F123" s="37"/>
      <c r="G123" s="37"/>
      <c r="H123" s="38"/>
    </row>
    <row r="124" spans="1:8"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24" s="56">
        <v>5010</v>
      </c>
      <c r="E124" s="37"/>
      <c r="F124" s="37"/>
      <c r="G124" s="37"/>
      <c r="H124" s="38"/>
    </row>
    <row r="125" spans="1:8" ht="50.1" customHeight="1" x14ac:dyDescent="0.2">
      <c r="A125" s="143" t="s">
        <v>100</v>
      </c>
      <c r="B125" s="144"/>
      <c r="C125"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5" s="56">
        <v>3240</v>
      </c>
      <c r="E125" s="37"/>
      <c r="F125" s="37"/>
      <c r="G125" s="37"/>
      <c r="H125" s="38"/>
    </row>
    <row r="126" spans="1:8" ht="50.1" customHeight="1" x14ac:dyDescent="0.2">
      <c r="A126" s="143" t="s">
        <v>101</v>
      </c>
      <c r="B126" s="144"/>
      <c r="C126" s="190"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56">
        <v>7200</v>
      </c>
      <c r="E126" s="37"/>
      <c r="F126" s="37"/>
      <c r="G126" s="37"/>
      <c r="H126" s="38"/>
    </row>
    <row r="127" spans="1:8" ht="50.1" customHeight="1" x14ac:dyDescent="0.2">
      <c r="A127" s="143" t="s">
        <v>102</v>
      </c>
      <c r="B127" s="144"/>
      <c r="C127" s="190" t="str">
        <f t="shared" si="2"/>
        <v>Электронный справочник на основе Справочника организаций "2ГИС.МУРМАНСКАЯ ОБЛАСТЬ" (версия для ПК)</v>
      </c>
      <c r="D127" s="56">
        <v>1080</v>
      </c>
      <c r="E127" s="37"/>
      <c r="F127" s="37"/>
      <c r="G127" s="37"/>
      <c r="H127" s="38"/>
    </row>
    <row r="128" spans="1:8"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8" s="56">
        <v>6360</v>
      </c>
      <c r="E128" s="37"/>
      <c r="F128" s="37"/>
      <c r="G128" s="37"/>
      <c r="H128" s="38"/>
    </row>
    <row r="129" spans="1:8" ht="50.1" customHeight="1" x14ac:dyDescent="0.2">
      <c r="A129" s="143" t="s">
        <v>104</v>
      </c>
      <c r="B129" s="144"/>
      <c r="C129"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9" s="56">
        <v>7632</v>
      </c>
      <c r="E129" s="37"/>
      <c r="F129" s="37"/>
      <c r="G129" s="37"/>
      <c r="H129" s="38"/>
    </row>
    <row r="130" spans="1:8" ht="50.1" customHeight="1" x14ac:dyDescent="0.2">
      <c r="A130" s="143" t="s">
        <v>105</v>
      </c>
      <c r="B130" s="144"/>
      <c r="C130" s="190" t="str">
        <f t="shared" si="2"/>
        <v>Электронный справочник на основе Справочника организаций "2ГИС.МУРМАНСКАЯ ОБЛАСТЬ" (версия для ПК)</v>
      </c>
      <c r="D130" s="56">
        <v>1080</v>
      </c>
      <c r="E130" s="37"/>
      <c r="F130" s="37"/>
      <c r="G130" s="37"/>
      <c r="H130" s="38"/>
    </row>
    <row r="131" spans="1:8" ht="50.1" customHeight="1" x14ac:dyDescent="0.2">
      <c r="A131" s="143" t="s">
        <v>106</v>
      </c>
      <c r="B131" s="144"/>
      <c r="C131" s="190" t="str">
        <f t="shared" si="2"/>
        <v>Электронный справочник на основе Справочника организаций "2ГИС.МУРМАНСКАЯ ОБЛАСТЬ" (версия для ПК)</v>
      </c>
      <c r="D131" s="56">
        <v>14640</v>
      </c>
      <c r="E131" s="37"/>
      <c r="F131" s="37"/>
      <c r="G131" s="37"/>
      <c r="H131" s="38"/>
    </row>
    <row r="132" spans="1:8" ht="50.1" customHeight="1" x14ac:dyDescent="0.2">
      <c r="A132" s="143" t="s">
        <v>107</v>
      </c>
      <c r="B132" s="144"/>
      <c r="C132" s="190" t="str">
        <f t="shared" si="2"/>
        <v>Электронный справочник на основе Справочника организаций "2ГИС.МУРМАНСКАЯ ОБЛАСТЬ" (версия для ПК)</v>
      </c>
      <c r="D132" s="56">
        <v>2040</v>
      </c>
      <c r="E132" s="37"/>
      <c r="F132" s="37"/>
      <c r="G132" s="37"/>
      <c r="H132" s="38"/>
    </row>
    <row r="133" spans="1:8" ht="50.1" customHeight="1" x14ac:dyDescent="0.2">
      <c r="A133" s="143" t="s">
        <v>108</v>
      </c>
      <c r="B133" s="144"/>
      <c r="C133" s="190" t="s">
        <v>88</v>
      </c>
      <c r="D133" s="56">
        <v>720</v>
      </c>
      <c r="E133" s="37"/>
      <c r="F133" s="37"/>
      <c r="G133" s="37"/>
      <c r="H133" s="38"/>
    </row>
    <row r="134" spans="1:8" ht="68.25" customHeight="1" x14ac:dyDescent="0.2">
      <c r="A134" s="143" t="s">
        <v>109</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56">
        <v>5640</v>
      </c>
      <c r="E134" s="37"/>
      <c r="F134" s="37"/>
      <c r="G134" s="37"/>
      <c r="H134" s="38"/>
    </row>
    <row r="135" spans="1:8" ht="50.1" customHeight="1" thickBot="1" x14ac:dyDescent="0.25">
      <c r="A135" s="143" t="s">
        <v>110</v>
      </c>
      <c r="B135" s="144"/>
      <c r="C135" s="190" t="str">
        <f t="shared" si="2"/>
        <v>Электронный справочник на основе Справочника организаций "2ГИС.МУРМАНСКАЯ ОБЛАСТЬ" (версия для ПК)</v>
      </c>
      <c r="D135" s="56">
        <v>4680</v>
      </c>
      <c r="E135" s="37"/>
      <c r="F135" s="37"/>
      <c r="G135" s="37"/>
      <c r="H135" s="38"/>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37" s="36">
        <v>2502</v>
      </c>
      <c r="E137" s="37"/>
      <c r="F137" s="37"/>
      <c r="G137" s="37"/>
      <c r="H137" s="38"/>
    </row>
    <row r="138" spans="1:8" s="16" customFormat="1" ht="50.1" customHeight="1" x14ac:dyDescent="0.2">
      <c r="A138" s="143" t="s">
        <v>113</v>
      </c>
      <c r="B138" s="144"/>
      <c r="C138" s="196"/>
      <c r="D138" s="36">
        <v>2502</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164</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3" s="200">
        <f>F143*1.2</f>
        <v>1728</v>
      </c>
      <c r="E143" s="201">
        <f>F143*1.1</f>
        <v>1584.0000000000002</v>
      </c>
      <c r="F143" s="201">
        <v>1440</v>
      </c>
      <c r="G143" s="201">
        <f>F143*0.75</f>
        <v>1080</v>
      </c>
      <c r="H143" s="202">
        <f>F143*0.5</f>
        <v>720</v>
      </c>
    </row>
    <row r="144" spans="1:8" ht="50.1" customHeight="1" x14ac:dyDescent="0.2">
      <c r="A144" s="143" t="s">
        <v>119</v>
      </c>
      <c r="B144" s="144"/>
      <c r="C144"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6">
        <v>5844</v>
      </c>
      <c r="E144" s="37"/>
      <c r="F144" s="37"/>
      <c r="G144" s="37"/>
      <c r="H144" s="38"/>
    </row>
    <row r="145" spans="1:8" ht="50.1" customHeight="1" x14ac:dyDescent="0.2">
      <c r="A145" s="143" t="s">
        <v>120</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5" s="56">
        <v>1062</v>
      </c>
      <c r="E145" s="37"/>
      <c r="F145" s="37"/>
      <c r="G145" s="37"/>
      <c r="H145" s="38"/>
    </row>
    <row r="146" spans="1:8" ht="50.1" customHeight="1" x14ac:dyDescent="0.2">
      <c r="A146" s="143" t="s">
        <v>165</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6" s="200">
        <f>F146*1.2</f>
        <v>2448</v>
      </c>
      <c r="E146" s="201">
        <f>F146*1.1</f>
        <v>2244</v>
      </c>
      <c r="F146" s="201">
        <v>2040</v>
      </c>
      <c r="G146" s="201">
        <f>F146*0.75</f>
        <v>1530</v>
      </c>
      <c r="H146" s="202">
        <f>F146*0.5</f>
        <v>1020</v>
      </c>
    </row>
    <row r="147" spans="1:8" ht="50.1" customHeight="1" x14ac:dyDescent="0.2">
      <c r="A147" s="143" t="s">
        <v>166</v>
      </c>
      <c r="B147" s="144"/>
      <c r="C147" s="298" t="str">
        <f>"Интернет-площадка 2gis.ru на основе Cправочника организаций "&amp;$C$2&amp;""</f>
        <v>Интернет-площадка 2gis.ru на основе Cправочника организаций "2ГИС.МУРМАНСКАЯ ОБЛАСТЬ"</v>
      </c>
      <c r="D147" s="36">
        <v>8280</v>
      </c>
      <c r="E147" s="37"/>
      <c r="F147" s="37"/>
      <c r="G147" s="37"/>
      <c r="H147" s="38"/>
    </row>
    <row r="148" spans="1:8" ht="50.1" customHeight="1" x14ac:dyDescent="0.2">
      <c r="A148" s="143" t="s">
        <v>123</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8" s="36">
        <v>1560</v>
      </c>
      <c r="E148" s="37"/>
      <c r="F148" s="37"/>
      <c r="G148" s="37"/>
      <c r="H148" s="38"/>
    </row>
    <row r="149" spans="1:8" s="16" customFormat="1" ht="126" customHeight="1" thickBot="1" x14ac:dyDescent="0.25">
      <c r="A149" s="143" t="s">
        <v>124</v>
      </c>
      <c r="B149" s="144"/>
      <c r="C149" s="203" t="str">
        <f>C144</f>
        <v>Интернет-площадка 2gis.ru на основе Cправочника организаций "2ГИС.МУРМАНСКАЯ ОБЛАСТЬ"</v>
      </c>
      <c r="D149" s="200">
        <f>F149*1.2</f>
        <v>6739.2</v>
      </c>
      <c r="E149" s="201">
        <f>F149*1.1</f>
        <v>6177.6</v>
      </c>
      <c r="F149" s="201">
        <v>5616</v>
      </c>
      <c r="G149" s="201">
        <f>F149*0.75</f>
        <v>4212</v>
      </c>
      <c r="H149" s="202">
        <f>F149*0.5</f>
        <v>2808</v>
      </c>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2" s="31">
        <v>9150</v>
      </c>
      <c r="E152" s="32"/>
      <c r="F152" s="32"/>
      <c r="G152" s="32"/>
      <c r="H152" s="33"/>
    </row>
    <row r="153" spans="1:8" s="16" customFormat="1" ht="83.25" customHeight="1" thickBot="1" x14ac:dyDescent="0.25">
      <c r="A153" s="143" t="s">
        <v>187</v>
      </c>
      <c r="B153" s="144"/>
      <c r="C153" s="196"/>
      <c r="D153" s="36">
        <v>9150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551</v>
      </c>
      <c r="D156" s="210"/>
      <c r="E156" s="536"/>
      <c r="F156" s="536"/>
      <c r="G156" s="536"/>
      <c r="H156" s="536"/>
    </row>
    <row r="157" spans="1:8" ht="21" x14ac:dyDescent="0.2">
      <c r="A157" s="208"/>
      <c r="B157" s="211"/>
      <c r="C157" s="304" t="s">
        <v>552</v>
      </c>
      <c r="D157" s="212"/>
      <c r="E157" s="392"/>
      <c r="F157" s="392"/>
      <c r="G157" s="392"/>
      <c r="H157" s="392"/>
    </row>
    <row r="158" spans="1:8" ht="21" x14ac:dyDescent="0.2">
      <c r="A158" s="208"/>
      <c r="B158" s="211"/>
      <c r="C158" s="304" t="s">
        <v>553</v>
      </c>
      <c r="D158" s="212"/>
      <c r="E158" s="392"/>
      <c r="F158" s="392"/>
      <c r="G158" s="392"/>
      <c r="H158" s="392"/>
    </row>
    <row r="159" spans="1:8" ht="21" x14ac:dyDescent="0.2">
      <c r="C159" s="212"/>
      <c r="D159" s="212"/>
      <c r="E159" s="392"/>
      <c r="F159" s="392"/>
      <c r="G159" s="392"/>
      <c r="H159" s="392"/>
    </row>
    <row r="160" spans="1:8" ht="23.25"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6"/>
      <c r="G160" s="216"/>
      <c r="H160" s="216"/>
    </row>
    <row r="161" spans="1:8" ht="23.25"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6"/>
      <c r="G161" s="216"/>
      <c r="H161" s="216"/>
    </row>
    <row r="162" spans="1:8" ht="23.25"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6"/>
      <c r="G162" s="216"/>
      <c r="H162" s="216"/>
    </row>
    <row r="163" spans="1:8" ht="23.25"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6"/>
      <c r="F163" s="216"/>
      <c r="G163" s="216"/>
      <c r="H163" s="216"/>
    </row>
    <row r="164" spans="1:8" ht="23.25"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6"/>
      <c r="F164" s="216"/>
      <c r="G164" s="216"/>
      <c r="H164" s="216"/>
    </row>
    <row r="165" spans="1:8" ht="23.25"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6"/>
      <c r="G165" s="216"/>
      <c r="H165" s="216"/>
    </row>
    <row r="166" spans="1:8" ht="23.25"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6"/>
      <c r="G166" s="216"/>
      <c r="H166" s="216"/>
    </row>
    <row r="167" spans="1:8" ht="23.25" x14ac:dyDescent="0.2">
      <c r="A167" s="221"/>
      <c r="B167" s="221"/>
      <c r="C167" s="222"/>
      <c r="D167" s="223"/>
      <c r="E167" s="223"/>
      <c r="F167" s="223"/>
      <c r="G167" s="223"/>
      <c r="H167" s="223"/>
    </row>
    <row r="168" spans="1:8" ht="21" x14ac:dyDescent="0.2">
      <c r="A168" s="227" t="s">
        <v>138</v>
      </c>
      <c r="B168" s="227"/>
      <c r="C168" s="227"/>
      <c r="D168" s="227"/>
      <c r="E168" s="537"/>
      <c r="F168" s="537"/>
      <c r="G168" s="537"/>
      <c r="H168" s="537"/>
    </row>
    <row r="169" spans="1:8" ht="23.25" x14ac:dyDescent="0.2">
      <c r="A169" s="221"/>
      <c r="B169" s="221"/>
      <c r="C169" s="222"/>
      <c r="D169" s="223"/>
      <c r="E169" s="223"/>
      <c r="F169" s="223"/>
      <c r="G169" s="223"/>
      <c r="H169" s="223"/>
    </row>
    <row r="170" spans="1:8" ht="50.1" customHeight="1" thickBot="1" x14ac:dyDescent="0.25">
      <c r="A170" s="228" t="s">
        <v>139</v>
      </c>
      <c r="B170" s="228"/>
      <c r="C170" s="228"/>
      <c r="D170" s="228"/>
      <c r="E170" s="539"/>
      <c r="F170" s="539"/>
      <c r="G170" s="539"/>
      <c r="H170" s="539"/>
    </row>
    <row r="171" spans="1:8" ht="50.1" customHeight="1" thickBot="1" x14ac:dyDescent="0.25">
      <c r="A171" s="231" t="s">
        <v>140</v>
      </c>
      <c r="B171" s="232"/>
      <c r="C171" s="232"/>
      <c r="D171" s="233"/>
      <c r="E171" s="578"/>
      <c r="F171" s="578"/>
      <c r="G171" s="578"/>
      <c r="H171" s="578"/>
    </row>
    <row r="172" spans="1:8" ht="142.5" customHeight="1" thickBot="1" x14ac:dyDescent="0.25">
      <c r="A172" s="579" t="s">
        <v>141</v>
      </c>
      <c r="B172" s="580"/>
      <c r="C172" s="581" t="s">
        <v>142</v>
      </c>
      <c r="D172" s="438" t="s">
        <v>143</v>
      </c>
      <c r="E172" s="582"/>
      <c r="F172" s="582"/>
      <c r="G172" s="582"/>
      <c r="H172" s="582"/>
    </row>
    <row r="173" spans="1:8" ht="116.25" customHeight="1" x14ac:dyDescent="0.2">
      <c r="A173" s="241" t="s">
        <v>144</v>
      </c>
      <c r="B173" s="242"/>
      <c r="C173" s="243" t="s">
        <v>145</v>
      </c>
      <c r="D173" s="309" t="s">
        <v>146</v>
      </c>
      <c r="E173" s="577"/>
      <c r="F173" s="577"/>
      <c r="G173" s="577"/>
      <c r="H173" s="577"/>
    </row>
    <row r="174" spans="1:8" ht="120.75" customHeight="1" x14ac:dyDescent="0.2">
      <c r="A174" s="246" t="s">
        <v>147</v>
      </c>
      <c r="B174" s="247"/>
      <c r="C174" s="248" t="s">
        <v>148</v>
      </c>
      <c r="D174" s="310" t="s">
        <v>149</v>
      </c>
      <c r="E174" s="577"/>
      <c r="F174" s="577"/>
      <c r="G174" s="577"/>
      <c r="H174" s="577"/>
    </row>
    <row r="175" spans="1:8" ht="138.75" customHeight="1" x14ac:dyDescent="0.2">
      <c r="A175" s="246" t="s">
        <v>150</v>
      </c>
      <c r="B175" s="247"/>
      <c r="C175" s="248" t="s">
        <v>151</v>
      </c>
      <c r="D175" s="310" t="s">
        <v>149</v>
      </c>
      <c r="E175" s="577"/>
      <c r="F175" s="577"/>
      <c r="G175" s="577"/>
      <c r="H175" s="577"/>
    </row>
    <row r="176" spans="1:8" s="205" customFormat="1" ht="125.25" customHeight="1" x14ac:dyDescent="0.2">
      <c r="A176" s="246" t="s">
        <v>153</v>
      </c>
      <c r="B176" s="247"/>
      <c r="C176" s="337" t="s">
        <v>154</v>
      </c>
      <c r="D176" s="310" t="s">
        <v>149</v>
      </c>
      <c r="E176" s="577"/>
      <c r="F176" s="577"/>
      <c r="G176" s="234"/>
      <c r="H176" s="234"/>
    </row>
    <row r="177" spans="1:8" s="226" customFormat="1" ht="222.75" customHeight="1" thickBot="1" x14ac:dyDescent="0.25">
      <c r="A177" s="332" t="s">
        <v>155</v>
      </c>
      <c r="B177" s="333"/>
      <c r="C177" s="334" t="s">
        <v>156</v>
      </c>
      <c r="D177" s="583" t="s">
        <v>149</v>
      </c>
      <c r="E177" s="577"/>
      <c r="F177" s="577"/>
      <c r="G177" s="225"/>
      <c r="H177" s="225"/>
    </row>
    <row r="178" spans="1:8" ht="23.25" x14ac:dyDescent="0.2">
      <c r="A178" s="252" t="s">
        <v>157</v>
      </c>
      <c r="B178" s="252"/>
      <c r="C178" s="252"/>
      <c r="D178" s="252"/>
      <c r="E178" s="229"/>
      <c r="F178" s="229"/>
      <c r="G178" s="229"/>
      <c r="H178" s="229"/>
    </row>
    <row r="179" spans="1:8" ht="23.25" x14ac:dyDescent="0.2">
      <c r="A179" s="252" t="s">
        <v>158</v>
      </c>
      <c r="B179" s="252"/>
      <c r="C179" s="252"/>
      <c r="D179" s="252"/>
      <c r="E179" s="229"/>
      <c r="F179" s="229"/>
      <c r="G179" s="229"/>
      <c r="H179" s="229"/>
    </row>
    <row r="180" spans="1:8" ht="223.5" customHeight="1" x14ac:dyDescent="0.2">
      <c r="A18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11"/>
      <c r="C180" s="311"/>
      <c r="D180" s="311"/>
      <c r="E180" s="584"/>
      <c r="F180" s="584"/>
      <c r="G180" s="584"/>
      <c r="H180" s="584"/>
    </row>
    <row r="181" spans="1:8" ht="90" customHeight="1" x14ac:dyDescent="0.2">
      <c r="A181" s="227" t="s">
        <v>160</v>
      </c>
      <c r="B181" s="227"/>
      <c r="C181" s="227"/>
      <c r="D181" s="227"/>
      <c r="E181" s="537"/>
      <c r="F181" s="537"/>
      <c r="G181" s="537"/>
      <c r="H181" s="537"/>
    </row>
    <row r="182" spans="1:8" ht="23.25" x14ac:dyDescent="0.2">
      <c r="A182" s="252" t="s">
        <v>161</v>
      </c>
      <c r="B182" s="252"/>
      <c r="C182" s="252"/>
      <c r="D182" s="252"/>
      <c r="E182" s="229"/>
      <c r="F182" s="229"/>
      <c r="G182" s="229"/>
      <c r="H182" s="229"/>
    </row>
    <row r="183" spans="1:8" s="254" customFormat="1" ht="114.75" customHeight="1" x14ac:dyDescent="0.2">
      <c r="A183" s="227" t="s">
        <v>162</v>
      </c>
      <c r="B183" s="227"/>
      <c r="C183" s="227"/>
      <c r="D183" s="227"/>
      <c r="E183" s="227"/>
      <c r="F183" s="227"/>
      <c r="G183" s="227"/>
      <c r="H183" s="227"/>
    </row>
  </sheetData>
  <sheetProtection selectLockedCells="1" selectUnlockedCells="1"/>
  <mergeCells count="296">
    <mergeCell ref="A180:D180"/>
    <mergeCell ref="A181:D181"/>
    <mergeCell ref="A182:D182"/>
    <mergeCell ref="A183:E183"/>
    <mergeCell ref="F183:H183"/>
    <mergeCell ref="A174:B174"/>
    <mergeCell ref="A175:B175"/>
    <mergeCell ref="A176:B176"/>
    <mergeCell ref="A177:B177"/>
    <mergeCell ref="A178:D178"/>
    <mergeCell ref="A179:D179"/>
    <mergeCell ref="A166:C166"/>
    <mergeCell ref="A168:D168"/>
    <mergeCell ref="A170:D170"/>
    <mergeCell ref="A171:D171"/>
    <mergeCell ref="A172:B172"/>
    <mergeCell ref="A173:B173"/>
    <mergeCell ref="A160:C160"/>
    <mergeCell ref="A161:C161"/>
    <mergeCell ref="A162:C162"/>
    <mergeCell ref="A163:C163"/>
    <mergeCell ref="A164:C164"/>
    <mergeCell ref="A165:C165"/>
    <mergeCell ref="A154:B154"/>
    <mergeCell ref="D154:H154"/>
    <mergeCell ref="C156:D156"/>
    <mergeCell ref="C157:D157"/>
    <mergeCell ref="C158:D158"/>
    <mergeCell ref="C159:D159"/>
    <mergeCell ref="A149:B149"/>
    <mergeCell ref="A150:B150"/>
    <mergeCell ref="D150:H150"/>
    <mergeCell ref="A151:C151"/>
    <mergeCell ref="D151:H151"/>
    <mergeCell ref="A152:B152"/>
    <mergeCell ref="C152:C153"/>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14"/>
  <sheetViews>
    <sheetView view="pageBreakPreview" zoomScale="40" zoomScaleNormal="60" zoomScaleSheetLayoutView="40" workbookViewId="0">
      <pane ySplit="4" topLeftCell="A125"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24" width="9.140625" style="207" hidden="1" customWidth="1"/>
    <col min="25"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ht="24" thickBot="1" x14ac:dyDescent="0.25">
      <c r="A7" s="257"/>
      <c r="B7" s="258"/>
      <c r="C7" s="259"/>
      <c r="D7" s="313" t="s">
        <v>176</v>
      </c>
      <c r="E7" s="314" t="s">
        <v>177</v>
      </c>
      <c r="F7" s="313" t="s">
        <v>178</v>
      </c>
      <c r="G7" s="314" t="s">
        <v>179</v>
      </c>
      <c r="H7" s="315"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1">
        <f>F8*1.2</f>
        <v>8215.1999999999989</v>
      </c>
      <c r="E8" s="32">
        <f>F8*1.1</f>
        <v>7530.6</v>
      </c>
      <c r="F8" s="32">
        <v>6846</v>
      </c>
      <c r="G8" s="32">
        <f>F8*0.75</f>
        <v>5134.5</v>
      </c>
      <c r="H8" s="33">
        <f>F8*0.5</f>
        <v>3423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44"/>
      <c r="E11" s="45"/>
      <c r="F11" s="45"/>
      <c r="G11" s="45"/>
      <c r="H11" s="46"/>
    </row>
    <row r="12" spans="1:8" s="16" customFormat="1" ht="24.95" customHeight="1" thickBot="1" x14ac:dyDescent="0.25">
      <c r="A12" s="81"/>
      <c r="B12" s="117"/>
      <c r="C12" s="118"/>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54">
        <f>F13*1.2</f>
        <v>9633.6</v>
      </c>
      <c r="E13" s="32">
        <f>F13*1.1</f>
        <v>8830.8000000000011</v>
      </c>
      <c r="F13" s="32">
        <v>8028</v>
      </c>
      <c r="G13" s="32">
        <f>F13*0.75</f>
        <v>6021</v>
      </c>
      <c r="H13" s="33">
        <f>F13*0.5</f>
        <v>4014</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2010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"2ГИС.НАБЕРЕЖНЫЕ ЧЕЛНЫ"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78"/>
      <c r="E22" s="79"/>
      <c r="F22" s="79"/>
      <c r="G22" s="79"/>
      <c r="H22" s="80"/>
    </row>
    <row r="23" spans="1:8" s="16" customFormat="1" ht="24.95" customHeight="1" thickBot="1" x14ac:dyDescent="0.25">
      <c r="A23" s="81"/>
      <c r="B23" s="117"/>
      <c r="C23" s="118"/>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265"/>
      <c r="E26" s="319"/>
      <c r="F26" s="319"/>
      <c r="G26" s="319"/>
      <c r="H26" s="320"/>
    </row>
    <row r="27" spans="1:8" s="16" customFormat="1" ht="24.95" customHeight="1" thickBot="1" x14ac:dyDescent="0.25">
      <c r="A27" s="81"/>
      <c r="B27" s="117"/>
      <c r="C27" s="118"/>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1">
        <f>F28*1.2</f>
        <v>13147.199999999999</v>
      </c>
      <c r="E28" s="32">
        <f>F28*1.1</f>
        <v>12051.6</v>
      </c>
      <c r="F28" s="32">
        <v>10956</v>
      </c>
      <c r="G28" s="32">
        <f>F28*0.75</f>
        <v>8217</v>
      </c>
      <c r="H28" s="33">
        <f>F28*0.5</f>
        <v>5478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44"/>
      <c r="E31" s="45"/>
      <c r="F31" s="45"/>
      <c r="G31" s="45"/>
      <c r="H31" s="46"/>
    </row>
    <row r="32" spans="1:8" s="16" customFormat="1" ht="24.95" customHeight="1" thickBot="1" x14ac:dyDescent="0.25">
      <c r="A32" s="81"/>
      <c r="B32" s="117"/>
      <c r="C32" s="118"/>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54">
        <f>F33*1.2</f>
        <v>15422.4</v>
      </c>
      <c r="E33" s="32">
        <f>F33*1.1</f>
        <v>14137.2</v>
      </c>
      <c r="F33" s="32">
        <v>12852</v>
      </c>
      <c r="G33" s="32">
        <f>F33*0.75</f>
        <v>9639</v>
      </c>
      <c r="H33" s="33">
        <f>F33*0.5</f>
        <v>6426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"2ГИС.НАБЕРЕЖНЫЕ ЧЕЛНЫ"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78"/>
      <c r="E42" s="79"/>
      <c r="F42" s="79"/>
      <c r="G42" s="79"/>
      <c r="H42" s="80"/>
    </row>
    <row r="43" spans="1:8" s="16" customFormat="1" ht="24.95" customHeight="1" thickBot="1" x14ac:dyDescent="0.25">
      <c r="A43" s="81"/>
      <c r="B43" s="117"/>
      <c r="C43" s="118"/>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89">
        <v>210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99"/>
      <c r="E47" s="100"/>
      <c r="F47" s="100"/>
      <c r="G47" s="100"/>
      <c r="H47" s="101"/>
    </row>
    <row r="48" spans="1:8" s="16" customFormat="1" ht="24.95" customHeight="1" thickBot="1" x14ac:dyDescent="0.25">
      <c r="A48" s="81"/>
      <c r="B48" s="117"/>
      <c r="C48" s="118"/>
      <c r="D48" s="302" t="s">
        <v>291</v>
      </c>
      <c r="E48" s="302"/>
      <c r="F48" s="302"/>
      <c r="G48" s="302"/>
      <c r="H48" s="429"/>
    </row>
    <row r="49" spans="1:8" ht="50.1" customHeight="1" thickBot="1" x14ac:dyDescent="0.25">
      <c r="A49" s="119" t="s">
        <v>31</v>
      </c>
      <c r="B49" s="120"/>
      <c r="C49" s="120"/>
      <c r="D49" s="121" t="str">
        <f>"от "&amp;MIN(D50:D69)&amp;" до "&amp;MAX(D50:D69)</f>
        <v>от 1548 до 30960</v>
      </c>
      <c r="E49" s="122"/>
      <c r="F49" s="122"/>
      <c r="G49" s="122"/>
      <c r="H49" s="123"/>
    </row>
    <row r="50" spans="1:8" ht="37.5" customHeight="1" x14ac:dyDescent="0.2">
      <c r="A50" s="124" t="s">
        <v>32</v>
      </c>
      <c r="B50" s="125"/>
      <c r="C50" s="37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50" s="127">
        <v>1548</v>
      </c>
      <c r="E50" s="128"/>
      <c r="F50" s="128"/>
      <c r="G50" s="128"/>
      <c r="H50" s="129"/>
    </row>
    <row r="51" spans="1:8" ht="37.5" customHeight="1" x14ac:dyDescent="0.2">
      <c r="A51" s="130" t="s">
        <v>33</v>
      </c>
      <c r="B51" s="131"/>
      <c r="C51" s="126"/>
      <c r="D51" s="36">
        <v>3096</v>
      </c>
      <c r="E51" s="37"/>
      <c r="F51" s="37"/>
      <c r="G51" s="37"/>
      <c r="H51" s="38"/>
    </row>
    <row r="52" spans="1:8" ht="37.5" customHeight="1" x14ac:dyDescent="0.2">
      <c r="A52" s="130" t="s">
        <v>34</v>
      </c>
      <c r="B52" s="131"/>
      <c r="C52" s="126"/>
      <c r="D52" s="36">
        <v>4644</v>
      </c>
      <c r="E52" s="37"/>
      <c r="F52" s="37"/>
      <c r="G52" s="37"/>
      <c r="H52" s="38"/>
    </row>
    <row r="53" spans="1:8" ht="37.5" customHeight="1" x14ac:dyDescent="0.2">
      <c r="A53" s="130" t="s">
        <v>35</v>
      </c>
      <c r="B53" s="131"/>
      <c r="C53" s="126"/>
      <c r="D53" s="36">
        <v>6192</v>
      </c>
      <c r="E53" s="37"/>
      <c r="F53" s="37"/>
      <c r="G53" s="37"/>
      <c r="H53" s="38"/>
    </row>
    <row r="54" spans="1:8" ht="37.5" customHeight="1" x14ac:dyDescent="0.2">
      <c r="A54" s="130" t="s">
        <v>36</v>
      </c>
      <c r="B54" s="131"/>
      <c r="C54" s="126"/>
      <c r="D54" s="36">
        <v>7740</v>
      </c>
      <c r="E54" s="37"/>
      <c r="F54" s="37"/>
      <c r="G54" s="37"/>
      <c r="H54" s="38"/>
    </row>
    <row r="55" spans="1:8" ht="37.5" customHeight="1" x14ac:dyDescent="0.2">
      <c r="A55" s="130" t="s">
        <v>37</v>
      </c>
      <c r="B55" s="131"/>
      <c r="C55" s="126"/>
      <c r="D55" s="36">
        <v>9288</v>
      </c>
      <c r="E55" s="37"/>
      <c r="F55" s="37"/>
      <c r="G55" s="37"/>
      <c r="H55" s="38"/>
    </row>
    <row r="56" spans="1:8" ht="37.5" customHeight="1" x14ac:dyDescent="0.2">
      <c r="A56" s="130" t="s">
        <v>38</v>
      </c>
      <c r="B56" s="131"/>
      <c r="C56" s="126"/>
      <c r="D56" s="36">
        <v>10836</v>
      </c>
      <c r="E56" s="37"/>
      <c r="F56" s="37"/>
      <c r="G56" s="37"/>
      <c r="H56" s="38"/>
    </row>
    <row r="57" spans="1:8" ht="37.5" customHeight="1" x14ac:dyDescent="0.2">
      <c r="A57" s="130" t="s">
        <v>39</v>
      </c>
      <c r="B57" s="131"/>
      <c r="C57" s="126"/>
      <c r="D57" s="36">
        <v>12384</v>
      </c>
      <c r="E57" s="37"/>
      <c r="F57" s="37"/>
      <c r="G57" s="37"/>
      <c r="H57" s="38"/>
    </row>
    <row r="58" spans="1:8" ht="37.5" customHeight="1" x14ac:dyDescent="0.2">
      <c r="A58" s="130" t="s">
        <v>40</v>
      </c>
      <c r="B58" s="131"/>
      <c r="C58" s="126"/>
      <c r="D58" s="36">
        <v>13932</v>
      </c>
      <c r="E58" s="37"/>
      <c r="F58" s="37"/>
      <c r="G58" s="37"/>
      <c r="H58" s="38"/>
    </row>
    <row r="59" spans="1:8" ht="37.5" customHeight="1" x14ac:dyDescent="0.2">
      <c r="A59" s="130" t="s">
        <v>41</v>
      </c>
      <c r="B59" s="131"/>
      <c r="C59" s="126"/>
      <c r="D59" s="36">
        <v>15480</v>
      </c>
      <c r="E59" s="37"/>
      <c r="F59" s="37"/>
      <c r="G59" s="37"/>
      <c r="H59" s="38"/>
    </row>
    <row r="60" spans="1:8" ht="37.5" customHeight="1" x14ac:dyDescent="0.2">
      <c r="A60" s="130" t="s">
        <v>42</v>
      </c>
      <c r="B60" s="131"/>
      <c r="C60" s="126"/>
      <c r="D60" s="36">
        <v>17028</v>
      </c>
      <c r="E60" s="37"/>
      <c r="F60" s="37"/>
      <c r="G60" s="37"/>
      <c r="H60" s="38"/>
    </row>
    <row r="61" spans="1:8" ht="37.5" customHeight="1" x14ac:dyDescent="0.2">
      <c r="A61" s="130" t="s">
        <v>43</v>
      </c>
      <c r="B61" s="131"/>
      <c r="C61" s="126"/>
      <c r="D61" s="36">
        <v>18576</v>
      </c>
      <c r="E61" s="37"/>
      <c r="F61" s="37"/>
      <c r="G61" s="37"/>
      <c r="H61" s="38"/>
    </row>
    <row r="62" spans="1:8" ht="37.5" customHeight="1" x14ac:dyDescent="0.2">
      <c r="A62" s="130" t="s">
        <v>44</v>
      </c>
      <c r="B62" s="131"/>
      <c r="C62" s="126"/>
      <c r="D62" s="36">
        <v>20124</v>
      </c>
      <c r="E62" s="37"/>
      <c r="F62" s="37"/>
      <c r="G62" s="37"/>
      <c r="H62" s="38"/>
    </row>
    <row r="63" spans="1:8" ht="37.5" customHeight="1" x14ac:dyDescent="0.2">
      <c r="A63" s="130" t="s">
        <v>45</v>
      </c>
      <c r="B63" s="131"/>
      <c r="C63" s="126"/>
      <c r="D63" s="36">
        <v>21672</v>
      </c>
      <c r="E63" s="37"/>
      <c r="F63" s="37"/>
      <c r="G63" s="37"/>
      <c r="H63" s="38"/>
    </row>
    <row r="64" spans="1:8" ht="37.5" customHeight="1" x14ac:dyDescent="0.2">
      <c r="A64" s="130" t="s">
        <v>46</v>
      </c>
      <c r="B64" s="131"/>
      <c r="C64" s="126"/>
      <c r="D64" s="36">
        <v>23220</v>
      </c>
      <c r="E64" s="37"/>
      <c r="F64" s="37"/>
      <c r="G64" s="37"/>
      <c r="H64" s="38"/>
    </row>
    <row r="65" spans="1:8" ht="37.5" customHeight="1" x14ac:dyDescent="0.2">
      <c r="A65" s="130" t="s">
        <v>47</v>
      </c>
      <c r="B65" s="131"/>
      <c r="C65" s="126"/>
      <c r="D65" s="36">
        <v>24768</v>
      </c>
      <c r="E65" s="37"/>
      <c r="F65" s="37"/>
      <c r="G65" s="37"/>
      <c r="H65" s="38"/>
    </row>
    <row r="66" spans="1:8" ht="37.5" customHeight="1" x14ac:dyDescent="0.2">
      <c r="A66" s="130" t="s">
        <v>48</v>
      </c>
      <c r="B66" s="131"/>
      <c r="C66" s="126"/>
      <c r="D66" s="36">
        <v>26316</v>
      </c>
      <c r="E66" s="37"/>
      <c r="F66" s="37"/>
      <c r="G66" s="37"/>
      <c r="H66" s="38"/>
    </row>
    <row r="67" spans="1:8" ht="37.5" customHeight="1" x14ac:dyDescent="0.2">
      <c r="A67" s="130" t="s">
        <v>49</v>
      </c>
      <c r="B67" s="131"/>
      <c r="C67" s="126"/>
      <c r="D67" s="36">
        <v>27864</v>
      </c>
      <c r="E67" s="37"/>
      <c r="F67" s="37"/>
      <c r="G67" s="37"/>
      <c r="H67" s="38"/>
    </row>
    <row r="68" spans="1:8" ht="37.5" customHeight="1" x14ac:dyDescent="0.2">
      <c r="A68" s="130" t="s">
        <v>50</v>
      </c>
      <c r="B68" s="131"/>
      <c r="C68" s="126"/>
      <c r="D68" s="36">
        <v>29412</v>
      </c>
      <c r="E68" s="37"/>
      <c r="F68" s="37"/>
      <c r="G68" s="37"/>
      <c r="H68" s="38"/>
    </row>
    <row r="69" spans="1:8" ht="37.5" customHeight="1" x14ac:dyDescent="0.2">
      <c r="A69" s="130" t="s">
        <v>51</v>
      </c>
      <c r="B69" s="131"/>
      <c r="C69" s="126"/>
      <c r="D69" s="36">
        <v>30960</v>
      </c>
      <c r="E69" s="37"/>
      <c r="F69" s="37"/>
      <c r="G69" s="37"/>
      <c r="H69" s="38"/>
    </row>
    <row r="70" spans="1:8" ht="37.5" customHeight="1" x14ac:dyDescent="0.2">
      <c r="A70" s="130" t="s">
        <v>197</v>
      </c>
      <c r="B70" s="366"/>
      <c r="C70" s="126"/>
      <c r="D70" s="36">
        <v>32508</v>
      </c>
      <c r="E70" s="37"/>
      <c r="F70" s="37"/>
      <c r="G70" s="37"/>
      <c r="H70" s="38"/>
    </row>
    <row r="71" spans="1:8" ht="37.5" customHeight="1" x14ac:dyDescent="0.2">
      <c r="A71" s="130" t="s">
        <v>198</v>
      </c>
      <c r="B71" s="366"/>
      <c r="C71" s="126"/>
      <c r="D71" s="36">
        <v>34056</v>
      </c>
      <c r="E71" s="37"/>
      <c r="F71" s="37"/>
      <c r="G71" s="37"/>
      <c r="H71" s="38"/>
    </row>
    <row r="72" spans="1:8" ht="37.5" customHeight="1" x14ac:dyDescent="0.2">
      <c r="A72" s="130" t="s">
        <v>199</v>
      </c>
      <c r="B72" s="366"/>
      <c r="C72" s="126"/>
      <c r="D72" s="36">
        <v>35604</v>
      </c>
      <c r="E72" s="37"/>
      <c r="F72" s="37"/>
      <c r="G72" s="37"/>
      <c r="H72" s="38"/>
    </row>
    <row r="73" spans="1:8" ht="37.5" customHeight="1" x14ac:dyDescent="0.2">
      <c r="A73" s="130" t="s">
        <v>200</v>
      </c>
      <c r="B73" s="366"/>
      <c r="C73" s="126"/>
      <c r="D73" s="36">
        <v>37152</v>
      </c>
      <c r="E73" s="37"/>
      <c r="F73" s="37"/>
      <c r="G73" s="37"/>
      <c r="H73" s="38"/>
    </row>
    <row r="74" spans="1:8" ht="37.5" customHeight="1" x14ac:dyDescent="0.2">
      <c r="A74" s="130" t="s">
        <v>201</v>
      </c>
      <c r="B74" s="366"/>
      <c r="C74" s="126"/>
      <c r="D74" s="36">
        <v>38700</v>
      </c>
      <c r="E74" s="37"/>
      <c r="F74" s="37"/>
      <c r="G74" s="37"/>
      <c r="H74" s="38"/>
    </row>
    <row r="75" spans="1:8" ht="37.5" customHeight="1" x14ac:dyDescent="0.2">
      <c r="A75" s="130" t="s">
        <v>202</v>
      </c>
      <c r="B75" s="366"/>
      <c r="C75" s="126"/>
      <c r="D75" s="36">
        <v>40248</v>
      </c>
      <c r="E75" s="37"/>
      <c r="F75" s="37"/>
      <c r="G75" s="37"/>
      <c r="H75" s="38"/>
    </row>
    <row r="76" spans="1:8" ht="37.5" customHeight="1" x14ac:dyDescent="0.2">
      <c r="A76" s="130" t="s">
        <v>203</v>
      </c>
      <c r="B76" s="366"/>
      <c r="C76" s="126"/>
      <c r="D76" s="36">
        <v>41796</v>
      </c>
      <c r="E76" s="37"/>
      <c r="F76" s="37"/>
      <c r="G76" s="37"/>
      <c r="H76" s="38"/>
    </row>
    <row r="77" spans="1:8" ht="37.5" customHeight="1" x14ac:dyDescent="0.2">
      <c r="A77" s="130" t="s">
        <v>204</v>
      </c>
      <c r="B77" s="366"/>
      <c r="C77" s="126"/>
      <c r="D77" s="36">
        <v>43344</v>
      </c>
      <c r="E77" s="37"/>
      <c r="F77" s="37"/>
      <c r="G77" s="37"/>
      <c r="H77" s="38"/>
    </row>
    <row r="78" spans="1:8" ht="37.5" customHeight="1" x14ac:dyDescent="0.2">
      <c r="A78" s="130" t="s">
        <v>205</v>
      </c>
      <c r="B78" s="366"/>
      <c r="C78" s="126"/>
      <c r="D78" s="36">
        <v>44892</v>
      </c>
      <c r="E78" s="37"/>
      <c r="F78" s="37"/>
      <c r="G78" s="37"/>
      <c r="H78" s="38"/>
    </row>
    <row r="79" spans="1:8" ht="37.5" customHeight="1" thickBot="1" x14ac:dyDescent="0.25">
      <c r="A79" s="130" t="s">
        <v>206</v>
      </c>
      <c r="B79" s="366"/>
      <c r="C79" s="573"/>
      <c r="D79" s="36">
        <v>46440</v>
      </c>
      <c r="E79" s="37"/>
      <c r="F79" s="37"/>
      <c r="G79" s="37"/>
      <c r="H79" s="38"/>
    </row>
    <row r="80" spans="1:8" ht="50.1" customHeight="1" thickBot="1" x14ac:dyDescent="0.25">
      <c r="A80" s="119" t="s">
        <v>52</v>
      </c>
      <c r="B80" s="120"/>
      <c r="C80" s="120"/>
      <c r="D80" s="121" t="str">
        <f>"от "&amp;MIN(D81:D90)&amp;" до "&amp;MAX(D81:D90)</f>
        <v>от 414 до 7140</v>
      </c>
      <c r="E80" s="122"/>
      <c r="F80" s="122"/>
      <c r="G80" s="122"/>
      <c r="H80" s="123"/>
    </row>
    <row r="81" spans="1:8" ht="151.5" x14ac:dyDescent="0.2">
      <c r="A81" s="132" t="s">
        <v>53</v>
      </c>
      <c r="B81" s="133" t="s">
        <v>13</v>
      </c>
      <c r="C81" s="134" t="str">
        <f t="shared" ref="C81"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81" s="135">
        <v>1182</v>
      </c>
      <c r="E81" s="135"/>
      <c r="F81" s="135"/>
      <c r="G81" s="135"/>
      <c r="H81" s="136"/>
    </row>
    <row r="82" spans="1:8" ht="37.5" customHeight="1" x14ac:dyDescent="0.2">
      <c r="A82" s="137" t="s">
        <v>54</v>
      </c>
      <c r="B82" s="138"/>
      <c r="C82" s="13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82" s="140">
        <v>414</v>
      </c>
      <c r="E82" s="140"/>
      <c r="F82" s="140"/>
      <c r="G82" s="140"/>
      <c r="H82" s="141"/>
    </row>
    <row r="83" spans="1:8" ht="37.5" customHeight="1" x14ac:dyDescent="0.2">
      <c r="A83" s="137" t="s">
        <v>55</v>
      </c>
      <c r="B83" s="138"/>
      <c r="C83" s="142"/>
      <c r="D83" s="140">
        <v>2364</v>
      </c>
      <c r="E83" s="140"/>
      <c r="F83" s="140"/>
      <c r="G83" s="140"/>
      <c r="H83" s="141"/>
    </row>
    <row r="84" spans="1:8" ht="37.5" customHeight="1" x14ac:dyDescent="0.2">
      <c r="A84" s="137" t="s">
        <v>56</v>
      </c>
      <c r="B84" s="138"/>
      <c r="C84" s="142"/>
      <c r="D84" s="140">
        <v>2010</v>
      </c>
      <c r="E84" s="140"/>
      <c r="F84" s="140"/>
      <c r="G84" s="140"/>
      <c r="H84" s="141"/>
    </row>
    <row r="85" spans="1:8" ht="37.5" customHeight="1" x14ac:dyDescent="0.2">
      <c r="A85" s="143" t="s">
        <v>57</v>
      </c>
      <c r="B85" s="144"/>
      <c r="C85" s="142"/>
      <c r="D85" s="140">
        <v>4722</v>
      </c>
      <c r="E85" s="140"/>
      <c r="F85" s="140"/>
      <c r="G85" s="140"/>
      <c r="H85" s="141"/>
    </row>
    <row r="86" spans="1:8" ht="37.5" customHeight="1" x14ac:dyDescent="0.2">
      <c r="A86" s="137" t="s">
        <v>58</v>
      </c>
      <c r="B86" s="138"/>
      <c r="C86" s="142"/>
      <c r="D86" s="140">
        <v>414</v>
      </c>
      <c r="E86" s="140"/>
      <c r="F86" s="140"/>
      <c r="G86" s="140"/>
      <c r="H86" s="141"/>
    </row>
    <row r="87" spans="1:8" ht="37.5" customHeight="1" x14ac:dyDescent="0.2">
      <c r="A87" s="137" t="s">
        <v>59</v>
      </c>
      <c r="B87" s="138"/>
      <c r="C87" s="142"/>
      <c r="D87" s="140">
        <v>414</v>
      </c>
      <c r="E87" s="140"/>
      <c r="F87" s="140"/>
      <c r="G87" s="140"/>
      <c r="H87" s="141"/>
    </row>
    <row r="88" spans="1:8" ht="37.5" customHeight="1" x14ac:dyDescent="0.2">
      <c r="A88" s="137" t="s">
        <v>60</v>
      </c>
      <c r="B88" s="138"/>
      <c r="C88" s="142"/>
      <c r="D88" s="140">
        <v>828</v>
      </c>
      <c r="E88" s="140"/>
      <c r="F88" s="140"/>
      <c r="G88" s="140"/>
      <c r="H88" s="141"/>
    </row>
    <row r="89" spans="1:8" ht="37.5" customHeight="1" x14ac:dyDescent="0.2">
      <c r="A89" s="137" t="s">
        <v>61</v>
      </c>
      <c r="B89" s="138"/>
      <c r="C89" s="142"/>
      <c r="D89" s="140">
        <v>1242</v>
      </c>
      <c r="E89" s="140"/>
      <c r="F89" s="140"/>
      <c r="G89" s="140"/>
      <c r="H89" s="141"/>
    </row>
    <row r="90" spans="1:8" ht="37.5" customHeight="1" thickBot="1" x14ac:dyDescent="0.25">
      <c r="A90" s="145" t="s">
        <v>62</v>
      </c>
      <c r="B90" s="146"/>
      <c r="C90" s="147"/>
      <c r="D90" s="148">
        <v>7140</v>
      </c>
      <c r="E90" s="148"/>
      <c r="F90" s="148"/>
      <c r="G90" s="148"/>
      <c r="H90" s="149"/>
    </row>
    <row r="91" spans="1:8" s="16" customFormat="1" ht="117.75" customHeight="1" thickBot="1" x14ac:dyDescent="0.25">
      <c r="A91" s="322" t="s">
        <v>64</v>
      </c>
      <c r="B91" s="323"/>
      <c r="C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1" s="45">
        <v>30</v>
      </c>
      <c r="E91" s="45"/>
      <c r="F91" s="45"/>
      <c r="G91" s="45"/>
      <c r="H91" s="46"/>
    </row>
    <row r="92" spans="1:8" ht="50.1" customHeight="1" thickBot="1" x14ac:dyDescent="0.25">
      <c r="A92" s="24" t="s">
        <v>65</v>
      </c>
      <c r="B92" s="25"/>
      <c r="C92" s="26"/>
      <c r="D92" s="156" t="str">
        <f>"от "&amp;MIN(D94,D114:H115,D154,D116:H130)&amp;" до "&amp;MAX(D94,D114:H115,D154,D116:H130)</f>
        <v>от 534 до 15384</v>
      </c>
      <c r="E92" s="156"/>
      <c r="F92" s="156"/>
      <c r="G92" s="156"/>
      <c r="H92" s="157"/>
    </row>
    <row r="93" spans="1:8" ht="21.75" thickBot="1" x14ac:dyDescent="0.25">
      <c r="A93" s="301"/>
      <c r="B93" s="302"/>
      <c r="C93" s="118"/>
      <c r="D93" s="325"/>
      <c r="E93" s="325"/>
      <c r="F93" s="325"/>
      <c r="G93" s="325"/>
      <c r="H93" s="326"/>
    </row>
    <row r="94" spans="1:8" ht="78" customHeight="1" thickBot="1" x14ac:dyDescent="0.25">
      <c r="A94" s="162" t="s">
        <v>66</v>
      </c>
      <c r="B94" s="163"/>
      <c r="C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94" s="165">
        <v>5340</v>
      </c>
      <c r="E94" s="165"/>
      <c r="F94" s="165"/>
      <c r="G94" s="165"/>
      <c r="H94" s="166"/>
    </row>
    <row r="95" spans="1:8" ht="78" customHeight="1" thickBot="1" x14ac:dyDescent="0.25">
      <c r="A95" s="167" t="s">
        <v>67</v>
      </c>
      <c r="B95" s="168"/>
      <c r="C95" s="169"/>
      <c r="D95" s="170" t="s">
        <v>68</v>
      </c>
      <c r="E95" s="171"/>
      <c r="F95" s="171"/>
      <c r="G95" s="171"/>
      <c r="H95" s="172"/>
    </row>
    <row r="96" spans="1:8" ht="78" customHeight="1" x14ac:dyDescent="0.2">
      <c r="A96" s="173" t="s">
        <v>69</v>
      </c>
      <c r="B96" s="174"/>
      <c r="C96" s="169"/>
      <c r="D96" s="140">
        <f>D94/4</f>
        <v>1335</v>
      </c>
      <c r="E96" s="140"/>
      <c r="F96" s="140"/>
      <c r="G96" s="140"/>
      <c r="H96" s="141"/>
    </row>
    <row r="97" spans="1:8" ht="78" customHeight="1" x14ac:dyDescent="0.2">
      <c r="A97" s="173" t="s">
        <v>70</v>
      </c>
      <c r="B97" s="174"/>
      <c r="C97" s="169"/>
      <c r="D97" s="140">
        <f>D94/5</f>
        <v>1068</v>
      </c>
      <c r="E97" s="140"/>
      <c r="F97" s="140"/>
      <c r="G97" s="140"/>
      <c r="H97" s="141"/>
    </row>
    <row r="98" spans="1:8" ht="78" customHeight="1" x14ac:dyDescent="0.2">
      <c r="A98" s="173" t="s">
        <v>71</v>
      </c>
      <c r="B98" s="174"/>
      <c r="C98" s="169"/>
      <c r="D98" s="140">
        <f>D94/6</f>
        <v>890</v>
      </c>
      <c r="E98" s="140"/>
      <c r="F98" s="140"/>
      <c r="G98" s="140"/>
      <c r="H98" s="141"/>
    </row>
    <row r="99" spans="1:8" ht="78" customHeight="1" x14ac:dyDescent="0.2">
      <c r="A99" s="173" t="s">
        <v>72</v>
      </c>
      <c r="B99" s="174"/>
      <c r="C99" s="169"/>
      <c r="D99" s="140">
        <f>D94/7</f>
        <v>762.85714285714289</v>
      </c>
      <c r="E99" s="140"/>
      <c r="F99" s="140"/>
      <c r="G99" s="140"/>
      <c r="H99" s="141"/>
    </row>
    <row r="100" spans="1:8" ht="78" customHeight="1" x14ac:dyDescent="0.2">
      <c r="A100" s="173" t="s">
        <v>73</v>
      </c>
      <c r="B100" s="174"/>
      <c r="C100" s="169"/>
      <c r="D100" s="140">
        <f>D94/8</f>
        <v>667.5</v>
      </c>
      <c r="E100" s="140"/>
      <c r="F100" s="140"/>
      <c r="G100" s="140"/>
      <c r="H100" s="141"/>
    </row>
    <row r="101" spans="1:8" ht="78" customHeight="1" x14ac:dyDescent="0.2">
      <c r="A101" s="173" t="s">
        <v>74</v>
      </c>
      <c r="B101" s="174"/>
      <c r="C101" s="169"/>
      <c r="D101" s="140">
        <f>D94/9</f>
        <v>593.33333333333337</v>
      </c>
      <c r="E101" s="140"/>
      <c r="F101" s="140"/>
      <c r="G101" s="140"/>
      <c r="H101" s="141"/>
    </row>
    <row r="102" spans="1:8" ht="78" customHeight="1" x14ac:dyDescent="0.2">
      <c r="A102" s="173" t="s">
        <v>75</v>
      </c>
      <c r="B102" s="174"/>
      <c r="C102" s="169"/>
      <c r="D102" s="140">
        <f>D94/10</f>
        <v>534</v>
      </c>
      <c r="E102" s="140"/>
      <c r="F102" s="140"/>
      <c r="G102" s="140"/>
      <c r="H102" s="141"/>
    </row>
    <row r="103" spans="1:8" ht="78" customHeight="1" thickBot="1" x14ac:dyDescent="0.25">
      <c r="A103" s="162" t="s">
        <v>76</v>
      </c>
      <c r="B103" s="163"/>
      <c r="C103" s="169"/>
      <c r="D103" s="165">
        <v>8016</v>
      </c>
      <c r="E103" s="165"/>
      <c r="F103" s="165"/>
      <c r="G103" s="165"/>
      <c r="H103" s="166"/>
    </row>
    <row r="104" spans="1:8" ht="78" customHeight="1" thickBot="1" x14ac:dyDescent="0.25">
      <c r="A104" s="167" t="s">
        <v>67</v>
      </c>
      <c r="B104" s="168"/>
      <c r="C104" s="169"/>
      <c r="D104" s="170" t="s">
        <v>68</v>
      </c>
      <c r="E104" s="171"/>
      <c r="F104" s="171"/>
      <c r="G104" s="171"/>
      <c r="H104" s="172"/>
    </row>
    <row r="105" spans="1:8" ht="78" customHeight="1" x14ac:dyDescent="0.2">
      <c r="A105" s="173" t="s">
        <v>69</v>
      </c>
      <c r="B105" s="174"/>
      <c r="C105" s="169"/>
      <c r="D105" s="140">
        <v>2004</v>
      </c>
      <c r="E105" s="140"/>
      <c r="F105" s="140"/>
      <c r="G105" s="140"/>
      <c r="H105" s="141"/>
    </row>
    <row r="106" spans="1:8" ht="78" customHeight="1" x14ac:dyDescent="0.2">
      <c r="A106" s="173" t="s">
        <v>70</v>
      </c>
      <c r="B106" s="174"/>
      <c r="C106" s="169"/>
      <c r="D106" s="140">
        <v>1603.2</v>
      </c>
      <c r="E106" s="140"/>
      <c r="F106" s="140"/>
      <c r="G106" s="140"/>
      <c r="H106" s="141"/>
    </row>
    <row r="107" spans="1:8" ht="78" customHeight="1" x14ac:dyDescent="0.2">
      <c r="A107" s="173" t="s">
        <v>71</v>
      </c>
      <c r="B107" s="174"/>
      <c r="C107" s="169"/>
      <c r="D107" s="140">
        <v>1335.9999999999998</v>
      </c>
      <c r="E107" s="140"/>
      <c r="F107" s="140"/>
      <c r="G107" s="140"/>
      <c r="H107" s="141"/>
    </row>
    <row r="108" spans="1:8" ht="78" customHeight="1" x14ac:dyDescent="0.2">
      <c r="A108" s="173" t="s">
        <v>72</v>
      </c>
      <c r="B108" s="174"/>
      <c r="C108" s="169"/>
      <c r="D108" s="140">
        <v>1145.1428571428571</v>
      </c>
      <c r="E108" s="140"/>
      <c r="F108" s="140"/>
      <c r="G108" s="140"/>
      <c r="H108" s="141"/>
    </row>
    <row r="109" spans="1:8" ht="78" customHeight="1" x14ac:dyDescent="0.2">
      <c r="A109" s="173" t="s">
        <v>73</v>
      </c>
      <c r="B109" s="174"/>
      <c r="C109" s="169"/>
      <c r="D109" s="140">
        <v>1002</v>
      </c>
      <c r="E109" s="140"/>
      <c r="F109" s="140"/>
      <c r="G109" s="140"/>
      <c r="H109" s="141"/>
    </row>
    <row r="110" spans="1:8" ht="78" customHeight="1" x14ac:dyDescent="0.2">
      <c r="A110" s="173" t="s">
        <v>74</v>
      </c>
      <c r="B110" s="174"/>
      <c r="C110" s="169"/>
      <c r="D110" s="140">
        <v>890.66666666666663</v>
      </c>
      <c r="E110" s="140"/>
      <c r="F110" s="140"/>
      <c r="G110" s="140"/>
      <c r="H110" s="141"/>
    </row>
    <row r="111" spans="1:8" ht="78" customHeight="1" thickBot="1" x14ac:dyDescent="0.25">
      <c r="A111" s="173" t="s">
        <v>75</v>
      </c>
      <c r="B111" s="174"/>
      <c r="C111" s="177"/>
      <c r="D111" s="140">
        <v>801.6</v>
      </c>
      <c r="E111" s="140"/>
      <c r="F111" s="140"/>
      <c r="G111" s="140"/>
      <c r="H111" s="141"/>
    </row>
    <row r="112" spans="1:8" s="16" customFormat="1" ht="62.45" customHeight="1" thickBot="1" x14ac:dyDescent="0.25">
      <c r="A112" s="178" t="s">
        <v>77</v>
      </c>
      <c r="B112" s="179"/>
      <c r="C1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2" s="44">
        <v>10008</v>
      </c>
      <c r="E112" s="45"/>
      <c r="F112" s="45"/>
      <c r="G112" s="45"/>
      <c r="H112" s="46"/>
    </row>
    <row r="113" spans="1:8" ht="21.75" thickBot="1" x14ac:dyDescent="0.25">
      <c r="A113" s="301"/>
      <c r="B113" s="302"/>
      <c r="C113" s="182"/>
      <c r="D113" s="325"/>
      <c r="E113" s="325"/>
      <c r="F113" s="325"/>
      <c r="G113" s="325"/>
      <c r="H113" s="326"/>
    </row>
    <row r="114" spans="1:8" ht="50.1" customHeight="1" x14ac:dyDescent="0.2">
      <c r="A114" s="143" t="s">
        <v>78</v>
      </c>
      <c r="B114" s="144"/>
      <c r="C114" s="185" t="str">
        <f>"Интернет-площадка 2gis.ru на основе Cправочника организаций "&amp;$C$2&amp;""</f>
        <v>Интернет-площадка 2gis.ru на основе Cправочника организаций "2ГИС.НАБЕРЕЖНЫЕ ЧЕЛНЫ"</v>
      </c>
      <c r="D114" s="31">
        <v>8562</v>
      </c>
      <c r="E114" s="32"/>
      <c r="F114" s="32"/>
      <c r="G114" s="32"/>
      <c r="H114" s="33"/>
    </row>
    <row r="115" spans="1:8" ht="50.1" customHeight="1" x14ac:dyDescent="0.2">
      <c r="A115" s="143" t="s">
        <v>79</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5" s="187">
        <v>2010</v>
      </c>
      <c r="E115" s="188"/>
      <c r="F115" s="188"/>
      <c r="G115" s="188"/>
      <c r="H115" s="189"/>
    </row>
    <row r="116" spans="1:8" ht="50.1" customHeight="1" x14ac:dyDescent="0.2">
      <c r="A116" s="143" t="s">
        <v>80</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6" s="36">
        <v>6000</v>
      </c>
      <c r="E116" s="37"/>
      <c r="F116" s="37"/>
      <c r="G116" s="37"/>
      <c r="H116" s="38"/>
    </row>
    <row r="117" spans="1:8" ht="50.1" customHeight="1" x14ac:dyDescent="0.2">
      <c r="A117" s="143" t="s">
        <v>81</v>
      </c>
      <c r="B117" s="144"/>
      <c r="C117" s="186" t="str">
        <f>"Интернет-площадка 2gis.ru на основе Cправочника организаций "&amp;$C$2&amp;""</f>
        <v>Интернет-площадка 2gis.ru на основе Cправочника организаций "2ГИС.НАБЕРЕЖНЫЕ ЧЕЛНЫ"</v>
      </c>
      <c r="D117" s="36">
        <v>11808</v>
      </c>
      <c r="E117" s="37"/>
      <c r="F117" s="37"/>
      <c r="G117" s="37"/>
      <c r="H117" s="38"/>
    </row>
    <row r="118" spans="1:8" ht="50.1" customHeight="1" x14ac:dyDescent="0.2">
      <c r="A118" s="143" t="s">
        <v>82</v>
      </c>
      <c r="B118" s="144"/>
      <c r="C118" s="186" t="str">
        <f>"Интернет-площадка 2gis.ru на основе Cправочника организаций "&amp;$C$2&amp;""</f>
        <v>Интернет-площадка 2gis.ru на основе Cправочника организаций "2ГИС.НАБЕРЕЖНЫЕ ЧЕЛНЫ"</v>
      </c>
      <c r="D118" s="36">
        <v>14169.6</v>
      </c>
      <c r="E118" s="37"/>
      <c r="F118" s="37"/>
      <c r="G118" s="37"/>
      <c r="H118" s="38"/>
    </row>
    <row r="119" spans="1:8" ht="50.1" customHeight="1" x14ac:dyDescent="0.2">
      <c r="A119" s="143" t="s">
        <v>83</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9" s="36">
        <v>2010</v>
      </c>
      <c r="E119" s="37"/>
      <c r="F119" s="37"/>
      <c r="G119" s="37"/>
      <c r="H119" s="38"/>
    </row>
    <row r="120" spans="1:8" ht="50.1" customHeight="1" x14ac:dyDescent="0.2">
      <c r="A120" s="143" t="s">
        <v>84</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0" s="36">
        <v>2010</v>
      </c>
      <c r="E120" s="37"/>
      <c r="F120" s="37"/>
      <c r="G120" s="37"/>
      <c r="H120" s="38"/>
    </row>
    <row r="121" spans="1:8" ht="50.1" customHeight="1" x14ac:dyDescent="0.2">
      <c r="A121" s="143" t="s">
        <v>85</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1" s="36">
        <v>3000</v>
      </c>
      <c r="E121" s="37"/>
      <c r="F121" s="37"/>
      <c r="G121" s="37"/>
      <c r="H121" s="38"/>
    </row>
    <row r="122" spans="1:8" ht="50.1" customHeight="1" x14ac:dyDescent="0.2">
      <c r="A122" s="143" t="s">
        <v>86</v>
      </c>
      <c r="B122" s="144"/>
      <c r="C122" s="190" t="str">
        <f>C115</f>
        <v>Электронный справочник на основе Справочника организаций "2ГИС.НАБЕРЕЖНЫЕ ЧЕЛНЫ" (версия для ПК)</v>
      </c>
      <c r="D122" s="36">
        <v>15000</v>
      </c>
      <c r="E122" s="37"/>
      <c r="F122" s="37"/>
      <c r="G122" s="37"/>
      <c r="H122" s="38"/>
    </row>
    <row r="123" spans="1:8" ht="50.1" customHeight="1" x14ac:dyDescent="0.2">
      <c r="A123" s="143" t="s">
        <v>87</v>
      </c>
      <c r="B123" s="144"/>
      <c r="C123" s="186" t="s">
        <v>88</v>
      </c>
      <c r="D123" s="36">
        <v>534</v>
      </c>
      <c r="E123" s="37"/>
      <c r="F123" s="37"/>
      <c r="G123" s="37"/>
      <c r="H123" s="38"/>
    </row>
    <row r="124" spans="1:8" ht="66.75" customHeight="1" x14ac:dyDescent="0.2">
      <c r="A124" s="143" t="s">
        <v>89</v>
      </c>
      <c r="B124" s="144"/>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4" s="36">
        <v>3894</v>
      </c>
      <c r="E124" s="37"/>
      <c r="F124" s="37"/>
      <c r="G124" s="37"/>
      <c r="H124" s="38"/>
    </row>
    <row r="125" spans="1:8" ht="66.75" customHeight="1" x14ac:dyDescent="0.2">
      <c r="A125" s="143" t="s">
        <v>90</v>
      </c>
      <c r="B125" s="144"/>
      <c r="C125" s="186" t="str">
        <f t="shared" ref="C125:C12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5" s="36">
        <v>3114</v>
      </c>
      <c r="E125" s="37"/>
      <c r="F125" s="37"/>
      <c r="G125" s="37"/>
      <c r="H125" s="38"/>
    </row>
    <row r="126" spans="1:8" ht="66.75" customHeight="1" x14ac:dyDescent="0.2">
      <c r="A126" s="143" t="s">
        <v>91</v>
      </c>
      <c r="B126" s="144"/>
      <c r="C126"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6" s="36">
        <v>3246</v>
      </c>
      <c r="E126" s="37"/>
      <c r="F126" s="37"/>
      <c r="G126" s="37"/>
      <c r="H126" s="38"/>
    </row>
    <row r="127" spans="1:8" ht="66.75" customHeight="1" x14ac:dyDescent="0.2">
      <c r="A127" s="143" t="s">
        <v>92</v>
      </c>
      <c r="B127" s="144"/>
      <c r="C127"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7" s="36">
        <v>1560</v>
      </c>
      <c r="E127" s="37"/>
      <c r="F127" s="37"/>
      <c r="G127" s="37"/>
      <c r="H127" s="38"/>
    </row>
    <row r="128" spans="1:8" ht="66.75" customHeight="1" x14ac:dyDescent="0.2">
      <c r="A128" s="143" t="s">
        <v>93</v>
      </c>
      <c r="B128" s="144" t="s">
        <v>93</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8" s="36">
        <v>15384</v>
      </c>
      <c r="E128" s="37"/>
      <c r="F128" s="37"/>
      <c r="G128" s="37"/>
      <c r="H128" s="38"/>
    </row>
    <row r="129" spans="1:8" ht="66.75" customHeight="1" x14ac:dyDescent="0.2">
      <c r="A129" s="143" t="s">
        <v>94</v>
      </c>
      <c r="B129" s="144" t="s">
        <v>94</v>
      </c>
      <c r="C12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9" s="36">
        <v>10008</v>
      </c>
      <c r="E129" s="37"/>
      <c r="F129" s="37"/>
      <c r="G129" s="37"/>
      <c r="H129" s="38"/>
    </row>
    <row r="130" spans="1:8" ht="50.1" customHeight="1" thickBot="1" x14ac:dyDescent="0.25">
      <c r="A130" s="143" t="s">
        <v>95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30" s="36">
        <v>13332</v>
      </c>
      <c r="E130" s="37"/>
      <c r="F130" s="37"/>
      <c r="G130" s="37"/>
      <c r="H130" s="38"/>
    </row>
    <row r="131" spans="1:8" s="16" customFormat="1" ht="102" customHeight="1" thickBot="1" x14ac:dyDescent="0.25">
      <c r="A131" s="143" t="s">
        <v>16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31" s="36">
        <v>1182</v>
      </c>
      <c r="E131" s="37"/>
      <c r="F131" s="37"/>
      <c r="G131" s="37"/>
      <c r="H131" s="38"/>
    </row>
    <row r="132" spans="1:8" s="16" customFormat="1" ht="102" customHeight="1" thickBot="1" x14ac:dyDescent="0.25">
      <c r="A132" s="143" t="s">
        <v>96</v>
      </c>
      <c r="B132" s="144"/>
      <c r="C13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32" s="36">
        <v>100002</v>
      </c>
      <c r="E132" s="37"/>
      <c r="F132" s="37"/>
      <c r="G132" s="37"/>
      <c r="H132" s="38"/>
    </row>
    <row r="133" spans="1:8" s="16" customFormat="1" ht="126" customHeight="1" x14ac:dyDescent="0.2">
      <c r="A133" s="143" t="s">
        <v>97</v>
      </c>
      <c r="B133" s="144"/>
      <c r="C13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3" s="36">
        <v>12015</v>
      </c>
      <c r="E133" s="37"/>
      <c r="F133" s="37"/>
      <c r="G133" s="37"/>
      <c r="H133" s="38"/>
    </row>
    <row r="134" spans="1:8" s="16" customFormat="1" ht="96" customHeight="1" x14ac:dyDescent="0.2">
      <c r="A134" s="137" t="s">
        <v>98</v>
      </c>
      <c r="B134" s="191"/>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4" s="36">
        <v>9000</v>
      </c>
      <c r="E134" s="37"/>
      <c r="F134" s="37"/>
      <c r="G134" s="37"/>
      <c r="H134" s="38"/>
    </row>
    <row r="135" spans="1:8" s="16" customFormat="1" ht="96" customHeight="1" x14ac:dyDescent="0.2">
      <c r="A135" s="137" t="s">
        <v>99</v>
      </c>
      <c r="B135" s="191"/>
      <c r="C13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35" s="36">
        <v>13002</v>
      </c>
      <c r="E135" s="37"/>
      <c r="F135" s="37"/>
      <c r="G135" s="37"/>
      <c r="H135" s="38"/>
    </row>
    <row r="136" spans="1:8" ht="50.1" customHeight="1" x14ac:dyDescent="0.2">
      <c r="A136" s="143" t="s">
        <v>100</v>
      </c>
      <c r="B136" s="144"/>
      <c r="C136" s="186" t="str">
        <f>"Интернет-площадка 2gis.ru на основе Cправочника организаций "&amp;$C$2&amp;""</f>
        <v>Интернет-площадка 2gis.ru на основе Cправочника организаций "2ГИС.НАБЕРЕЖНЫЕ ЧЕЛНЫ"</v>
      </c>
      <c r="D136" s="36">
        <v>13800</v>
      </c>
      <c r="E136" s="37"/>
      <c r="F136" s="37"/>
      <c r="G136" s="37"/>
      <c r="H136" s="38"/>
    </row>
    <row r="137" spans="1:8" ht="50.1" customHeight="1" x14ac:dyDescent="0.2">
      <c r="A137" s="143" t="s">
        <v>101</v>
      </c>
      <c r="B137" s="144"/>
      <c r="C137" s="186" t="str">
        <f t="shared" ref="C137:C146"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37" s="36">
        <v>3240</v>
      </c>
      <c r="E137" s="37"/>
      <c r="F137" s="37"/>
      <c r="G137" s="37"/>
      <c r="H137" s="38"/>
    </row>
    <row r="138" spans="1:8" ht="50.1" customHeight="1" x14ac:dyDescent="0.2">
      <c r="A138" s="143" t="s">
        <v>102</v>
      </c>
      <c r="B138" s="144"/>
      <c r="C138" s="186" t="str">
        <f t="shared" si="2"/>
        <v>Электронный справочник на основе Справочника организаций "2ГИС.НАБЕРЕЖНЫЕ ЧЕЛНЫ" (версия для ПК)</v>
      </c>
      <c r="D138" s="36">
        <v>9600</v>
      </c>
      <c r="E138" s="37"/>
      <c r="F138" s="37"/>
      <c r="G138" s="37"/>
      <c r="H138" s="38"/>
    </row>
    <row r="139" spans="1:8" ht="50.1" customHeight="1" x14ac:dyDescent="0.2">
      <c r="A139" s="143" t="s">
        <v>103</v>
      </c>
      <c r="B139" s="144"/>
      <c r="C139" s="186" t="str">
        <f>"Интернет-площадка 2gis.ru на основе Cправочника организаций "&amp;$C$2&amp;""</f>
        <v>Интернет-площадка 2gis.ru на основе Cправочника организаций "2ГИС.НАБЕРЕЖНЫЕ ЧЕЛНЫ"</v>
      </c>
      <c r="D139" s="36">
        <v>18960</v>
      </c>
      <c r="E139" s="37"/>
      <c r="F139" s="37"/>
      <c r="G139" s="37"/>
      <c r="H139" s="38"/>
    </row>
    <row r="140" spans="1:8" ht="50.1" customHeight="1" x14ac:dyDescent="0.2">
      <c r="A140" s="143" t="s">
        <v>104</v>
      </c>
      <c r="B140" s="144"/>
      <c r="C140" s="186" t="str">
        <f>"Интернет-площадка 2gis.ru на основе Cправочника организаций "&amp;$C$2&amp;""</f>
        <v>Интернет-площадка 2gis.ru на основе Cправочника организаций "2ГИС.НАБЕРЕЖНЫЕ ЧЕЛНЫ"</v>
      </c>
      <c r="D140" s="36">
        <v>22752</v>
      </c>
      <c r="E140" s="37"/>
      <c r="F140" s="37"/>
      <c r="G140" s="37"/>
      <c r="H140" s="38"/>
    </row>
    <row r="141" spans="1:8" ht="50.1" customHeight="1" x14ac:dyDescent="0.2">
      <c r="A141" s="143" t="s">
        <v>105</v>
      </c>
      <c r="B141" s="144"/>
      <c r="C141" s="186" t="str">
        <f t="shared" si="2"/>
        <v>Электронный справочник на основе Справочника организаций "2ГИС.НАБЕРЕЖНЫЕ ЧЕЛНЫ" (версия для ПК)</v>
      </c>
      <c r="D141" s="36">
        <v>3240</v>
      </c>
      <c r="E141" s="37"/>
      <c r="F141" s="37"/>
      <c r="G141" s="37"/>
      <c r="H141" s="38"/>
    </row>
    <row r="142" spans="1:8" ht="50.1" customHeight="1" x14ac:dyDescent="0.2">
      <c r="A142" s="143" t="s">
        <v>106</v>
      </c>
      <c r="B142" s="144"/>
      <c r="C142" s="186" t="str">
        <f t="shared" si="2"/>
        <v>Электронный справочник на основе Справочника организаций "2ГИС.НАБЕРЕЖНЫЕ ЧЕЛНЫ" (версия для ПК)</v>
      </c>
      <c r="D142" s="36">
        <v>3240</v>
      </c>
      <c r="E142" s="37"/>
      <c r="F142" s="37"/>
      <c r="G142" s="37"/>
      <c r="H142" s="38"/>
    </row>
    <row r="143" spans="1:8" ht="50.1" customHeight="1" x14ac:dyDescent="0.2">
      <c r="A143" s="143" t="s">
        <v>107</v>
      </c>
      <c r="B143" s="144"/>
      <c r="C143" s="186" t="str">
        <f t="shared" si="2"/>
        <v>Электронный справочник на основе Справочника организаций "2ГИС.НАБЕРЕЖНЫЕ ЧЕЛНЫ" (версия для ПК)</v>
      </c>
      <c r="D143" s="36">
        <v>4800</v>
      </c>
      <c r="E143" s="37"/>
      <c r="F143" s="37"/>
      <c r="G143" s="37"/>
      <c r="H143" s="38"/>
    </row>
    <row r="144" spans="1:8" ht="50.1" customHeight="1" x14ac:dyDescent="0.2">
      <c r="A144" s="143" t="s">
        <v>108</v>
      </c>
      <c r="B144" s="144"/>
      <c r="C144" s="186" t="s">
        <v>88</v>
      </c>
      <c r="D144" s="36">
        <v>960</v>
      </c>
      <c r="E144" s="37"/>
      <c r="F144" s="37"/>
      <c r="G144" s="37"/>
      <c r="H144" s="38"/>
    </row>
    <row r="145" spans="1:8" ht="70.5" customHeight="1" x14ac:dyDescent="0.2">
      <c r="A145" s="143" t="s">
        <v>109</v>
      </c>
      <c r="B145" s="144"/>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45" s="36">
        <v>24720</v>
      </c>
      <c r="E145" s="37"/>
      <c r="F145" s="37"/>
      <c r="G145" s="37"/>
      <c r="H145" s="38"/>
    </row>
    <row r="146" spans="1:8" ht="50.1" customHeight="1" thickBot="1" x14ac:dyDescent="0.25">
      <c r="A146" s="143" t="s">
        <v>110</v>
      </c>
      <c r="B146" s="144"/>
      <c r="C146" s="186" t="str">
        <f t="shared" si="2"/>
        <v>Электронный справочник на основе Справочника организаций "2ГИС.НАБЕРЕЖНЫЕ ЧЕЛНЫ" (версия для ПК)</v>
      </c>
      <c r="D146" s="44">
        <v>21360</v>
      </c>
      <c r="E146" s="45"/>
      <c r="F146" s="45"/>
      <c r="G146" s="45"/>
      <c r="H146" s="46"/>
    </row>
    <row r="147" spans="1:8" s="28" customFormat="1" ht="50.1" customHeight="1" thickBot="1" x14ac:dyDescent="0.25">
      <c r="A147" s="24" t="s">
        <v>111</v>
      </c>
      <c r="B147" s="25"/>
      <c r="C147" s="26"/>
      <c r="D147" s="156"/>
      <c r="E147" s="156"/>
      <c r="F147" s="156"/>
      <c r="G147" s="156"/>
      <c r="H147" s="157"/>
    </row>
    <row r="148" spans="1:8" s="16" customFormat="1" ht="50.1" customHeight="1" x14ac:dyDescent="0.2">
      <c r="A148" s="143" t="s">
        <v>112</v>
      </c>
      <c r="B148" s="144"/>
      <c r="C148"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48" s="36">
        <v>9000</v>
      </c>
      <c r="E148" s="37"/>
      <c r="F148" s="37"/>
      <c r="G148" s="37"/>
      <c r="H148" s="38"/>
    </row>
    <row r="149" spans="1:8" s="16" customFormat="1" ht="50.1" customHeight="1" x14ac:dyDescent="0.2">
      <c r="A149" s="143" t="s">
        <v>113</v>
      </c>
      <c r="B149" s="144"/>
      <c r="C149" s="196"/>
      <c r="D149" s="36">
        <v>8808</v>
      </c>
      <c r="E149" s="37"/>
      <c r="F149" s="37"/>
      <c r="G149" s="37"/>
      <c r="H149" s="38"/>
    </row>
    <row r="150" spans="1:8" s="16" customFormat="1" ht="50.1" customHeight="1" x14ac:dyDescent="0.2">
      <c r="A150" s="194" t="s">
        <v>114</v>
      </c>
      <c r="B150" s="195"/>
      <c r="C150" s="196"/>
      <c r="D150" s="329">
        <v>3000</v>
      </c>
      <c r="E150" s="140"/>
      <c r="F150" s="140"/>
      <c r="G150" s="140"/>
      <c r="H150" s="140"/>
    </row>
    <row r="151" spans="1:8" s="16" customFormat="1" ht="50.1" customHeight="1" x14ac:dyDescent="0.2">
      <c r="A151" s="194" t="s">
        <v>115</v>
      </c>
      <c r="B151" s="195"/>
      <c r="C151" s="196"/>
      <c r="D151" s="329">
        <v>300</v>
      </c>
      <c r="E151" s="140"/>
      <c r="F151" s="140"/>
      <c r="G151" s="140"/>
      <c r="H151" s="140"/>
    </row>
    <row r="152" spans="1:8" s="16" customFormat="1" ht="50.1" customHeight="1" thickBot="1" x14ac:dyDescent="0.25">
      <c r="A152" s="194" t="s">
        <v>116</v>
      </c>
      <c r="B152" s="195"/>
      <c r="C152" s="198"/>
      <c r="D152" s="78">
        <v>1050</v>
      </c>
      <c r="E152" s="79"/>
      <c r="F152" s="79"/>
      <c r="G152" s="79"/>
      <c r="H152" s="79"/>
    </row>
    <row r="153" spans="1:8" s="16" customFormat="1" ht="50.1" customHeight="1" thickBot="1" x14ac:dyDescent="0.25">
      <c r="A153" s="24" t="s">
        <v>117</v>
      </c>
      <c r="B153" s="25"/>
      <c r="C153" s="26"/>
      <c r="D153" s="156"/>
      <c r="E153" s="156"/>
      <c r="F153" s="156"/>
      <c r="G153" s="156"/>
      <c r="H153" s="157"/>
    </row>
    <row r="154" spans="1:8" ht="50.1" customHeight="1" x14ac:dyDescent="0.2">
      <c r="A154" s="143" t="s">
        <v>118</v>
      </c>
      <c r="B154" s="144"/>
      <c r="C15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4" s="564">
        <v>6264</v>
      </c>
      <c r="E154" s="509"/>
      <c r="F154" s="509"/>
      <c r="G154" s="509"/>
      <c r="H154" s="416"/>
    </row>
    <row r="155" spans="1:8" ht="50.1" customHeight="1" x14ac:dyDescent="0.2">
      <c r="A155" s="143" t="s">
        <v>119</v>
      </c>
      <c r="B155" s="144"/>
      <c r="C155" s="186" t="str">
        <f>"Интернет-площадка 2gis.ru на основе Cправочника организаций "&amp;$C$2&amp;""</f>
        <v>Интернет-площадка 2gis.ru на основе Cправочника организаций "2ГИС.НАБЕРЕЖНЫЕ ЧЕЛНЫ"</v>
      </c>
      <c r="D155" s="36">
        <v>6264</v>
      </c>
      <c r="E155" s="37"/>
      <c r="F155" s="37"/>
      <c r="G155" s="37"/>
      <c r="H155" s="38"/>
    </row>
    <row r="156" spans="1:8" ht="50.1" customHeight="1" x14ac:dyDescent="0.2">
      <c r="A156" s="143" t="s">
        <v>120</v>
      </c>
      <c r="B156" s="144"/>
      <c r="C156"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6" s="36">
        <v>13836</v>
      </c>
      <c r="E156" s="37"/>
      <c r="F156" s="37"/>
      <c r="G156" s="37"/>
      <c r="H156" s="38"/>
    </row>
    <row r="157" spans="1:8" ht="50.1" customHeight="1" x14ac:dyDescent="0.2">
      <c r="A157" s="143" t="s">
        <v>121</v>
      </c>
      <c r="B157" s="144"/>
      <c r="C15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7" s="200">
        <f>F157*1.2</f>
        <v>12096</v>
      </c>
      <c r="E157" s="201">
        <f>F157*1.1</f>
        <v>11088</v>
      </c>
      <c r="F157" s="201">
        <v>10080</v>
      </c>
      <c r="G157" s="201">
        <f>F157*0.75</f>
        <v>7560</v>
      </c>
      <c r="H157" s="202">
        <f>F157*0.5</f>
        <v>5040</v>
      </c>
    </row>
    <row r="158" spans="1:8" ht="50.1" customHeight="1" x14ac:dyDescent="0.2">
      <c r="A158" s="143" t="s">
        <v>166</v>
      </c>
      <c r="B158" s="144"/>
      <c r="C158" s="186" t="str">
        <f>"Интернет-площадка 2gis.ru на основе Cправочника организаций "&amp;$C$2&amp;""</f>
        <v>Интернет-площадка 2gis.ru на основе Cправочника организаций "2ГИС.НАБЕРЕЖНЫЕ ЧЕЛНЫ"</v>
      </c>
      <c r="D158" s="36">
        <v>10080</v>
      </c>
      <c r="E158" s="37"/>
      <c r="F158" s="37"/>
      <c r="G158" s="37"/>
      <c r="H158" s="38"/>
    </row>
    <row r="159" spans="1:8" ht="50.1" customHeight="1" x14ac:dyDescent="0.2">
      <c r="A159" s="143" t="s">
        <v>123</v>
      </c>
      <c r="B159" s="144"/>
      <c r="C15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9" s="36">
        <v>22200</v>
      </c>
      <c r="E159" s="37"/>
      <c r="F159" s="37"/>
      <c r="G159" s="37"/>
      <c r="H159" s="38"/>
    </row>
    <row r="160" spans="1:8" s="16" customFormat="1" ht="126" customHeight="1" x14ac:dyDescent="0.2">
      <c r="A160" s="143" t="s">
        <v>124</v>
      </c>
      <c r="B160" s="144"/>
      <c r="C160" s="300" t="str">
        <f>C155</f>
        <v>Интернет-площадка 2gis.ru на основе Cправочника организаций "2ГИС.НАБЕРЕЖНЫЕ ЧЕЛНЫ"</v>
      </c>
      <c r="D160" s="36">
        <v>3096</v>
      </c>
      <c r="E160" s="37"/>
      <c r="F160" s="37"/>
      <c r="G160" s="37"/>
      <c r="H160" s="38"/>
    </row>
    <row r="161" spans="1:8" s="16" customFormat="1" ht="126" customHeight="1" thickBot="1" x14ac:dyDescent="0.25">
      <c r="A161" s="143" t="s">
        <v>125</v>
      </c>
      <c r="B161" s="144"/>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1" s="36">
        <v>4200</v>
      </c>
      <c r="E161" s="37"/>
      <c r="F161" s="37"/>
      <c r="G161" s="37"/>
      <c r="H161" s="38"/>
    </row>
    <row r="162" spans="1:8" ht="50.1" customHeight="1" thickBot="1" x14ac:dyDescent="0.25">
      <c r="A162" s="24" t="s">
        <v>185</v>
      </c>
      <c r="B162" s="25"/>
      <c r="C162" s="26"/>
      <c r="D162" s="156"/>
      <c r="E162" s="156"/>
      <c r="F162" s="156"/>
      <c r="G162" s="156"/>
      <c r="H162" s="157"/>
    </row>
    <row r="163" spans="1:8" s="23" customFormat="1" ht="30" customHeight="1" thickBot="1" x14ac:dyDescent="0.25">
      <c r="A163" s="357"/>
      <c r="B163" s="357"/>
      <c r="C163" s="358"/>
      <c r="D163" s="357"/>
      <c r="E163" s="357"/>
      <c r="F163" s="357"/>
      <c r="G163" s="357"/>
      <c r="H163" s="359"/>
    </row>
    <row r="164" spans="1:8" s="16" customFormat="1" ht="83.25" customHeight="1" x14ac:dyDescent="0.2">
      <c r="A164" s="143" t="s">
        <v>186</v>
      </c>
      <c r="B164" s="144"/>
      <c r="C16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4" s="329">
        <v>11340</v>
      </c>
      <c r="E164" s="140"/>
      <c r="F164" s="140"/>
      <c r="G164" s="140"/>
      <c r="H164" s="140"/>
    </row>
    <row r="165" spans="1:8" s="16" customFormat="1" ht="83.25" customHeight="1" thickBot="1" x14ac:dyDescent="0.25">
      <c r="A165" s="143" t="s">
        <v>187</v>
      </c>
      <c r="B165" s="144"/>
      <c r="C165" s="196"/>
      <c r="D165" s="329">
        <v>11340</v>
      </c>
      <c r="E165" s="140"/>
      <c r="F165" s="140"/>
      <c r="G165" s="140"/>
      <c r="H165" s="140"/>
    </row>
    <row r="166" spans="1:8" ht="50.1" customHeight="1" thickBot="1" x14ac:dyDescent="0.25">
      <c r="A166" s="301"/>
      <c r="B166" s="302"/>
      <c r="C166" s="182"/>
      <c r="D166" s="325"/>
      <c r="E166" s="325"/>
      <c r="F166" s="325"/>
      <c r="G166" s="325"/>
      <c r="H166" s="326"/>
    </row>
    <row r="167" spans="1:8" s="23" customFormat="1" ht="26.25" x14ac:dyDescent="0.2">
      <c r="A167" s="204"/>
      <c r="B167" s="205"/>
      <c r="C167" s="206"/>
      <c r="D167" s="205"/>
      <c r="E167" s="205"/>
      <c r="F167" s="205"/>
      <c r="G167" s="205"/>
      <c r="H167" s="207"/>
    </row>
    <row r="168" spans="1:8" s="16" customFormat="1" ht="21" x14ac:dyDescent="0.2">
      <c r="A168" s="208"/>
      <c r="B168" s="209" t="s">
        <v>126</v>
      </c>
      <c r="C168" s="210" t="s">
        <v>167</v>
      </c>
      <c r="D168" s="210"/>
      <c r="E168" s="211"/>
      <c r="F168" s="211"/>
      <c r="G168" s="211"/>
      <c r="H168" s="211"/>
    </row>
    <row r="169" spans="1:8" s="16" customFormat="1" ht="21" x14ac:dyDescent="0.2">
      <c r="A169" s="208"/>
      <c r="B169" s="211"/>
      <c r="C169" s="304" t="s">
        <v>168</v>
      </c>
      <c r="D169" s="212"/>
      <c r="E169" s="211"/>
      <c r="F169" s="211"/>
      <c r="G169" s="211"/>
      <c r="H169" s="211"/>
    </row>
    <row r="170" spans="1:8" s="16" customFormat="1" ht="21" x14ac:dyDescent="0.2">
      <c r="A170" s="208"/>
      <c r="B170" s="211"/>
      <c r="C170" s="304" t="s">
        <v>169</v>
      </c>
      <c r="D170" s="212"/>
      <c r="E170" s="211"/>
      <c r="F170" s="211"/>
      <c r="G170" s="211"/>
      <c r="H170" s="211"/>
    </row>
    <row r="171" spans="1:8" s="16" customFormat="1" ht="21" x14ac:dyDescent="0.2">
      <c r="A171" s="208"/>
      <c r="B171" s="211"/>
      <c r="C171" s="585"/>
      <c r="D171" s="392"/>
      <c r="E171" s="211"/>
      <c r="F171" s="211"/>
      <c r="G171" s="211"/>
      <c r="H171" s="211"/>
    </row>
    <row r="172" spans="1:8" s="16" customFormat="1" ht="98.25" customHeight="1" x14ac:dyDescent="0.2">
      <c r="A172" s="213" t="s">
        <v>555</v>
      </c>
      <c r="B172" s="213"/>
      <c r="C172" s="213"/>
      <c r="D172" s="213"/>
      <c r="E172" s="213"/>
      <c r="F172" s="213"/>
      <c r="G172" s="213"/>
      <c r="H172" s="213"/>
    </row>
    <row r="173" spans="1:8" ht="26.25" x14ac:dyDescent="0.2">
      <c r="A173" s="215" t="str">
        <f>Абакан_юр!A158</f>
        <v>По соглашению сторон в качестве валюты платежа могут выступать украинские гривны, в этом случае курс следующий: 1 руб. = 0,4427 гривен</v>
      </c>
      <c r="B173" s="215"/>
      <c r="C173" s="215"/>
      <c r="D173" s="216"/>
      <c r="E173" s="216"/>
      <c r="F173" s="217"/>
      <c r="G173" s="218"/>
      <c r="H173" s="218"/>
    </row>
    <row r="174" spans="1:8" ht="26.25" x14ac:dyDescent="0.2">
      <c r="A174" s="215" t="str">
        <f>Абакан_юр!A159</f>
        <v>По соглашению сторон в качестве валюты платежа могут выступать дирхамы ОАЭ, в этом случае курс следующий: 1 руб. = 0,0427 дирхам</v>
      </c>
      <c r="B174" s="215"/>
      <c r="C174" s="215"/>
      <c r="D174" s="216"/>
      <c r="E174" s="216"/>
      <c r="F174" s="217"/>
      <c r="G174" s="220"/>
      <c r="H174" s="220"/>
    </row>
    <row r="175" spans="1:8" ht="26.25" x14ac:dyDescent="0.2">
      <c r="A175" s="215" t="str">
        <f>Абакан_юр!A160</f>
        <v>По соглашению сторон в качестве валюты платежа могут выступать доллары США, в этом случае курс следующий: 1 руб. = 0,0117 доллара</v>
      </c>
      <c r="B175" s="215"/>
      <c r="C175" s="215"/>
      <c r="D175" s="216"/>
      <c r="E175" s="216"/>
      <c r="F175" s="217"/>
      <c r="G175" s="220"/>
      <c r="H175" s="220"/>
    </row>
    <row r="176" spans="1:8" ht="26.25" x14ac:dyDescent="0.2">
      <c r="A176" s="215" t="str">
        <f>Абакан_юр!A161</f>
        <v>По соглашению сторон в качестве валюты платежа могут выступать евро, в этом случае курс следующий: 1 руб. = 0,0108 евро</v>
      </c>
      <c r="B176" s="215"/>
      <c r="C176" s="215"/>
      <c r="D176" s="216"/>
      <c r="E176" s="217"/>
      <c r="F176" s="217"/>
      <c r="G176" s="220"/>
      <c r="H176" s="220"/>
    </row>
    <row r="177" spans="1:8" ht="26.25" x14ac:dyDescent="0.2">
      <c r="A177" s="215" t="str">
        <f>Абакан_юр!A162</f>
        <v>По соглашению сторон в качестве валюты платежа могут выступать чешские кроны, в этом случае курс следующий: 1 руб. = 0,2672 крона</v>
      </c>
      <c r="B177" s="215"/>
      <c r="C177" s="215"/>
      <c r="D177" s="216"/>
      <c r="E177" s="217"/>
      <c r="F177" s="217"/>
      <c r="G177" s="220"/>
      <c r="H177" s="220"/>
    </row>
    <row r="178" spans="1:8" ht="26.25" x14ac:dyDescent="0.2">
      <c r="A178" s="215" t="str">
        <f>Абакан_юр!A163</f>
        <v>По соглашению сторон в качестве валюты платежа могут выступать киргизские сомы, в этом случае курс следующий: 1 руб. = 1,0485 сом</v>
      </c>
      <c r="B178" s="215"/>
      <c r="C178" s="215"/>
      <c r="D178" s="216"/>
      <c r="E178" s="216"/>
      <c r="F178" s="217"/>
      <c r="G178" s="220"/>
      <c r="H178" s="220"/>
    </row>
    <row r="179" spans="1:8" s="214" customFormat="1" ht="115.5" customHeight="1" x14ac:dyDescent="0.2">
      <c r="A17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9" s="215"/>
      <c r="C179" s="215"/>
      <c r="D179" s="216"/>
      <c r="E179" s="216"/>
      <c r="F179" s="217"/>
      <c r="G179" s="220"/>
      <c r="H179" s="220"/>
    </row>
    <row r="180" spans="1:8" ht="26.25" customHeight="1" x14ac:dyDescent="0.2">
      <c r="A180" s="221"/>
      <c r="B180" s="221"/>
      <c r="C180" s="222"/>
      <c r="D180" s="223"/>
      <c r="E180" s="223"/>
      <c r="F180" s="224"/>
      <c r="G180" s="225"/>
      <c r="H180" s="225"/>
    </row>
    <row r="181" spans="1:8" ht="26.25" customHeight="1" x14ac:dyDescent="0.2">
      <c r="A181" s="227" t="s">
        <v>137</v>
      </c>
      <c r="B181" s="227"/>
      <c r="C181" s="227"/>
      <c r="D181" s="227"/>
      <c r="E181" s="227"/>
      <c r="F181" s="227"/>
      <c r="G181" s="227"/>
      <c r="H181" s="227"/>
    </row>
    <row r="182" spans="1:8" ht="26.25" customHeight="1" x14ac:dyDescent="0.2">
      <c r="A182" s="227" t="s">
        <v>138</v>
      </c>
      <c r="B182" s="227"/>
      <c r="C182" s="227"/>
      <c r="D182" s="227"/>
      <c r="E182" s="227"/>
      <c r="F182" s="227"/>
      <c r="G182" s="227"/>
      <c r="H182" s="227"/>
    </row>
    <row r="183" spans="1:8" ht="26.25" customHeight="1" x14ac:dyDescent="0.2">
      <c r="A183" s="221"/>
      <c r="B183" s="221"/>
      <c r="C183" s="222"/>
      <c r="D183" s="223"/>
      <c r="E183" s="223"/>
      <c r="F183" s="224"/>
      <c r="G183" s="225"/>
      <c r="H183" s="225"/>
    </row>
    <row r="184" spans="1:8" ht="26.25" customHeight="1" thickBot="1" x14ac:dyDescent="0.25">
      <c r="A184" s="228" t="s">
        <v>139</v>
      </c>
      <c r="B184" s="228"/>
      <c r="C184" s="228"/>
      <c r="D184" s="228"/>
      <c r="E184" s="228"/>
      <c r="F184" s="229"/>
      <c r="G184" s="219"/>
      <c r="H184" s="230"/>
    </row>
    <row r="185" spans="1:8" ht="26.25" customHeight="1" thickBot="1" x14ac:dyDescent="0.25">
      <c r="A185" s="231" t="s">
        <v>140</v>
      </c>
      <c r="B185" s="232"/>
      <c r="C185" s="232"/>
      <c r="D185" s="232"/>
      <c r="E185" s="233"/>
      <c r="F185" s="234"/>
      <c r="H185" s="235"/>
    </row>
    <row r="186" spans="1:8" ht="26.25" customHeight="1" thickBot="1" x14ac:dyDescent="0.25">
      <c r="A186" s="305" t="s">
        <v>141</v>
      </c>
      <c r="B186" s="306"/>
      <c r="C186" s="238" t="s">
        <v>142</v>
      </c>
      <c r="D186" s="330" t="s">
        <v>143</v>
      </c>
      <c r="E186" s="331"/>
      <c r="F186" s="240"/>
      <c r="G186" s="240"/>
      <c r="H186" s="240"/>
    </row>
    <row r="187" spans="1:8" ht="21" x14ac:dyDescent="0.2">
      <c r="A187" s="246" t="s">
        <v>170</v>
      </c>
      <c r="B187" s="247"/>
      <c r="C187" s="249" t="s">
        <v>171</v>
      </c>
      <c r="D187" s="371">
        <v>2190</v>
      </c>
      <c r="E187" s="250"/>
      <c r="F187" s="240"/>
      <c r="G187" s="240"/>
      <c r="H187" s="240"/>
    </row>
    <row r="188" spans="1:8" ht="21" x14ac:dyDescent="0.2">
      <c r="A188" s="246" t="s">
        <v>172</v>
      </c>
      <c r="B188" s="247"/>
      <c r="C188" s="249"/>
      <c r="D188" s="371">
        <v>1590</v>
      </c>
      <c r="E188" s="250"/>
      <c r="F188" s="240"/>
      <c r="G188" s="240"/>
      <c r="H188" s="240"/>
    </row>
    <row r="189" spans="1:8" ht="21" x14ac:dyDescent="0.2">
      <c r="A189" s="246" t="s">
        <v>173</v>
      </c>
      <c r="B189" s="247"/>
      <c r="C189" s="249"/>
      <c r="D189" s="371">
        <v>1440</v>
      </c>
      <c r="E189" s="250"/>
      <c r="F189" s="240"/>
      <c r="G189" s="240"/>
      <c r="H189" s="240"/>
    </row>
    <row r="190" spans="1:8" ht="46.5" customHeight="1" thickBot="1" x14ac:dyDescent="0.25">
      <c r="A190" s="246" t="s">
        <v>174</v>
      </c>
      <c r="B190" s="247"/>
      <c r="C190" s="249"/>
      <c r="D190" s="371">
        <v>1290</v>
      </c>
      <c r="E190" s="250"/>
      <c r="F190" s="240"/>
      <c r="G190" s="240"/>
      <c r="H190" s="240"/>
    </row>
    <row r="191" spans="1:8" ht="98.25" customHeight="1" x14ac:dyDescent="0.2">
      <c r="A191" s="241" t="s">
        <v>144</v>
      </c>
      <c r="B191" s="242"/>
      <c r="C191" s="243" t="s">
        <v>145</v>
      </c>
      <c r="D191" s="244" t="s">
        <v>146</v>
      </c>
      <c r="E191" s="245"/>
      <c r="F191" s="240"/>
      <c r="G191" s="240"/>
      <c r="H191" s="240"/>
    </row>
    <row r="192" spans="1:8" ht="93" customHeight="1" x14ac:dyDescent="0.2">
      <c r="A192" s="246" t="s">
        <v>147</v>
      </c>
      <c r="B192" s="247"/>
      <c r="C192" s="248" t="s">
        <v>148</v>
      </c>
      <c r="D192" s="249" t="s">
        <v>149</v>
      </c>
      <c r="E192" s="250"/>
      <c r="F192" s="240"/>
      <c r="G192" s="240"/>
      <c r="H192" s="240"/>
    </row>
    <row r="193" spans="1:8" ht="96" customHeight="1" thickBot="1" x14ac:dyDescent="0.25">
      <c r="A193" s="332" t="s">
        <v>150</v>
      </c>
      <c r="B193" s="333"/>
      <c r="C193" s="334" t="s">
        <v>151</v>
      </c>
      <c r="D193" s="335" t="s">
        <v>149</v>
      </c>
      <c r="E193" s="336"/>
      <c r="F193" s="240"/>
      <c r="G193" s="240"/>
      <c r="H193" s="240"/>
    </row>
    <row r="194" spans="1:8" ht="85.5" customHeight="1" x14ac:dyDescent="0.2">
      <c r="A194" s="246" t="s">
        <v>153</v>
      </c>
      <c r="B194" s="247"/>
      <c r="C194" s="337" t="s">
        <v>154</v>
      </c>
      <c r="D194" s="247" t="s">
        <v>149</v>
      </c>
      <c r="E194" s="338"/>
      <c r="F194" s="234"/>
      <c r="G194" s="234"/>
      <c r="H194" s="234"/>
    </row>
    <row r="195" spans="1:8" ht="78" customHeight="1" thickBot="1" x14ac:dyDescent="0.25">
      <c r="A195" s="339" t="s">
        <v>155</v>
      </c>
      <c r="B195" s="340"/>
      <c r="C195" s="334" t="s">
        <v>156</v>
      </c>
      <c r="D195" s="341" t="s">
        <v>149</v>
      </c>
      <c r="E195" s="342"/>
      <c r="F195" s="224"/>
      <c r="G195" s="225"/>
      <c r="H195" s="225"/>
    </row>
    <row r="196" spans="1:8" ht="50.1" customHeight="1" x14ac:dyDescent="0.2">
      <c r="A196" s="252" t="s">
        <v>157</v>
      </c>
      <c r="B196" s="252"/>
      <c r="C196" s="252"/>
      <c r="D196" s="252"/>
      <c r="E196" s="252"/>
      <c r="F196" s="252"/>
      <c r="G196" s="252"/>
      <c r="H196" s="252"/>
    </row>
    <row r="197" spans="1:8" ht="50.1" customHeight="1" x14ac:dyDescent="0.2">
      <c r="A197" s="252" t="s">
        <v>158</v>
      </c>
      <c r="B197" s="252"/>
      <c r="C197" s="252"/>
      <c r="D197" s="252"/>
      <c r="E197" s="252"/>
      <c r="F197" s="252"/>
      <c r="G197" s="252"/>
      <c r="H197" s="252"/>
    </row>
    <row r="198" spans="1:8" ht="206.25" customHeight="1" x14ac:dyDescent="0.2">
      <c r="A19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27"/>
      <c r="C198" s="227"/>
      <c r="D198" s="227"/>
      <c r="E198" s="227"/>
      <c r="F198" s="227"/>
      <c r="G198" s="227"/>
      <c r="H198" s="227"/>
    </row>
    <row r="199" spans="1:8" ht="107.25" customHeight="1" x14ac:dyDescent="0.2">
      <c r="A199" s="227" t="s">
        <v>160</v>
      </c>
      <c r="B199" s="227"/>
      <c r="C199" s="227"/>
      <c r="D199" s="227"/>
      <c r="E199" s="227"/>
      <c r="F199" s="227"/>
      <c r="G199" s="227"/>
      <c r="H199" s="227"/>
    </row>
    <row r="200" spans="1:8" ht="132" customHeight="1" x14ac:dyDescent="0.2">
      <c r="A200" s="252" t="s">
        <v>161</v>
      </c>
      <c r="B200" s="252"/>
      <c r="C200" s="252"/>
      <c r="D200" s="252"/>
      <c r="E200" s="252"/>
      <c r="F200" s="252"/>
      <c r="G200" s="252"/>
      <c r="H200" s="252"/>
    </row>
    <row r="201" spans="1:8" s="205" customFormat="1" ht="125.25" customHeight="1" x14ac:dyDescent="0.2">
      <c r="A201" s="227" t="s">
        <v>162</v>
      </c>
      <c r="B201" s="227"/>
      <c r="C201" s="227"/>
      <c r="D201" s="227"/>
      <c r="E201" s="227"/>
      <c r="F201" s="227"/>
      <c r="G201" s="227"/>
      <c r="H201" s="227"/>
    </row>
    <row r="202" spans="1:8" s="205" customFormat="1" ht="125.25" customHeight="1" x14ac:dyDescent="0.2">
      <c r="A202" s="487" t="s">
        <v>460</v>
      </c>
      <c r="B202" s="487"/>
      <c r="C202" s="487"/>
      <c r="D202" s="487"/>
      <c r="E202" s="487"/>
      <c r="F202" s="487"/>
      <c r="G202" s="487"/>
      <c r="H202" s="487"/>
    </row>
    <row r="203" spans="1:8" ht="25.5" x14ac:dyDescent="0.35">
      <c r="A203" s="488" t="s">
        <v>461</v>
      </c>
      <c r="B203" s="489"/>
      <c r="C203" s="490" t="s">
        <v>462</v>
      </c>
    </row>
    <row r="204" spans="1:8" ht="25.5" x14ac:dyDescent="0.35">
      <c r="A204" s="491" t="s">
        <v>463</v>
      </c>
      <c r="B204" s="492"/>
      <c r="C204" s="493">
        <v>1</v>
      </c>
    </row>
    <row r="205" spans="1:8" ht="25.5" x14ac:dyDescent="0.35">
      <c r="A205" s="491">
        <v>2</v>
      </c>
      <c r="B205" s="492"/>
      <c r="C205" s="493">
        <v>1.1000000000000001</v>
      </c>
    </row>
    <row r="206" spans="1:8" ht="25.5" x14ac:dyDescent="0.35">
      <c r="A206" s="491">
        <v>3</v>
      </c>
      <c r="B206" s="492"/>
      <c r="C206" s="493">
        <v>1.2</v>
      </c>
    </row>
    <row r="207" spans="1:8" ht="25.5" x14ac:dyDescent="0.35">
      <c r="A207" s="491" t="s">
        <v>464</v>
      </c>
      <c r="B207" s="492"/>
      <c r="C207" s="493">
        <v>1.25</v>
      </c>
    </row>
    <row r="208" spans="1:8" ht="25.5" x14ac:dyDescent="0.35">
      <c r="A208" s="491" t="s">
        <v>465</v>
      </c>
      <c r="B208" s="492"/>
      <c r="C208" s="493">
        <v>1.3</v>
      </c>
    </row>
    <row r="209" spans="1:8" ht="25.5" x14ac:dyDescent="0.35">
      <c r="A209" s="491" t="s">
        <v>466</v>
      </c>
      <c r="B209" s="492"/>
      <c r="C209" s="493">
        <v>1.35</v>
      </c>
    </row>
    <row r="210" spans="1:8" ht="25.5" x14ac:dyDescent="0.35">
      <c r="A210" s="491" t="s">
        <v>467</v>
      </c>
      <c r="B210" s="492"/>
      <c r="C210" s="493">
        <v>1.4</v>
      </c>
    </row>
    <row r="211" spans="1:8" ht="25.5" x14ac:dyDescent="0.35">
      <c r="A211" s="491" t="s">
        <v>468</v>
      </c>
      <c r="B211" s="492"/>
      <c r="C211" s="493">
        <v>1.45</v>
      </c>
    </row>
    <row r="212" spans="1:8" ht="25.5" x14ac:dyDescent="0.35">
      <c r="A212" s="491" t="s">
        <v>469</v>
      </c>
      <c r="B212" s="492"/>
      <c r="C212" s="493">
        <v>1.5</v>
      </c>
    </row>
    <row r="213" spans="1:8" ht="25.5" x14ac:dyDescent="0.35">
      <c r="A213" s="491" t="s">
        <v>470</v>
      </c>
      <c r="B213" s="492"/>
      <c r="C213" s="493">
        <v>2</v>
      </c>
    </row>
    <row r="214" spans="1:8" ht="23.25" x14ac:dyDescent="0.2">
      <c r="A214" s="252" t="s">
        <v>471</v>
      </c>
      <c r="B214" s="252"/>
      <c r="C214" s="252"/>
      <c r="D214" s="252"/>
      <c r="E214" s="252"/>
      <c r="F214" s="252"/>
      <c r="G214" s="252"/>
      <c r="H214" s="252"/>
    </row>
  </sheetData>
  <sheetProtection selectLockedCells="1" selectUnlockedCells="1"/>
  <mergeCells count="351">
    <mergeCell ref="A209:B209"/>
    <mergeCell ref="A210:B210"/>
    <mergeCell ref="A211:B211"/>
    <mergeCell ref="A212:B212"/>
    <mergeCell ref="A213:B213"/>
    <mergeCell ref="A214:H214"/>
    <mergeCell ref="A203:B203"/>
    <mergeCell ref="A204:B204"/>
    <mergeCell ref="A205:B205"/>
    <mergeCell ref="A206:B206"/>
    <mergeCell ref="A207:B207"/>
    <mergeCell ref="A208:B208"/>
    <mergeCell ref="A198:H198"/>
    <mergeCell ref="A199:H199"/>
    <mergeCell ref="A200:H200"/>
    <mergeCell ref="A201:E201"/>
    <mergeCell ref="F201:H201"/>
    <mergeCell ref="A202:H202"/>
    <mergeCell ref="A194:B194"/>
    <mergeCell ref="D194:E194"/>
    <mergeCell ref="A195:B195"/>
    <mergeCell ref="D195:E195"/>
    <mergeCell ref="A196:H196"/>
    <mergeCell ref="A197:H197"/>
    <mergeCell ref="D190:E190"/>
    <mergeCell ref="A191:B191"/>
    <mergeCell ref="D191:E191"/>
    <mergeCell ref="A192:B192"/>
    <mergeCell ref="D192:E192"/>
    <mergeCell ref="A193:B193"/>
    <mergeCell ref="D193:E193"/>
    <mergeCell ref="A186:B186"/>
    <mergeCell ref="D186:E186"/>
    <mergeCell ref="A187:B187"/>
    <mergeCell ref="C187:C190"/>
    <mergeCell ref="D187:E187"/>
    <mergeCell ref="A188:B188"/>
    <mergeCell ref="D188:E188"/>
    <mergeCell ref="A189:B189"/>
    <mergeCell ref="D189:E189"/>
    <mergeCell ref="A190:B190"/>
    <mergeCell ref="A178:C178"/>
    <mergeCell ref="A179:C179"/>
    <mergeCell ref="A181:H181"/>
    <mergeCell ref="A182:H182"/>
    <mergeCell ref="A184:E184"/>
    <mergeCell ref="A185:E185"/>
    <mergeCell ref="A173:C173"/>
    <mergeCell ref="G173:H173"/>
    <mergeCell ref="A174:C174"/>
    <mergeCell ref="A175:C175"/>
    <mergeCell ref="A176:C176"/>
    <mergeCell ref="A177:C177"/>
    <mergeCell ref="A166:B166"/>
    <mergeCell ref="D166:H166"/>
    <mergeCell ref="C168:D168"/>
    <mergeCell ref="C169:D169"/>
    <mergeCell ref="C170:D170"/>
    <mergeCell ref="A172:H172"/>
    <mergeCell ref="A162:B162"/>
    <mergeCell ref="D162:H162"/>
    <mergeCell ref="A163:C163"/>
    <mergeCell ref="D163:H163"/>
    <mergeCell ref="A164:B164"/>
    <mergeCell ref="C164:C165"/>
    <mergeCell ref="D164:H164"/>
    <mergeCell ref="A165:B165"/>
    <mergeCell ref="D165:H165"/>
    <mergeCell ref="A159:B159"/>
    <mergeCell ref="D159:H159"/>
    <mergeCell ref="A160:B160"/>
    <mergeCell ref="D160:H160"/>
    <mergeCell ref="A161:B161"/>
    <mergeCell ref="D161:H161"/>
    <mergeCell ref="A155:B155"/>
    <mergeCell ref="D155:H155"/>
    <mergeCell ref="A156:B156"/>
    <mergeCell ref="D156:H156"/>
    <mergeCell ref="A157:B157"/>
    <mergeCell ref="A158:B158"/>
    <mergeCell ref="D158:H158"/>
    <mergeCell ref="D151:H151"/>
    <mergeCell ref="A152:B152"/>
    <mergeCell ref="D152:H152"/>
    <mergeCell ref="A153:B153"/>
    <mergeCell ref="D153:H153"/>
    <mergeCell ref="A154:B154"/>
    <mergeCell ref="D154:H154"/>
    <mergeCell ref="A147:B147"/>
    <mergeCell ref="D147:H147"/>
    <mergeCell ref="A148:B148"/>
    <mergeCell ref="C148:C152"/>
    <mergeCell ref="D148:H148"/>
    <mergeCell ref="A149:B149"/>
    <mergeCell ref="D149:H149"/>
    <mergeCell ref="A150:B150"/>
    <mergeCell ref="D150:H150"/>
    <mergeCell ref="A151:B151"/>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8:H98"/>
    <mergeCell ref="A99:B99"/>
    <mergeCell ref="D99:H99"/>
    <mergeCell ref="A100:B100"/>
    <mergeCell ref="D100:H100"/>
    <mergeCell ref="A101:B101"/>
    <mergeCell ref="D101:H101"/>
    <mergeCell ref="A94:B94"/>
    <mergeCell ref="C94:C111"/>
    <mergeCell ref="D94:H94"/>
    <mergeCell ref="A95:B95"/>
    <mergeCell ref="D95:H95"/>
    <mergeCell ref="A96:B96"/>
    <mergeCell ref="D96:H96"/>
    <mergeCell ref="A97:B97"/>
    <mergeCell ref="D97:H97"/>
    <mergeCell ref="A98:B98"/>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0:C80"/>
    <mergeCell ref="D80:H80"/>
    <mergeCell ref="D81:H81"/>
    <mergeCell ref="A82:B82"/>
    <mergeCell ref="C82:C90"/>
    <mergeCell ref="D82:H82"/>
    <mergeCell ref="A83:B83"/>
    <mergeCell ref="D83:H83"/>
    <mergeCell ref="A84:B84"/>
    <mergeCell ref="D84:H84"/>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7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1"/>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556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361">
        <f>F48*1.2</f>
        <v>2736</v>
      </c>
      <c r="E48" s="361">
        <f>F48*1.1</f>
        <v>2508</v>
      </c>
      <c r="F48" s="361">
        <v>2280</v>
      </c>
      <c r="G48" s="361">
        <f>F48*0.75</f>
        <v>1710</v>
      </c>
      <c r="H48" s="361">
        <f>F48*0.5</f>
        <v>1140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780 до 15600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6" s="127">
        <v>780</v>
      </c>
      <c r="E56" s="128"/>
      <c r="F56" s="128"/>
      <c r="G56" s="128"/>
      <c r="H56" s="129"/>
    </row>
    <row r="57" spans="1:8" ht="37.5" customHeight="1" x14ac:dyDescent="0.2">
      <c r="A57" s="130" t="s">
        <v>33</v>
      </c>
      <c r="B57" s="131"/>
      <c r="C57" s="126"/>
      <c r="D57" s="36">
        <v>1560</v>
      </c>
      <c r="E57" s="37"/>
      <c r="F57" s="37"/>
      <c r="G57" s="37"/>
      <c r="H57" s="38"/>
    </row>
    <row r="58" spans="1:8" ht="37.5" customHeight="1" x14ac:dyDescent="0.2">
      <c r="A58" s="130" t="s">
        <v>34</v>
      </c>
      <c r="B58" s="131"/>
      <c r="C58" s="126"/>
      <c r="D58" s="36">
        <v>2340</v>
      </c>
      <c r="E58" s="37"/>
      <c r="F58" s="37"/>
      <c r="G58" s="37"/>
      <c r="H58" s="38"/>
    </row>
    <row r="59" spans="1:8" ht="37.5" customHeight="1" x14ac:dyDescent="0.2">
      <c r="A59" s="130" t="s">
        <v>35</v>
      </c>
      <c r="B59" s="131"/>
      <c r="C59" s="126"/>
      <c r="D59" s="36">
        <v>3120</v>
      </c>
      <c r="E59" s="37"/>
      <c r="F59" s="37"/>
      <c r="G59" s="37"/>
      <c r="H59" s="38"/>
    </row>
    <row r="60" spans="1:8" ht="37.5" customHeight="1" x14ac:dyDescent="0.2">
      <c r="A60" s="130" t="s">
        <v>36</v>
      </c>
      <c r="B60" s="131"/>
      <c r="C60" s="126"/>
      <c r="D60" s="36">
        <v>3900</v>
      </c>
      <c r="E60" s="37"/>
      <c r="F60" s="37"/>
      <c r="G60" s="37"/>
      <c r="H60" s="38"/>
    </row>
    <row r="61" spans="1:8" ht="37.5" customHeight="1" x14ac:dyDescent="0.2">
      <c r="A61" s="130" t="s">
        <v>37</v>
      </c>
      <c r="B61" s="131"/>
      <c r="C61" s="126"/>
      <c r="D61" s="36">
        <v>4680</v>
      </c>
      <c r="E61" s="37"/>
      <c r="F61" s="37"/>
      <c r="G61" s="37"/>
      <c r="H61" s="38"/>
    </row>
    <row r="62" spans="1:8" ht="37.5" customHeight="1" x14ac:dyDescent="0.2">
      <c r="A62" s="130" t="s">
        <v>38</v>
      </c>
      <c r="B62" s="131"/>
      <c r="C62" s="126"/>
      <c r="D62" s="36">
        <v>5460</v>
      </c>
      <c r="E62" s="37"/>
      <c r="F62" s="37"/>
      <c r="G62" s="37"/>
      <c r="H62" s="38"/>
    </row>
    <row r="63" spans="1:8" ht="37.5" customHeight="1" x14ac:dyDescent="0.2">
      <c r="A63" s="130" t="s">
        <v>39</v>
      </c>
      <c r="B63" s="131"/>
      <c r="C63" s="126"/>
      <c r="D63" s="36">
        <v>6240</v>
      </c>
      <c r="E63" s="37"/>
      <c r="F63" s="37"/>
      <c r="G63" s="37"/>
      <c r="H63" s="38"/>
    </row>
    <row r="64" spans="1:8" ht="37.5" customHeight="1" x14ac:dyDescent="0.2">
      <c r="A64" s="130" t="s">
        <v>40</v>
      </c>
      <c r="B64" s="131"/>
      <c r="C64" s="126"/>
      <c r="D64" s="36">
        <v>7020</v>
      </c>
      <c r="E64" s="37"/>
      <c r="F64" s="37"/>
      <c r="G64" s="37"/>
      <c r="H64" s="38"/>
    </row>
    <row r="65" spans="1:8" ht="37.5" customHeight="1" x14ac:dyDescent="0.2">
      <c r="A65" s="130" t="s">
        <v>41</v>
      </c>
      <c r="B65" s="131"/>
      <c r="C65" s="126"/>
      <c r="D65" s="36">
        <v>7800</v>
      </c>
      <c r="E65" s="37"/>
      <c r="F65" s="37"/>
      <c r="G65" s="37"/>
      <c r="H65" s="38"/>
    </row>
    <row r="66" spans="1:8" ht="37.5" customHeight="1" x14ac:dyDescent="0.2">
      <c r="A66" s="130" t="s">
        <v>42</v>
      </c>
      <c r="B66" s="131"/>
      <c r="C66" s="126"/>
      <c r="D66" s="36">
        <v>8580</v>
      </c>
      <c r="E66" s="37"/>
      <c r="F66" s="37"/>
      <c r="G66" s="37"/>
      <c r="H66" s="38"/>
    </row>
    <row r="67" spans="1:8" ht="37.5" customHeight="1" x14ac:dyDescent="0.2">
      <c r="A67" s="130" t="s">
        <v>43</v>
      </c>
      <c r="B67" s="131"/>
      <c r="C67" s="126"/>
      <c r="D67" s="36">
        <v>9360</v>
      </c>
      <c r="E67" s="37"/>
      <c r="F67" s="37"/>
      <c r="G67" s="37"/>
      <c r="H67" s="38"/>
    </row>
    <row r="68" spans="1:8" ht="37.5" customHeight="1" x14ac:dyDescent="0.2">
      <c r="A68" s="130" t="s">
        <v>44</v>
      </c>
      <c r="B68" s="131"/>
      <c r="C68" s="126"/>
      <c r="D68" s="36">
        <v>10140</v>
      </c>
      <c r="E68" s="37"/>
      <c r="F68" s="37"/>
      <c r="G68" s="37"/>
      <c r="H68" s="38"/>
    </row>
    <row r="69" spans="1:8" ht="37.5" customHeight="1" x14ac:dyDescent="0.2">
      <c r="A69" s="130" t="s">
        <v>45</v>
      </c>
      <c r="B69" s="131"/>
      <c r="C69" s="126"/>
      <c r="D69" s="36">
        <v>10920</v>
      </c>
      <c r="E69" s="37"/>
      <c r="F69" s="37"/>
      <c r="G69" s="37"/>
      <c r="H69" s="38"/>
    </row>
    <row r="70" spans="1:8" ht="37.5" customHeight="1" x14ac:dyDescent="0.2">
      <c r="A70" s="130" t="s">
        <v>46</v>
      </c>
      <c r="B70" s="131"/>
      <c r="C70" s="126"/>
      <c r="D70" s="36">
        <v>11700</v>
      </c>
      <c r="E70" s="37"/>
      <c r="F70" s="37"/>
      <c r="G70" s="37"/>
      <c r="H70" s="38"/>
    </row>
    <row r="71" spans="1:8" ht="37.5" customHeight="1" x14ac:dyDescent="0.2">
      <c r="A71" s="130" t="s">
        <v>47</v>
      </c>
      <c r="B71" s="131"/>
      <c r="C71" s="126"/>
      <c r="D71" s="36">
        <v>12480</v>
      </c>
      <c r="E71" s="37"/>
      <c r="F71" s="37"/>
      <c r="G71" s="37"/>
      <c r="H71" s="38"/>
    </row>
    <row r="72" spans="1:8" ht="37.5" customHeight="1" x14ac:dyDescent="0.2">
      <c r="A72" s="130" t="s">
        <v>48</v>
      </c>
      <c r="B72" s="131"/>
      <c r="C72" s="126"/>
      <c r="D72" s="36">
        <v>13260</v>
      </c>
      <c r="E72" s="37"/>
      <c r="F72" s="37"/>
      <c r="G72" s="37"/>
      <c r="H72" s="38"/>
    </row>
    <row r="73" spans="1:8" ht="37.5" customHeight="1" x14ac:dyDescent="0.2">
      <c r="A73" s="130" t="s">
        <v>49</v>
      </c>
      <c r="B73" s="131"/>
      <c r="C73" s="126"/>
      <c r="D73" s="36">
        <v>14040</v>
      </c>
      <c r="E73" s="37"/>
      <c r="F73" s="37"/>
      <c r="G73" s="37"/>
      <c r="H73" s="38"/>
    </row>
    <row r="74" spans="1:8" ht="37.5" customHeight="1" x14ac:dyDescent="0.2">
      <c r="A74" s="130" t="s">
        <v>50</v>
      </c>
      <c r="B74" s="131"/>
      <c r="C74" s="126"/>
      <c r="D74" s="36">
        <v>14820</v>
      </c>
      <c r="E74" s="37"/>
      <c r="F74" s="37"/>
      <c r="G74" s="37"/>
      <c r="H74" s="38"/>
    </row>
    <row r="75" spans="1:8" ht="37.5" customHeight="1" thickBot="1" x14ac:dyDescent="0.25">
      <c r="A75" s="130" t="s">
        <v>51</v>
      </c>
      <c r="B75" s="131"/>
      <c r="C75" s="126"/>
      <c r="D75" s="36">
        <v>15600</v>
      </c>
      <c r="E75" s="37"/>
      <c r="F75" s="37"/>
      <c r="G75" s="37"/>
      <c r="H75" s="38"/>
    </row>
    <row r="76" spans="1:8" ht="50.1" customHeight="1" thickBot="1" x14ac:dyDescent="0.25">
      <c r="A76" s="119" t="s">
        <v>52</v>
      </c>
      <c r="B76" s="120"/>
      <c r="C76" s="120"/>
      <c r="D76" s="121" t="str">
        <f>"от "&amp;MIN(D77:D86)&amp;" до "&amp;MAX(D77:D86)</f>
        <v>от 240 до 4080</v>
      </c>
      <c r="E76" s="122"/>
      <c r="F76" s="122"/>
      <c r="G76" s="122"/>
      <c r="H76" s="123"/>
    </row>
    <row r="77" spans="1:8" ht="151.5" x14ac:dyDescent="0.2">
      <c r="A77" s="132" t="s">
        <v>53</v>
      </c>
      <c r="B77" s="133" t="s">
        <v>13</v>
      </c>
      <c r="C77" s="321"/>
      <c r="D77" s="135">
        <v>540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8" s="140">
        <v>360</v>
      </c>
      <c r="E78" s="140"/>
      <c r="F78" s="140"/>
      <c r="G78" s="140"/>
      <c r="H78" s="141"/>
    </row>
    <row r="79" spans="1:8" ht="37.5" customHeight="1" x14ac:dyDescent="0.2">
      <c r="A79" s="137" t="s">
        <v>55</v>
      </c>
      <c r="B79" s="138"/>
      <c r="C79" s="142"/>
      <c r="D79" s="140">
        <v>3000</v>
      </c>
      <c r="E79" s="140"/>
      <c r="F79" s="140"/>
      <c r="G79" s="140"/>
      <c r="H79" s="141"/>
    </row>
    <row r="80" spans="1:8" ht="37.5" customHeight="1" x14ac:dyDescent="0.2">
      <c r="A80" s="137" t="s">
        <v>56</v>
      </c>
      <c r="B80" s="138"/>
      <c r="C80" s="142"/>
      <c r="D80" s="140">
        <v>1200</v>
      </c>
      <c r="E80" s="140"/>
      <c r="F80" s="140"/>
      <c r="G80" s="140"/>
      <c r="H80" s="141"/>
    </row>
    <row r="81" spans="1:8" ht="37.5" customHeight="1" x14ac:dyDescent="0.2">
      <c r="A81" s="143" t="s">
        <v>57</v>
      </c>
      <c r="B81" s="144"/>
      <c r="C81" s="142"/>
      <c r="D81" s="140">
        <v>3300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4080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510 до 6000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90" s="165">
        <v>1440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360</v>
      </c>
      <c r="E92" s="140"/>
      <c r="F92" s="140"/>
      <c r="G92" s="140"/>
      <c r="H92" s="141"/>
    </row>
    <row r="93" spans="1:8" ht="55.5" customHeight="1" x14ac:dyDescent="0.2">
      <c r="A93" s="173" t="s">
        <v>70</v>
      </c>
      <c r="B93" s="174"/>
      <c r="C93" s="169"/>
      <c r="D93" s="140">
        <f>D90/5</f>
        <v>288</v>
      </c>
      <c r="E93" s="140"/>
      <c r="F93" s="140"/>
      <c r="G93" s="140"/>
      <c r="H93" s="141"/>
    </row>
    <row r="94" spans="1:8" ht="55.5" customHeight="1" x14ac:dyDescent="0.2">
      <c r="A94" s="173" t="s">
        <v>71</v>
      </c>
      <c r="B94" s="174"/>
      <c r="C94" s="169"/>
      <c r="D94" s="140">
        <f>D90/6</f>
        <v>240</v>
      </c>
      <c r="E94" s="140"/>
      <c r="F94" s="140"/>
      <c r="G94" s="140"/>
      <c r="H94" s="141"/>
    </row>
    <row r="95" spans="1:8" ht="55.5" customHeight="1" x14ac:dyDescent="0.2">
      <c r="A95" s="173" t="s">
        <v>72</v>
      </c>
      <c r="B95" s="174"/>
      <c r="C95" s="169"/>
      <c r="D95" s="140">
        <f>D90/7</f>
        <v>205.71428571428572</v>
      </c>
      <c r="E95" s="140"/>
      <c r="F95" s="140"/>
      <c r="G95" s="140"/>
      <c r="H95" s="141"/>
    </row>
    <row r="96" spans="1:8" ht="55.5" customHeight="1" x14ac:dyDescent="0.2">
      <c r="A96" s="173" t="s">
        <v>73</v>
      </c>
      <c r="B96" s="174"/>
      <c r="C96" s="169"/>
      <c r="D96" s="140">
        <f>D90/8</f>
        <v>180</v>
      </c>
      <c r="E96" s="140"/>
      <c r="F96" s="140"/>
      <c r="G96" s="140"/>
      <c r="H96" s="141"/>
    </row>
    <row r="97" spans="1:8" ht="55.5" customHeight="1" x14ac:dyDescent="0.2">
      <c r="A97" s="173" t="s">
        <v>74</v>
      </c>
      <c r="B97" s="174"/>
      <c r="C97" s="169"/>
      <c r="D97" s="140">
        <f>D90/9</f>
        <v>160</v>
      </c>
      <c r="E97" s="140"/>
      <c r="F97" s="140"/>
      <c r="G97" s="140"/>
      <c r="H97" s="141"/>
    </row>
    <row r="98" spans="1:8" ht="55.5" customHeight="1" x14ac:dyDescent="0.2">
      <c r="A98" s="173" t="s">
        <v>75</v>
      </c>
      <c r="B98" s="174"/>
      <c r="C98" s="169"/>
      <c r="D98" s="140">
        <f>D90/10</f>
        <v>144</v>
      </c>
      <c r="E98" s="140"/>
      <c r="F98" s="140"/>
      <c r="G98" s="140"/>
      <c r="H98" s="141"/>
    </row>
    <row r="99" spans="1:8" ht="55.5" customHeight="1" thickBot="1" x14ac:dyDescent="0.25">
      <c r="A99" s="162" t="s">
        <v>76</v>
      </c>
      <c r="B99" s="163"/>
      <c r="C99" s="169"/>
      <c r="D99" s="165">
        <v>2448</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612</v>
      </c>
      <c r="E101" s="140"/>
      <c r="F101" s="140"/>
      <c r="G101" s="140"/>
      <c r="H101" s="141"/>
    </row>
    <row r="102" spans="1:8" ht="55.5" customHeight="1" x14ac:dyDescent="0.2">
      <c r="A102" s="173" t="s">
        <v>70</v>
      </c>
      <c r="B102" s="174"/>
      <c r="C102" s="169"/>
      <c r="D102" s="140">
        <v>489.59999999999997</v>
      </c>
      <c r="E102" s="140"/>
      <c r="F102" s="140"/>
      <c r="G102" s="140"/>
      <c r="H102" s="141"/>
    </row>
    <row r="103" spans="1:8" ht="55.5" customHeight="1" x14ac:dyDescent="0.2">
      <c r="A103" s="173" t="s">
        <v>71</v>
      </c>
      <c r="B103" s="174"/>
      <c r="C103" s="169"/>
      <c r="D103" s="140">
        <v>408</v>
      </c>
      <c r="E103" s="140"/>
      <c r="F103" s="140"/>
      <c r="G103" s="140"/>
      <c r="H103" s="141"/>
    </row>
    <row r="104" spans="1:8" ht="55.5" customHeight="1" x14ac:dyDescent="0.2">
      <c r="A104" s="173" t="s">
        <v>72</v>
      </c>
      <c r="B104" s="174"/>
      <c r="C104" s="169"/>
      <c r="D104" s="140">
        <v>349.71428571428572</v>
      </c>
      <c r="E104" s="140"/>
      <c r="F104" s="140"/>
      <c r="G104" s="140"/>
      <c r="H104" s="141"/>
    </row>
    <row r="105" spans="1:8" ht="55.5" customHeight="1" x14ac:dyDescent="0.2">
      <c r="A105" s="173" t="s">
        <v>73</v>
      </c>
      <c r="B105" s="174"/>
      <c r="C105" s="169"/>
      <c r="D105" s="140">
        <v>306</v>
      </c>
      <c r="E105" s="140"/>
      <c r="F105" s="140"/>
      <c r="G105" s="140"/>
      <c r="H105" s="141"/>
    </row>
    <row r="106" spans="1:8" ht="55.5" customHeight="1" x14ac:dyDescent="0.2">
      <c r="A106" s="173" t="s">
        <v>74</v>
      </c>
      <c r="B106" s="174"/>
      <c r="C106" s="169"/>
      <c r="D106" s="140">
        <v>272</v>
      </c>
      <c r="E106" s="140"/>
      <c r="F106" s="140"/>
      <c r="G106" s="140"/>
      <c r="H106" s="141"/>
    </row>
    <row r="107" spans="1:8" ht="55.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"2ГИС.НАХОДКА"</v>
      </c>
      <c r="D110" s="31">
        <v>2100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1" s="187">
        <v>960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2" s="36">
        <v>2040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"2ГИС.НАХОДКА"</v>
      </c>
      <c r="D113" s="36">
        <v>3300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"2ГИС.НАХОДКА"</v>
      </c>
      <c r="D114" s="36">
        <v>3960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5" s="36">
        <v>2520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6" s="36">
        <v>1500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7" s="36">
        <v>2520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"2ГИС.НАХОДКА" (версия для ПК)</v>
      </c>
      <c r="D118" s="36">
        <v>4002</v>
      </c>
      <c r="E118" s="37"/>
      <c r="F118" s="37"/>
      <c r="G118" s="37"/>
      <c r="H118" s="38"/>
    </row>
    <row r="119" spans="1:8" ht="50.1" customHeight="1" x14ac:dyDescent="0.2">
      <c r="A119" s="143" t="s">
        <v>87</v>
      </c>
      <c r="B119" s="144"/>
      <c r="C119" s="186" t="s">
        <v>88</v>
      </c>
      <c r="D119" s="36">
        <v>510</v>
      </c>
      <c r="E119" s="37"/>
      <c r="F119" s="37"/>
      <c r="G119" s="37"/>
      <c r="H119" s="38"/>
    </row>
    <row r="120" spans="1:8" ht="65.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0" s="36">
        <v>1800</v>
      </c>
      <c r="E120" s="37"/>
      <c r="F120" s="37"/>
      <c r="G120" s="37"/>
      <c r="H120" s="38"/>
    </row>
    <row r="121" spans="1:8" ht="65.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1" s="36">
        <v>1440</v>
      </c>
      <c r="E121" s="37"/>
      <c r="F121" s="37"/>
      <c r="G121" s="37"/>
      <c r="H121" s="38"/>
    </row>
    <row r="122" spans="1:8" ht="65.25" customHeight="1" x14ac:dyDescent="0.2">
      <c r="A122" s="143" t="s">
        <v>91</v>
      </c>
      <c r="B122" s="144"/>
      <c r="C122"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2" s="36">
        <v>1200</v>
      </c>
      <c r="E122" s="37"/>
      <c r="F122" s="37"/>
      <c r="G122" s="37"/>
      <c r="H122" s="38"/>
    </row>
    <row r="123" spans="1:8" ht="65.25" customHeight="1" x14ac:dyDescent="0.2">
      <c r="A123" s="143" t="s">
        <v>92</v>
      </c>
      <c r="B123" s="144"/>
      <c r="C123"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3" s="36">
        <v>720</v>
      </c>
      <c r="E123" s="37"/>
      <c r="F123" s="37"/>
      <c r="G123" s="37"/>
      <c r="H123" s="38"/>
    </row>
    <row r="124" spans="1:8" ht="65.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4" s="36">
        <v>3300</v>
      </c>
      <c r="E124" s="37"/>
      <c r="F124" s="37"/>
      <c r="G124" s="37"/>
      <c r="H124" s="38"/>
    </row>
    <row r="125" spans="1:8" ht="65.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6" s="3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7" s="36">
        <v>900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8" s="3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9" s="36">
        <v>1500</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30" s="36">
        <v>3000</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31" s="36">
        <v>2502</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"2ГИС.НАХОДКА"</v>
      </c>
      <c r="D132" s="36">
        <v>3000</v>
      </c>
      <c r="E132" s="37"/>
      <c r="F132" s="37"/>
      <c r="G132" s="37"/>
      <c r="H132" s="38"/>
    </row>
    <row r="133" spans="1:8" ht="50.1" customHeight="1" x14ac:dyDescent="0.2">
      <c r="A133" s="143" t="s">
        <v>101</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6">
        <v>1440</v>
      </c>
      <c r="E133" s="37"/>
      <c r="F133" s="37"/>
      <c r="G133" s="37"/>
      <c r="H133" s="38"/>
    </row>
    <row r="134" spans="1:8" ht="50.1" customHeight="1" x14ac:dyDescent="0.2">
      <c r="A134" s="143" t="s">
        <v>102</v>
      </c>
      <c r="B134" s="144"/>
      <c r="C134" s="186" t="str">
        <f t="shared" si="1"/>
        <v>Электронный справочник на основе Справочника организаций "2ГИС.НАХОДКА" (версия для ПК)</v>
      </c>
      <c r="D134" s="36">
        <v>2880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"2ГИС.НАХОДКА"</v>
      </c>
      <c r="D135" s="36">
        <v>4680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"2ГИС.НАХОДКА"</v>
      </c>
      <c r="D136" s="36">
        <v>5616</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"2ГИС.НАХОДКА" (версия для ПК)</v>
      </c>
      <c r="D137" s="36">
        <v>3600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"2ГИС.НАХОДКА" (версия для ПК)</v>
      </c>
      <c r="D138" s="36">
        <v>2160</v>
      </c>
      <c r="E138" s="37"/>
      <c r="F138" s="37"/>
      <c r="G138" s="37"/>
      <c r="H138" s="38"/>
    </row>
    <row r="139" spans="1:8" ht="50.1" customHeight="1" x14ac:dyDescent="0.2">
      <c r="A139" s="143" t="s">
        <v>107</v>
      </c>
      <c r="B139" s="144"/>
      <c r="C139" s="186" t="str">
        <f t="shared" si="1"/>
        <v>Электронный справочник на основе Справочника организаций "2ГИС.НАХОДКА" (версия для ПК)</v>
      </c>
      <c r="D139" s="36">
        <v>3600</v>
      </c>
      <c r="E139" s="37"/>
      <c r="F139" s="37"/>
      <c r="G139" s="37"/>
      <c r="H139" s="38"/>
    </row>
    <row r="140" spans="1:8" ht="50.1" customHeight="1" x14ac:dyDescent="0.2">
      <c r="A140" s="143" t="s">
        <v>108</v>
      </c>
      <c r="B140" s="144"/>
      <c r="C140" s="186" t="s">
        <v>88</v>
      </c>
      <c r="D140" s="36">
        <v>720</v>
      </c>
      <c r="E140" s="37"/>
      <c r="F140" s="37"/>
      <c r="G140" s="37"/>
      <c r="H140" s="38"/>
    </row>
    <row r="141" spans="1:8" ht="67.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6">
        <v>4680</v>
      </c>
      <c r="E141" s="37"/>
      <c r="F141" s="37"/>
      <c r="G141" s="37"/>
      <c r="H141" s="38"/>
    </row>
    <row r="142" spans="1:8" ht="50.1" customHeight="1" thickBot="1" x14ac:dyDescent="0.25">
      <c r="A142" s="143" t="s">
        <v>110</v>
      </c>
      <c r="B142" s="144"/>
      <c r="C142" s="186" t="str">
        <f t="shared" si="1"/>
        <v>Электронный справочник на основе Справочника организаций "2ГИС.НАХОДКА" (версия для ПК)</v>
      </c>
      <c r="D142" s="44">
        <v>8400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44" s="36">
        <v>2004</v>
      </c>
      <c r="E144" s="37"/>
      <c r="F144" s="37"/>
      <c r="G144" s="37"/>
      <c r="H144" s="38"/>
    </row>
    <row r="145" spans="1:8" s="16" customFormat="1" ht="50.1" customHeight="1" x14ac:dyDescent="0.2">
      <c r="A145" s="143" t="s">
        <v>113</v>
      </c>
      <c r="B145" s="144"/>
      <c r="C145" s="196"/>
      <c r="D145" s="36">
        <v>2004</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510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50" s="200">
        <f>F150*1.2</f>
        <v>2376</v>
      </c>
      <c r="E150" s="201">
        <f>F150*1.1</f>
        <v>2178</v>
      </c>
      <c r="F150" s="201">
        <v>1980</v>
      </c>
      <c r="G150" s="201">
        <f>F150*0.75</f>
        <v>1485</v>
      </c>
      <c r="H150" s="202">
        <f>F150*0.5</f>
        <v>990</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"2ГИС.НАХОДКА"</v>
      </c>
      <c r="D151" s="36">
        <v>3000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2" s="36">
        <v>1320</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53" s="200">
        <f>F153*1.2</f>
        <v>3456</v>
      </c>
      <c r="E153" s="201">
        <f>F153*1.1</f>
        <v>3168.0000000000005</v>
      </c>
      <c r="F153" s="201">
        <v>2880</v>
      </c>
      <c r="G153" s="201">
        <f>F153*0.75</f>
        <v>2160</v>
      </c>
      <c r="H153" s="202">
        <f>F153*0.5</f>
        <v>1440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"2ГИС.НАХОДКА"</v>
      </c>
      <c r="D154" s="36">
        <v>4200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5" s="36">
        <v>1920</v>
      </c>
      <c r="E155" s="37"/>
      <c r="F155" s="37"/>
      <c r="G155" s="37"/>
      <c r="H155" s="38"/>
    </row>
    <row r="156" spans="1:8" s="16" customFormat="1" ht="126" customHeight="1" x14ac:dyDescent="0.2">
      <c r="A156" s="143" t="s">
        <v>124</v>
      </c>
      <c r="B156" s="144"/>
      <c r="C156" s="203" t="str">
        <f>C151</f>
        <v>Интернет-площадка 2gis.ru на основе Cправочника организаций "2ГИС.НАХОДКА"</v>
      </c>
      <c r="D156" s="200">
        <f>F156*1.2</f>
        <v>1800</v>
      </c>
      <c r="E156" s="201">
        <f>F156*1.1</f>
        <v>1650.0000000000002</v>
      </c>
      <c r="F156" s="201">
        <v>1500</v>
      </c>
      <c r="G156" s="201">
        <f>F156*0.75</f>
        <v>1125</v>
      </c>
      <c r="H156" s="202">
        <f>F156*0.5</f>
        <v>750</v>
      </c>
    </row>
    <row r="157" spans="1:8" s="16" customFormat="1" ht="126" customHeight="1" thickBot="1" x14ac:dyDescent="0.25">
      <c r="A157" s="143" t="s">
        <v>125</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7" s="36">
        <v>2310</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357"/>
      <c r="B159" s="357"/>
      <c r="C159" s="357"/>
      <c r="D159" s="357"/>
      <c r="E159" s="357"/>
      <c r="F159" s="357"/>
      <c r="G159" s="357"/>
      <c r="H159" s="359"/>
    </row>
    <row r="160" spans="1:8" s="16" customFormat="1" ht="83.25" customHeight="1" x14ac:dyDescent="0.2">
      <c r="A160" s="494" t="s">
        <v>186</v>
      </c>
      <c r="B160" s="495"/>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0" s="564">
        <v>6240</v>
      </c>
      <c r="E160" s="509"/>
      <c r="F160" s="509"/>
      <c r="G160" s="509"/>
      <c r="H160" s="416"/>
    </row>
    <row r="161" spans="1:8" s="16" customFormat="1" ht="83.25" customHeight="1" thickBot="1" x14ac:dyDescent="0.25">
      <c r="A161" s="496" t="s">
        <v>187</v>
      </c>
      <c r="B161" s="497"/>
      <c r="C161" s="198"/>
      <c r="D161" s="327">
        <v>6240</v>
      </c>
      <c r="E161" s="148"/>
      <c r="F161" s="148"/>
      <c r="G161" s="148"/>
      <c r="H161" s="149"/>
    </row>
    <row r="162" spans="1:8" ht="50.1" customHeight="1" thickBot="1" x14ac:dyDescent="0.25">
      <c r="A162" s="180"/>
      <c r="B162" s="181"/>
      <c r="C162" s="182"/>
      <c r="D162" s="183"/>
      <c r="E162" s="183"/>
      <c r="F162" s="183"/>
      <c r="G162" s="183"/>
      <c r="H162" s="184"/>
    </row>
    <row r="163" spans="1:8" s="23" customFormat="1" ht="26.25" x14ac:dyDescent="0.2">
      <c r="A163" s="204"/>
      <c r="B163" s="205"/>
      <c r="C163" s="206"/>
      <c r="D163" s="205"/>
      <c r="E163" s="205"/>
      <c r="F163" s="205"/>
      <c r="G163" s="205"/>
      <c r="H163" s="207"/>
    </row>
    <row r="164" spans="1:8" s="16" customFormat="1" ht="21" x14ac:dyDescent="0.2">
      <c r="A164" s="204"/>
      <c r="B164" s="205"/>
      <c r="C164" s="206"/>
      <c r="D164" s="205"/>
      <c r="E164" s="205"/>
      <c r="F164" s="205"/>
      <c r="G164" s="205"/>
      <c r="H164" s="207"/>
    </row>
    <row r="165" spans="1:8" s="16" customFormat="1" ht="21" x14ac:dyDescent="0.2">
      <c r="A165" s="204"/>
      <c r="B165" s="205"/>
      <c r="C165" s="206"/>
      <c r="D165" s="205"/>
      <c r="E165" s="205"/>
      <c r="F165" s="205"/>
      <c r="G165" s="205"/>
      <c r="H165" s="207"/>
    </row>
    <row r="166" spans="1:8" s="16" customFormat="1" ht="21" x14ac:dyDescent="0.2">
      <c r="A166" s="208"/>
      <c r="B166" s="209" t="s">
        <v>126</v>
      </c>
      <c r="C166" s="210" t="s">
        <v>557</v>
      </c>
      <c r="D166" s="210"/>
      <c r="E166" s="211"/>
      <c r="F166" s="211"/>
      <c r="G166" s="211"/>
      <c r="H166" s="211"/>
    </row>
    <row r="167" spans="1:8" s="16" customFormat="1" ht="21" x14ac:dyDescent="0.2">
      <c r="A167" s="208"/>
      <c r="B167" s="211"/>
      <c r="C167" s="212" t="s">
        <v>260</v>
      </c>
      <c r="D167" s="212"/>
      <c r="E167" s="211"/>
      <c r="F167" s="211"/>
      <c r="G167" s="211"/>
      <c r="H167" s="211"/>
    </row>
    <row r="168" spans="1:8" s="16" customFormat="1" ht="21" x14ac:dyDescent="0.2">
      <c r="A168" s="208"/>
      <c r="B168" s="211"/>
      <c r="C168" s="212" t="s">
        <v>261</v>
      </c>
      <c r="D168" s="212"/>
      <c r="E168" s="211"/>
      <c r="F168" s="211"/>
      <c r="G168" s="211"/>
      <c r="H168" s="211"/>
    </row>
    <row r="169" spans="1:8" ht="21" x14ac:dyDescent="0.2">
      <c r="C169" s="212"/>
      <c r="D169" s="212"/>
      <c r="E169" s="211"/>
      <c r="F169" s="211"/>
      <c r="G169" s="211"/>
      <c r="H169" s="205"/>
    </row>
    <row r="170" spans="1:8" ht="26.25" x14ac:dyDescent="0.2">
      <c r="A170" s="215" t="str">
        <f>Абакан_юр!A158</f>
        <v>По соглашению сторон в качестве валюты платежа могут выступать украинские гривны, в этом случае курс следующий: 1 руб. = 0,4427 гривен</v>
      </c>
      <c r="B170" s="215"/>
      <c r="C170" s="215"/>
      <c r="D170" s="216"/>
      <c r="E170" s="216"/>
      <c r="F170" s="217"/>
      <c r="G170" s="218"/>
      <c r="H170" s="218"/>
    </row>
    <row r="171" spans="1:8" ht="26.25" x14ac:dyDescent="0.2">
      <c r="A171" s="215" t="str">
        <f>Абакан_юр!A159</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ht="26.25" x14ac:dyDescent="0.2">
      <c r="A173" s="215" t="str">
        <f>Абакан_юр!A161</f>
        <v>По соглашению сторон в качестве валюты платежа могут выступать евро, в этом случае курс следующий: 1 руб. = 0,0108 евро</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чешские кроны, в этом случае курс следующий: 1 руб. = 0,2672 крона</v>
      </c>
      <c r="B174" s="215"/>
      <c r="C174" s="215"/>
      <c r="D174" s="216"/>
      <c r="E174" s="217"/>
      <c r="F174" s="217"/>
      <c r="G174" s="220"/>
      <c r="H174" s="220"/>
    </row>
    <row r="175" spans="1:8" ht="26.25" x14ac:dyDescent="0.2">
      <c r="A175" s="215" t="str">
        <f>Абакан_юр!A163</f>
        <v>По соглашению сторон в качестве валюты платежа могут выступать киргизские сомы, в этом случае курс следующий: 1 руб. = 1,0485 сом</v>
      </c>
      <c r="B175" s="215"/>
      <c r="C175" s="215"/>
      <c r="D175" s="216"/>
      <c r="E175" s="216"/>
      <c r="F175" s="217"/>
      <c r="G175" s="220"/>
      <c r="H175" s="220"/>
    </row>
    <row r="176" spans="1:8" ht="26.25" x14ac:dyDescent="0.2">
      <c r="A17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6" s="215"/>
      <c r="C176" s="215"/>
      <c r="D176" s="216"/>
      <c r="E176" s="216"/>
      <c r="F176" s="217"/>
      <c r="G176" s="220"/>
      <c r="H176" s="220"/>
    </row>
    <row r="177" spans="1:8" ht="26.25" customHeight="1" x14ac:dyDescent="0.2">
      <c r="A177" s="221"/>
      <c r="B177" s="221"/>
      <c r="C177" s="222"/>
      <c r="D177" s="223"/>
      <c r="E177" s="223"/>
      <c r="F177" s="224"/>
      <c r="G177" s="225"/>
      <c r="H177" s="225"/>
    </row>
    <row r="178" spans="1:8" ht="26.25" customHeight="1" x14ac:dyDescent="0.2">
      <c r="A178" s="227" t="s">
        <v>137</v>
      </c>
      <c r="B178" s="227"/>
      <c r="C178" s="227"/>
      <c r="D178" s="227"/>
      <c r="E178" s="227"/>
      <c r="F178" s="227"/>
      <c r="G178" s="227"/>
      <c r="H178" s="227"/>
    </row>
    <row r="179" spans="1:8" ht="26.25" customHeight="1" x14ac:dyDescent="0.2">
      <c r="A179" s="227" t="s">
        <v>138</v>
      </c>
      <c r="B179" s="227"/>
      <c r="C179" s="227"/>
      <c r="D179" s="227"/>
      <c r="E179" s="227"/>
      <c r="F179" s="227"/>
      <c r="G179" s="227"/>
      <c r="H179" s="227"/>
    </row>
    <row r="180" spans="1:8" ht="26.25" customHeight="1" x14ac:dyDescent="0.2">
      <c r="A180" s="221"/>
      <c r="B180" s="221"/>
      <c r="C180" s="222"/>
      <c r="D180" s="223"/>
      <c r="E180" s="223"/>
      <c r="F180" s="224"/>
      <c r="G180" s="225"/>
      <c r="H180" s="225"/>
    </row>
    <row r="181" spans="1:8" ht="26.25" customHeight="1" thickBot="1" x14ac:dyDescent="0.25">
      <c r="A181" s="228" t="s">
        <v>139</v>
      </c>
      <c r="B181" s="228"/>
      <c r="C181" s="228"/>
      <c r="D181" s="228"/>
      <c r="E181" s="228"/>
      <c r="F181" s="229"/>
      <c r="G181" s="219"/>
      <c r="H181" s="230"/>
    </row>
    <row r="182" spans="1:8" ht="26.25" customHeight="1" thickBot="1" x14ac:dyDescent="0.25">
      <c r="A182" s="231" t="s">
        <v>140</v>
      </c>
      <c r="B182" s="232"/>
      <c r="C182" s="232"/>
      <c r="D182" s="232"/>
      <c r="E182" s="233"/>
      <c r="F182" s="234"/>
      <c r="H182" s="235"/>
    </row>
    <row r="183" spans="1:8" ht="26.25" customHeight="1" thickBot="1" x14ac:dyDescent="0.25">
      <c r="A183" s="305" t="s">
        <v>141</v>
      </c>
      <c r="B183" s="306"/>
      <c r="C183" s="238" t="s">
        <v>142</v>
      </c>
      <c r="D183" s="330" t="s">
        <v>143</v>
      </c>
      <c r="E183" s="331"/>
      <c r="F183" s="240"/>
      <c r="G183" s="240"/>
      <c r="H183" s="240"/>
    </row>
    <row r="184" spans="1:8" ht="84" x14ac:dyDescent="0.2">
      <c r="A184" s="241" t="s">
        <v>144</v>
      </c>
      <c r="B184" s="242"/>
      <c r="C184" s="243" t="s">
        <v>145</v>
      </c>
      <c r="D184" s="244" t="s">
        <v>146</v>
      </c>
      <c r="E184" s="245"/>
      <c r="F184" s="240"/>
      <c r="G184" s="240"/>
      <c r="H184" s="240"/>
    </row>
    <row r="185" spans="1:8" ht="21" x14ac:dyDescent="0.2">
      <c r="A185" s="246" t="s">
        <v>147</v>
      </c>
      <c r="B185" s="247"/>
      <c r="C185" s="248" t="s">
        <v>148</v>
      </c>
      <c r="D185" s="249" t="s">
        <v>149</v>
      </c>
      <c r="E185" s="250"/>
      <c r="F185" s="240"/>
      <c r="G185" s="240"/>
      <c r="H185" s="240"/>
    </row>
    <row r="186" spans="1:8" ht="63.75" thickBot="1" x14ac:dyDescent="0.25">
      <c r="A186" s="332" t="s">
        <v>150</v>
      </c>
      <c r="B186" s="333"/>
      <c r="C186" s="334" t="s">
        <v>151</v>
      </c>
      <c r="D186" s="335" t="s">
        <v>149</v>
      </c>
      <c r="E186" s="336"/>
      <c r="F186" s="240"/>
      <c r="G186" s="240"/>
      <c r="H186" s="240"/>
    </row>
    <row r="187" spans="1:8" ht="42" x14ac:dyDescent="0.2">
      <c r="A187" s="246" t="s">
        <v>153</v>
      </c>
      <c r="B187" s="247"/>
      <c r="C187" s="337" t="s">
        <v>154</v>
      </c>
      <c r="D187" s="247" t="s">
        <v>149</v>
      </c>
      <c r="E187" s="338"/>
      <c r="F187" s="234"/>
      <c r="G187" s="234"/>
      <c r="H187" s="234"/>
    </row>
    <row r="188" spans="1:8" ht="50.1" customHeight="1" thickBot="1" x14ac:dyDescent="0.25">
      <c r="A188" s="339" t="s">
        <v>155</v>
      </c>
      <c r="B188" s="340"/>
      <c r="C188" s="334" t="s">
        <v>156</v>
      </c>
      <c r="D188" s="341" t="s">
        <v>149</v>
      </c>
      <c r="E188" s="342"/>
      <c r="F188" s="224"/>
      <c r="G188" s="225"/>
      <c r="H188" s="225"/>
    </row>
    <row r="189" spans="1:8" ht="50.1" customHeight="1" x14ac:dyDescent="0.2">
      <c r="A189" s="252" t="s">
        <v>157</v>
      </c>
      <c r="B189" s="252"/>
      <c r="C189" s="252"/>
      <c r="D189" s="252"/>
      <c r="E189" s="252"/>
      <c r="F189" s="252"/>
      <c r="G189" s="252"/>
      <c r="H189" s="252"/>
    </row>
    <row r="190" spans="1:8" ht="96" customHeight="1" x14ac:dyDescent="0.2">
      <c r="A190" s="252" t="s">
        <v>158</v>
      </c>
      <c r="B190" s="252"/>
      <c r="C190" s="252"/>
      <c r="D190" s="252"/>
      <c r="E190" s="252"/>
      <c r="F190" s="252"/>
      <c r="G190" s="252"/>
      <c r="H190" s="252"/>
    </row>
    <row r="191" spans="1:8" ht="183.75" customHeight="1" x14ac:dyDescent="0.2">
      <c r="A19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27"/>
      <c r="C191" s="227"/>
      <c r="D191" s="227"/>
      <c r="E191" s="227"/>
      <c r="F191" s="227"/>
      <c r="G191" s="227"/>
      <c r="H191" s="227"/>
    </row>
    <row r="192" spans="1:8" ht="93.75" customHeight="1" x14ac:dyDescent="0.2">
      <c r="A192" s="227" t="s">
        <v>160</v>
      </c>
      <c r="B192" s="227"/>
      <c r="C192" s="227"/>
      <c r="D192" s="227"/>
      <c r="E192" s="227"/>
      <c r="F192" s="227"/>
      <c r="G192" s="227"/>
      <c r="H192" s="227"/>
    </row>
    <row r="193" spans="1:8" ht="139.5" customHeight="1" x14ac:dyDescent="0.2">
      <c r="A193" s="252" t="s">
        <v>161</v>
      </c>
      <c r="B193" s="252"/>
      <c r="C193" s="252"/>
      <c r="D193" s="252"/>
      <c r="E193" s="252"/>
      <c r="F193" s="252"/>
      <c r="G193" s="252"/>
      <c r="H193" s="252"/>
    </row>
    <row r="194" spans="1:8" s="205" customFormat="1" ht="125.25" customHeight="1" x14ac:dyDescent="0.2">
      <c r="A194" s="227" t="s">
        <v>162</v>
      </c>
      <c r="B194" s="227"/>
      <c r="C194" s="227"/>
      <c r="D194" s="227"/>
      <c r="E194" s="227"/>
      <c r="F194" s="227"/>
      <c r="G194" s="227"/>
      <c r="H194" s="227"/>
    </row>
    <row r="195" spans="1:8" s="226" customFormat="1" ht="222.75" customHeight="1" x14ac:dyDescent="0.2">
      <c r="A195" s="204"/>
      <c r="B195" s="205"/>
      <c r="C195" s="206"/>
      <c r="D195" s="205"/>
      <c r="E195" s="205"/>
      <c r="F195" s="205"/>
      <c r="G195" s="205"/>
      <c r="H195" s="207"/>
    </row>
    <row r="196" spans="1:8" ht="37.5" customHeight="1" x14ac:dyDescent="0.2"/>
    <row r="197" spans="1:8" ht="27" customHeight="1" x14ac:dyDescent="0.2"/>
    <row r="198" spans="1:8" ht="195.75" customHeight="1" x14ac:dyDescent="0.2"/>
    <row r="199" spans="1:8" ht="70.5" customHeight="1" x14ac:dyDescent="0.2"/>
    <row r="201" spans="1:8" s="254" customFormat="1" ht="114.75" customHeight="1" x14ac:dyDescent="0.2">
      <c r="A201" s="204"/>
      <c r="B201" s="205"/>
      <c r="C201" s="206"/>
      <c r="D201" s="205"/>
      <c r="E201" s="205"/>
      <c r="F201" s="205"/>
      <c r="G201" s="205"/>
      <c r="H201" s="207"/>
    </row>
  </sheetData>
  <sheetProtection selectLockedCells="1" selectUnlockedCells="1"/>
  <mergeCells count="316">
    <mergeCell ref="A189:H189"/>
    <mergeCell ref="A190:H190"/>
    <mergeCell ref="A191:H191"/>
    <mergeCell ref="A192:H192"/>
    <mergeCell ref="A193:H193"/>
    <mergeCell ref="A194:E194"/>
    <mergeCell ref="F194:H194"/>
    <mergeCell ref="A186:B186"/>
    <mergeCell ref="D186:E186"/>
    <mergeCell ref="A187:B187"/>
    <mergeCell ref="D187:E187"/>
    <mergeCell ref="A188:B188"/>
    <mergeCell ref="D188:E188"/>
    <mergeCell ref="A183:B183"/>
    <mergeCell ref="D183:E183"/>
    <mergeCell ref="A184:B184"/>
    <mergeCell ref="D184:E184"/>
    <mergeCell ref="A185:B185"/>
    <mergeCell ref="D185:E185"/>
    <mergeCell ref="A175:C175"/>
    <mergeCell ref="A176:C176"/>
    <mergeCell ref="A178:H178"/>
    <mergeCell ref="A179:H179"/>
    <mergeCell ref="A181:E181"/>
    <mergeCell ref="A182:E182"/>
    <mergeCell ref="A170:C170"/>
    <mergeCell ref="G170:H170"/>
    <mergeCell ref="A171:C171"/>
    <mergeCell ref="A172:C172"/>
    <mergeCell ref="A173:C173"/>
    <mergeCell ref="A174:C174"/>
    <mergeCell ref="A162:B162"/>
    <mergeCell ref="D162:H162"/>
    <mergeCell ref="C166:D166"/>
    <mergeCell ref="C167:D167"/>
    <mergeCell ref="C168:D168"/>
    <mergeCell ref="C169:D169"/>
    <mergeCell ref="A159:C159"/>
    <mergeCell ref="D159:H159"/>
    <mergeCell ref="A160:B160"/>
    <mergeCell ref="C160:C161"/>
    <mergeCell ref="D160:H160"/>
    <mergeCell ref="A161:B161"/>
    <mergeCell ref="D161:H161"/>
    <mergeCell ref="A155:B155"/>
    <mergeCell ref="D155:H155"/>
    <mergeCell ref="A156:B156"/>
    <mergeCell ref="A157:B157"/>
    <mergeCell ref="D157:H157"/>
    <mergeCell ref="A158:B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7"/>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4">
        <v>300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17"/>
      <c r="C48" s="118"/>
      <c r="D48" s="113"/>
      <c r="E48" s="114"/>
      <c r="F48" s="114"/>
      <c r="G48" s="114"/>
      <c r="H48" s="115"/>
    </row>
    <row r="49" spans="1:8" s="16" customFormat="1" ht="50.1" customHeight="1" thickBot="1" x14ac:dyDescent="0.25">
      <c r="A49" s="360" t="s">
        <v>192</v>
      </c>
      <c r="B49" s="66" t="s">
        <v>193</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361">
        <f>F49*1.2</f>
        <v>6624</v>
      </c>
      <c r="E49" s="361">
        <f>F49*1.1</f>
        <v>6072.0000000000009</v>
      </c>
      <c r="F49" s="361">
        <v>5520</v>
      </c>
      <c r="G49" s="361">
        <f>F49*0.75</f>
        <v>4140</v>
      </c>
      <c r="H49" s="361">
        <f>F49*0.5</f>
        <v>2760</v>
      </c>
    </row>
    <row r="50" spans="1:8" s="16" customFormat="1" ht="99.95" customHeight="1" thickBot="1" x14ac:dyDescent="0.25">
      <c r="A50" s="360"/>
      <c r="B50" s="72" t="s">
        <v>194</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362"/>
      <c r="E50" s="362"/>
      <c r="F50" s="362"/>
      <c r="G50" s="362"/>
      <c r="H50" s="362"/>
    </row>
    <row r="51" spans="1:8" s="16" customFormat="1" ht="99.95" customHeight="1" thickBot="1" x14ac:dyDescent="0.25">
      <c r="A51" s="360"/>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362"/>
      <c r="E51" s="362"/>
      <c r="F51" s="362"/>
      <c r="G51" s="362"/>
      <c r="H51" s="362"/>
    </row>
    <row r="52" spans="1:8" s="16" customFormat="1" ht="24.95" customHeight="1" thickBot="1" x14ac:dyDescent="0.25">
      <c r="A52" s="81"/>
      <c r="B52" s="117"/>
      <c r="C52" s="118"/>
      <c r="D52" s="113"/>
      <c r="E52" s="114"/>
      <c r="F52" s="114"/>
      <c r="G52" s="114"/>
      <c r="H52" s="115"/>
    </row>
    <row r="53" spans="1:8" s="16" customFormat="1" ht="50.1" customHeight="1" x14ac:dyDescent="0.2">
      <c r="A53" s="363" t="s">
        <v>195</v>
      </c>
      <c r="B53" s="66" t="s">
        <v>196</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117"/>
      <c r="C55" s="118"/>
      <c r="D55" s="302" t="s">
        <v>291</v>
      </c>
      <c r="E55" s="302"/>
      <c r="F55" s="302"/>
      <c r="G55" s="302"/>
      <c r="H55" s="429"/>
    </row>
    <row r="56" spans="1:8" s="16" customFormat="1" ht="50.1" customHeight="1" thickBot="1" x14ac:dyDescent="0.25">
      <c r="A56" s="119" t="s">
        <v>31</v>
      </c>
      <c r="B56" s="120"/>
      <c r="C56" s="120"/>
      <c r="D56" s="121" t="str">
        <f>"от "&amp;MIN(D57:D76)&amp;" до "&amp;MAX(D57:D76)</f>
        <v>от 2040 до 77520</v>
      </c>
      <c r="E56" s="122"/>
      <c r="F56" s="122"/>
      <c r="G56" s="122"/>
      <c r="H56" s="123"/>
    </row>
    <row r="57" spans="1:8" s="16" customFormat="1" ht="37.5" customHeight="1" outlineLevel="1" x14ac:dyDescent="0.2">
      <c r="A57" s="124" t="s">
        <v>32</v>
      </c>
      <c r="B57" s="125"/>
      <c r="C57" s="12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57" s="127">
        <v>2040</v>
      </c>
      <c r="E57" s="128"/>
      <c r="F57" s="128"/>
      <c r="G57" s="128"/>
      <c r="H57" s="129"/>
    </row>
    <row r="58" spans="1:8" s="16" customFormat="1" ht="37.5" customHeight="1" outlineLevel="1" x14ac:dyDescent="0.2">
      <c r="A58" s="130" t="s">
        <v>33</v>
      </c>
      <c r="B58" s="131"/>
      <c r="C58" s="126"/>
      <c r="D58" s="36">
        <v>4080</v>
      </c>
      <c r="E58" s="37"/>
      <c r="F58" s="37"/>
      <c r="G58" s="37"/>
      <c r="H58" s="38"/>
    </row>
    <row r="59" spans="1:8" s="16" customFormat="1" ht="37.5" customHeight="1" outlineLevel="1" x14ac:dyDescent="0.2">
      <c r="A59" s="130" t="s">
        <v>34</v>
      </c>
      <c r="B59" s="131"/>
      <c r="C59" s="126"/>
      <c r="D59" s="36">
        <v>8160</v>
      </c>
      <c r="E59" s="37"/>
      <c r="F59" s="37"/>
      <c r="G59" s="37"/>
      <c r="H59" s="38"/>
    </row>
    <row r="60" spans="1:8" s="16" customFormat="1" ht="37.5" customHeight="1" outlineLevel="1" x14ac:dyDescent="0.2">
      <c r="A60" s="130" t="s">
        <v>35</v>
      </c>
      <c r="B60" s="131"/>
      <c r="C60" s="126"/>
      <c r="D60" s="36">
        <v>12240</v>
      </c>
      <c r="E60" s="37"/>
      <c r="F60" s="37"/>
      <c r="G60" s="37"/>
      <c r="H60" s="38"/>
    </row>
    <row r="61" spans="1:8" s="16" customFormat="1" ht="37.5" customHeight="1" outlineLevel="1" x14ac:dyDescent="0.2">
      <c r="A61" s="130" t="s">
        <v>36</v>
      </c>
      <c r="B61" s="131"/>
      <c r="C61" s="126"/>
      <c r="D61" s="36">
        <v>16320</v>
      </c>
      <c r="E61" s="37"/>
      <c r="F61" s="37"/>
      <c r="G61" s="37"/>
      <c r="H61" s="38"/>
    </row>
    <row r="62" spans="1:8" s="16" customFormat="1" ht="37.5" customHeight="1" outlineLevel="1" x14ac:dyDescent="0.2">
      <c r="A62" s="130" t="s">
        <v>37</v>
      </c>
      <c r="B62" s="131"/>
      <c r="C62" s="126"/>
      <c r="D62" s="36">
        <v>20400</v>
      </c>
      <c r="E62" s="37"/>
      <c r="F62" s="37"/>
      <c r="G62" s="37"/>
      <c r="H62" s="38"/>
    </row>
    <row r="63" spans="1:8" s="16" customFormat="1" ht="37.5" customHeight="1" outlineLevel="1" x14ac:dyDescent="0.2">
      <c r="A63" s="130" t="s">
        <v>38</v>
      </c>
      <c r="B63" s="131"/>
      <c r="C63" s="126"/>
      <c r="D63" s="36">
        <v>24480</v>
      </c>
      <c r="E63" s="37"/>
      <c r="F63" s="37"/>
      <c r="G63" s="37"/>
      <c r="H63" s="38"/>
    </row>
    <row r="64" spans="1:8" s="16" customFormat="1" ht="37.5" customHeight="1" outlineLevel="1" x14ac:dyDescent="0.2">
      <c r="A64" s="130" t="s">
        <v>39</v>
      </c>
      <c r="B64" s="131"/>
      <c r="C64" s="126"/>
      <c r="D64" s="36">
        <v>28560</v>
      </c>
      <c r="E64" s="37"/>
      <c r="F64" s="37"/>
      <c r="G64" s="37"/>
      <c r="H64" s="38"/>
    </row>
    <row r="65" spans="1:8" s="16" customFormat="1" ht="37.5" customHeight="1" outlineLevel="1" x14ac:dyDescent="0.2">
      <c r="A65" s="130" t="s">
        <v>40</v>
      </c>
      <c r="B65" s="131"/>
      <c r="C65" s="126"/>
      <c r="D65" s="36">
        <v>32640</v>
      </c>
      <c r="E65" s="37"/>
      <c r="F65" s="37"/>
      <c r="G65" s="37"/>
      <c r="H65" s="38"/>
    </row>
    <row r="66" spans="1:8" s="16" customFormat="1" ht="37.5" customHeight="1" outlineLevel="1" x14ac:dyDescent="0.2">
      <c r="A66" s="130" t="s">
        <v>41</v>
      </c>
      <c r="B66" s="131"/>
      <c r="C66" s="126"/>
      <c r="D66" s="36">
        <v>36720</v>
      </c>
      <c r="E66" s="37"/>
      <c r="F66" s="37"/>
      <c r="G66" s="37"/>
      <c r="H66" s="38"/>
    </row>
    <row r="67" spans="1:8" s="16" customFormat="1" ht="37.5" customHeight="1" outlineLevel="1" x14ac:dyDescent="0.2">
      <c r="A67" s="130" t="s">
        <v>42</v>
      </c>
      <c r="B67" s="131"/>
      <c r="C67" s="126"/>
      <c r="D67" s="36">
        <v>40800</v>
      </c>
      <c r="E67" s="37"/>
      <c r="F67" s="37"/>
      <c r="G67" s="37"/>
      <c r="H67" s="38"/>
    </row>
    <row r="68" spans="1:8" s="16" customFormat="1" ht="37.5" customHeight="1" outlineLevel="1" x14ac:dyDescent="0.2">
      <c r="A68" s="130" t="s">
        <v>43</v>
      </c>
      <c r="B68" s="131"/>
      <c r="C68" s="126"/>
      <c r="D68" s="36">
        <v>44880</v>
      </c>
      <c r="E68" s="37"/>
      <c r="F68" s="37"/>
      <c r="G68" s="37"/>
      <c r="H68" s="38"/>
    </row>
    <row r="69" spans="1:8" s="16" customFormat="1" ht="37.5" customHeight="1" outlineLevel="1" x14ac:dyDescent="0.2">
      <c r="A69" s="130" t="s">
        <v>44</v>
      </c>
      <c r="B69" s="131"/>
      <c r="C69" s="126"/>
      <c r="D69" s="36">
        <v>48960</v>
      </c>
      <c r="E69" s="37"/>
      <c r="F69" s="37"/>
      <c r="G69" s="37"/>
      <c r="H69" s="38"/>
    </row>
    <row r="70" spans="1:8" s="16" customFormat="1" ht="37.5" customHeight="1" outlineLevel="1" x14ac:dyDescent="0.2">
      <c r="A70" s="130" t="s">
        <v>45</v>
      </c>
      <c r="B70" s="131"/>
      <c r="C70" s="126"/>
      <c r="D70" s="36">
        <v>53040</v>
      </c>
      <c r="E70" s="37"/>
      <c r="F70" s="37"/>
      <c r="G70" s="37"/>
      <c r="H70" s="38"/>
    </row>
    <row r="71" spans="1:8" s="16" customFormat="1" ht="37.5" customHeight="1" outlineLevel="1" x14ac:dyDescent="0.2">
      <c r="A71" s="130" t="s">
        <v>46</v>
      </c>
      <c r="B71" s="131"/>
      <c r="C71" s="126"/>
      <c r="D71" s="36">
        <v>57120</v>
      </c>
      <c r="E71" s="37"/>
      <c r="F71" s="37"/>
      <c r="G71" s="37"/>
      <c r="H71" s="38"/>
    </row>
    <row r="72" spans="1:8" s="16" customFormat="1" ht="37.5" customHeight="1" outlineLevel="1" x14ac:dyDescent="0.2">
      <c r="A72" s="130" t="s">
        <v>47</v>
      </c>
      <c r="B72" s="131"/>
      <c r="C72" s="126"/>
      <c r="D72" s="36">
        <v>61200</v>
      </c>
      <c r="E72" s="37"/>
      <c r="F72" s="37"/>
      <c r="G72" s="37"/>
      <c r="H72" s="38"/>
    </row>
    <row r="73" spans="1:8" s="16" customFormat="1" ht="37.5" customHeight="1" outlineLevel="1" x14ac:dyDescent="0.2">
      <c r="A73" s="130" t="s">
        <v>48</v>
      </c>
      <c r="B73" s="131"/>
      <c r="C73" s="126"/>
      <c r="D73" s="36">
        <v>65280</v>
      </c>
      <c r="E73" s="37"/>
      <c r="F73" s="37"/>
      <c r="G73" s="37"/>
      <c r="H73" s="38"/>
    </row>
    <row r="74" spans="1:8" s="16" customFormat="1" ht="37.5" customHeight="1" outlineLevel="1" x14ac:dyDescent="0.2">
      <c r="A74" s="130" t="s">
        <v>49</v>
      </c>
      <c r="B74" s="131"/>
      <c r="C74" s="126"/>
      <c r="D74" s="36">
        <v>69360</v>
      </c>
      <c r="E74" s="37"/>
      <c r="F74" s="37"/>
      <c r="G74" s="37"/>
      <c r="H74" s="38"/>
    </row>
    <row r="75" spans="1:8" s="16" customFormat="1" ht="37.5" customHeight="1" outlineLevel="1" x14ac:dyDescent="0.2">
      <c r="A75" s="130" t="s">
        <v>50</v>
      </c>
      <c r="B75" s="131"/>
      <c r="C75" s="126"/>
      <c r="D75" s="36">
        <v>73440</v>
      </c>
      <c r="E75" s="37"/>
      <c r="F75" s="37"/>
      <c r="G75" s="37"/>
      <c r="H75" s="38"/>
    </row>
    <row r="76" spans="1:8" s="16" customFormat="1" ht="37.5" customHeight="1" outlineLevel="1" thickBot="1" x14ac:dyDescent="0.25">
      <c r="A76" s="130" t="s">
        <v>51</v>
      </c>
      <c r="B76" s="131"/>
      <c r="C76" s="126"/>
      <c r="D76" s="36">
        <v>77520</v>
      </c>
      <c r="E76" s="37"/>
      <c r="F76" s="37"/>
      <c r="G76" s="37"/>
      <c r="H76" s="38"/>
    </row>
    <row r="77" spans="1:8" s="16" customFormat="1" ht="50.1" customHeight="1" thickBot="1" x14ac:dyDescent="0.25">
      <c r="A77" s="119" t="s">
        <v>52</v>
      </c>
      <c r="B77" s="120"/>
      <c r="C77" s="120"/>
      <c r="D77" s="121" t="str">
        <f>"от "&amp;MIN(D78:D87)&amp;" до "&amp;MAX(D78:D87)</f>
        <v>от 105 до 15360</v>
      </c>
      <c r="E77" s="122"/>
      <c r="F77" s="122"/>
      <c r="G77" s="122"/>
      <c r="H77" s="123"/>
    </row>
    <row r="78" spans="1:8" s="16" customFormat="1" ht="153" customHeight="1" x14ac:dyDescent="0.2">
      <c r="A78" s="132" t="s">
        <v>53</v>
      </c>
      <c r="B78" s="133" t="s">
        <v>13</v>
      </c>
      <c r="C78" s="321"/>
      <c r="D78" s="127">
        <v>1440</v>
      </c>
      <c r="E78" s="128"/>
      <c r="F78" s="128"/>
      <c r="G78" s="128"/>
      <c r="H78" s="129"/>
    </row>
    <row r="79" spans="1:8" s="16" customFormat="1" ht="37.5" customHeight="1" x14ac:dyDescent="0.2">
      <c r="A79" s="143" t="s">
        <v>54</v>
      </c>
      <c r="B79" s="458"/>
      <c r="C79" s="139"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9" s="36">
        <v>105</v>
      </c>
      <c r="E79" s="37"/>
      <c r="F79" s="37"/>
      <c r="G79" s="37"/>
      <c r="H79" s="38"/>
    </row>
    <row r="80" spans="1:8" s="16" customFormat="1" ht="37.5" customHeight="1" x14ac:dyDescent="0.2">
      <c r="A80" s="143" t="s">
        <v>55</v>
      </c>
      <c r="B80" s="458"/>
      <c r="C80" s="142"/>
      <c r="D80" s="36">
        <v>15360</v>
      </c>
      <c r="E80" s="37"/>
      <c r="F80" s="37"/>
      <c r="G80" s="37"/>
      <c r="H80" s="38"/>
    </row>
    <row r="81" spans="1:8" s="16" customFormat="1" ht="37.5" customHeight="1" x14ac:dyDescent="0.2">
      <c r="A81" s="143" t="s">
        <v>56</v>
      </c>
      <c r="B81" s="458"/>
      <c r="C81" s="142"/>
      <c r="D81" s="36">
        <v>3000</v>
      </c>
      <c r="E81" s="37"/>
      <c r="F81" s="37"/>
      <c r="G81" s="37"/>
      <c r="H81" s="38"/>
    </row>
    <row r="82" spans="1:8" s="16" customFormat="1" ht="37.5" customHeight="1" x14ac:dyDescent="0.2">
      <c r="A82" s="143" t="s">
        <v>57</v>
      </c>
      <c r="B82" s="144"/>
      <c r="C82" s="142"/>
      <c r="D82" s="36">
        <v>9120</v>
      </c>
      <c r="E82" s="37"/>
      <c r="F82" s="37"/>
      <c r="G82" s="37"/>
      <c r="H82" s="38"/>
    </row>
    <row r="83" spans="1:8" s="16" customFormat="1" ht="37.5" customHeight="1" x14ac:dyDescent="0.2">
      <c r="A83" s="143" t="s">
        <v>58</v>
      </c>
      <c r="B83" s="458"/>
      <c r="C83" s="142"/>
      <c r="D83" s="36">
        <v>240</v>
      </c>
      <c r="E83" s="37"/>
      <c r="F83" s="37"/>
      <c r="G83" s="37"/>
      <c r="H83" s="38"/>
    </row>
    <row r="84" spans="1:8" s="16" customFormat="1" ht="37.5" customHeight="1" x14ac:dyDescent="0.2">
      <c r="A84" s="143" t="s">
        <v>59</v>
      </c>
      <c r="B84" s="458"/>
      <c r="C84" s="142"/>
      <c r="D84" s="36">
        <v>240</v>
      </c>
      <c r="E84" s="37"/>
      <c r="F84" s="37"/>
      <c r="G84" s="37"/>
      <c r="H84" s="38"/>
    </row>
    <row r="85" spans="1:8" s="16" customFormat="1" ht="37.5" customHeight="1" x14ac:dyDescent="0.2">
      <c r="A85" s="143" t="s">
        <v>60</v>
      </c>
      <c r="B85" s="458"/>
      <c r="C85" s="142"/>
      <c r="D85" s="36">
        <v>480</v>
      </c>
      <c r="E85" s="37"/>
      <c r="F85" s="37"/>
      <c r="G85" s="37"/>
      <c r="H85" s="38"/>
    </row>
    <row r="86" spans="1:8" s="16" customFormat="1" ht="37.5" customHeight="1" x14ac:dyDescent="0.2">
      <c r="A86" s="143" t="s">
        <v>61</v>
      </c>
      <c r="B86" s="458"/>
      <c r="C86" s="142"/>
      <c r="D86" s="36">
        <v>720</v>
      </c>
      <c r="E86" s="37"/>
      <c r="F86" s="37"/>
      <c r="G86" s="37"/>
      <c r="H86" s="38"/>
    </row>
    <row r="87" spans="1:8" s="16" customFormat="1" ht="37.5" customHeight="1" thickBot="1" x14ac:dyDescent="0.25">
      <c r="A87" s="194" t="s">
        <v>62</v>
      </c>
      <c r="B87" s="459"/>
      <c r="C87" s="147"/>
      <c r="D87" s="187">
        <v>6600</v>
      </c>
      <c r="E87" s="188"/>
      <c r="F87" s="188"/>
      <c r="G87" s="188"/>
      <c r="H87" s="18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8" s="45">
        <v>30</v>
      </c>
      <c r="E88" s="45"/>
      <c r="F88" s="45"/>
      <c r="G88" s="45"/>
      <c r="H88" s="46"/>
    </row>
    <row r="89" spans="1:8" s="28" customFormat="1" ht="49.5" customHeight="1" thickBot="1" x14ac:dyDescent="0.25">
      <c r="A89" s="24" t="s">
        <v>65</v>
      </c>
      <c r="B89" s="25"/>
      <c r="C89" s="26"/>
      <c r="D89" s="156" t="str">
        <f>"от "&amp;MIN(D91,D111:H112,F151,D113:H127)&amp;" до "&amp;MAX(D91,D111:H112,F151,D113:H127)</f>
        <v>от 1344 до 16560</v>
      </c>
      <c r="E89" s="156"/>
      <c r="F89" s="156"/>
      <c r="G89" s="156"/>
      <c r="H89" s="157"/>
    </row>
    <row r="90" spans="1:8" s="16" customFormat="1" ht="24.95" customHeight="1" thickBot="1" x14ac:dyDescent="0.25">
      <c r="A90" s="301"/>
      <c r="B90" s="302"/>
      <c r="C90" s="118"/>
      <c r="D90" s="325"/>
      <c r="E90" s="325"/>
      <c r="F90" s="325"/>
      <c r="G90" s="325"/>
      <c r="H90" s="326"/>
    </row>
    <row r="91" spans="1:8" s="16" customFormat="1" ht="67.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91" s="165">
        <v>7200</v>
      </c>
      <c r="E91" s="165"/>
      <c r="F91" s="165"/>
      <c r="G91" s="165"/>
      <c r="H91" s="166"/>
    </row>
    <row r="92" spans="1:8" s="16" customFormat="1" ht="67.5" customHeight="1" thickBot="1" x14ac:dyDescent="0.25">
      <c r="A92" s="167" t="s">
        <v>67</v>
      </c>
      <c r="B92" s="168"/>
      <c r="C92" s="169"/>
      <c r="D92" s="170" t="s">
        <v>68</v>
      </c>
      <c r="E92" s="171"/>
      <c r="F92" s="171"/>
      <c r="G92" s="171"/>
      <c r="H92" s="172"/>
    </row>
    <row r="93" spans="1:8" s="16" customFormat="1" ht="67.5" customHeight="1" x14ac:dyDescent="0.2">
      <c r="A93" s="173" t="s">
        <v>69</v>
      </c>
      <c r="B93" s="174"/>
      <c r="C93" s="169"/>
      <c r="D93" s="140">
        <f>D91/4</f>
        <v>1800</v>
      </c>
      <c r="E93" s="140"/>
      <c r="F93" s="140"/>
      <c r="G93" s="140"/>
      <c r="H93" s="141"/>
    </row>
    <row r="94" spans="1:8" s="16" customFormat="1" ht="67.5" customHeight="1" x14ac:dyDescent="0.2">
      <c r="A94" s="173" t="s">
        <v>70</v>
      </c>
      <c r="B94" s="174"/>
      <c r="C94" s="169"/>
      <c r="D94" s="140">
        <f>D91/5</f>
        <v>1440</v>
      </c>
      <c r="E94" s="140"/>
      <c r="F94" s="140"/>
      <c r="G94" s="140"/>
      <c r="H94" s="141"/>
    </row>
    <row r="95" spans="1:8" s="16" customFormat="1" ht="67.5" customHeight="1" x14ac:dyDescent="0.2">
      <c r="A95" s="173" t="s">
        <v>71</v>
      </c>
      <c r="B95" s="174"/>
      <c r="C95" s="169"/>
      <c r="D95" s="140">
        <f>D91/6</f>
        <v>1200</v>
      </c>
      <c r="E95" s="140"/>
      <c r="F95" s="140"/>
      <c r="G95" s="140"/>
      <c r="H95" s="141"/>
    </row>
    <row r="96" spans="1:8" s="16" customFormat="1" ht="67.5" customHeight="1" x14ac:dyDescent="0.2">
      <c r="A96" s="173" t="s">
        <v>72</v>
      </c>
      <c r="B96" s="174"/>
      <c r="C96" s="169"/>
      <c r="D96" s="140">
        <f>D91/7</f>
        <v>1028.5714285714287</v>
      </c>
      <c r="E96" s="140"/>
      <c r="F96" s="140"/>
      <c r="G96" s="140"/>
      <c r="H96" s="141"/>
    </row>
    <row r="97" spans="1:8" s="16" customFormat="1" ht="67.5" customHeight="1" x14ac:dyDescent="0.2">
      <c r="A97" s="173" t="s">
        <v>73</v>
      </c>
      <c r="B97" s="174"/>
      <c r="C97" s="169"/>
      <c r="D97" s="140">
        <f>D91/8</f>
        <v>900</v>
      </c>
      <c r="E97" s="140"/>
      <c r="F97" s="140"/>
      <c r="G97" s="140"/>
      <c r="H97" s="141"/>
    </row>
    <row r="98" spans="1:8" s="16" customFormat="1" ht="67.5" customHeight="1" x14ac:dyDescent="0.2">
      <c r="A98" s="173" t="s">
        <v>74</v>
      </c>
      <c r="B98" s="174"/>
      <c r="C98" s="169"/>
      <c r="D98" s="140">
        <f>D91/9</f>
        <v>800</v>
      </c>
      <c r="E98" s="140"/>
      <c r="F98" s="140"/>
      <c r="G98" s="140"/>
      <c r="H98" s="141"/>
    </row>
    <row r="99" spans="1:8" s="16" customFormat="1" ht="67.5" customHeight="1" x14ac:dyDescent="0.2">
      <c r="A99" s="173" t="s">
        <v>75</v>
      </c>
      <c r="B99" s="174"/>
      <c r="C99" s="169"/>
      <c r="D99" s="140">
        <f>D91/10</f>
        <v>720</v>
      </c>
      <c r="E99" s="140"/>
      <c r="F99" s="140"/>
      <c r="G99" s="140"/>
      <c r="H99" s="141"/>
    </row>
    <row r="100" spans="1:8" s="16" customFormat="1" ht="67.5" customHeight="1" thickBot="1" x14ac:dyDescent="0.25">
      <c r="A100" s="162" t="s">
        <v>76</v>
      </c>
      <c r="B100" s="163"/>
      <c r="C100" s="169"/>
      <c r="D100" s="165">
        <v>10800</v>
      </c>
      <c r="E100" s="165"/>
      <c r="F100" s="165"/>
      <c r="G100" s="165"/>
      <c r="H100" s="166"/>
    </row>
    <row r="101" spans="1:8" s="16" customFormat="1" ht="67.5" customHeight="1" thickBot="1" x14ac:dyDescent="0.25">
      <c r="A101" s="167" t="s">
        <v>67</v>
      </c>
      <c r="B101" s="168"/>
      <c r="C101" s="169"/>
      <c r="D101" s="170" t="s">
        <v>68</v>
      </c>
      <c r="E101" s="171"/>
      <c r="F101" s="171"/>
      <c r="G101" s="171"/>
      <c r="H101" s="172"/>
    </row>
    <row r="102" spans="1:8" s="16" customFormat="1" ht="67.5" customHeight="1" x14ac:dyDescent="0.2">
      <c r="A102" s="173" t="s">
        <v>69</v>
      </c>
      <c r="B102" s="174"/>
      <c r="C102" s="169"/>
      <c r="D102" s="140">
        <v>2700</v>
      </c>
      <c r="E102" s="140"/>
      <c r="F102" s="140"/>
      <c r="G102" s="140"/>
      <c r="H102" s="141"/>
    </row>
    <row r="103" spans="1:8" s="16" customFormat="1" ht="67.5" customHeight="1" x14ac:dyDescent="0.2">
      <c r="A103" s="173" t="s">
        <v>70</v>
      </c>
      <c r="B103" s="174"/>
      <c r="C103" s="169"/>
      <c r="D103" s="140">
        <v>2160</v>
      </c>
      <c r="E103" s="140"/>
      <c r="F103" s="140"/>
      <c r="G103" s="140"/>
      <c r="H103" s="141"/>
    </row>
    <row r="104" spans="1:8" s="16" customFormat="1" ht="67.5" customHeight="1" x14ac:dyDescent="0.2">
      <c r="A104" s="173" t="s">
        <v>71</v>
      </c>
      <c r="B104" s="174"/>
      <c r="C104" s="169"/>
      <c r="D104" s="140">
        <v>1800</v>
      </c>
      <c r="E104" s="140"/>
      <c r="F104" s="140"/>
      <c r="G104" s="140"/>
      <c r="H104" s="141"/>
    </row>
    <row r="105" spans="1:8" s="16" customFormat="1" ht="67.5" customHeight="1" x14ac:dyDescent="0.2">
      <c r="A105" s="173" t="s">
        <v>72</v>
      </c>
      <c r="B105" s="174"/>
      <c r="C105" s="169"/>
      <c r="D105" s="140">
        <v>1542.8571428571429</v>
      </c>
      <c r="E105" s="140"/>
      <c r="F105" s="140"/>
      <c r="G105" s="140"/>
      <c r="H105" s="141"/>
    </row>
    <row r="106" spans="1:8" s="16" customFormat="1" ht="67.5" customHeight="1" x14ac:dyDescent="0.2">
      <c r="A106" s="173" t="s">
        <v>73</v>
      </c>
      <c r="B106" s="174"/>
      <c r="C106" s="169"/>
      <c r="D106" s="140">
        <v>1350</v>
      </c>
      <c r="E106" s="140"/>
      <c r="F106" s="140"/>
      <c r="G106" s="140"/>
      <c r="H106" s="141"/>
    </row>
    <row r="107" spans="1:8" s="16" customFormat="1" ht="67.5" customHeight="1" x14ac:dyDescent="0.2">
      <c r="A107" s="173" t="s">
        <v>74</v>
      </c>
      <c r="B107" s="174"/>
      <c r="C107" s="169"/>
      <c r="D107" s="140">
        <v>1200</v>
      </c>
      <c r="E107" s="140"/>
      <c r="F107" s="140"/>
      <c r="G107" s="140"/>
      <c r="H107" s="141"/>
    </row>
    <row r="108" spans="1:8" s="16" customFormat="1" ht="67.5" customHeight="1" thickBot="1" x14ac:dyDescent="0.25">
      <c r="A108" s="173" t="s">
        <v>75</v>
      </c>
      <c r="B108" s="174"/>
      <c r="C108" s="177"/>
      <c r="D108" s="140">
        <v>1080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09" s="44">
        <v>10008</v>
      </c>
      <c r="E109" s="45"/>
      <c r="F109" s="45"/>
      <c r="G109" s="45"/>
      <c r="H109" s="46"/>
    </row>
    <row r="110" spans="1:8" s="16" customFormat="1" ht="24.95" customHeight="1" thickBot="1" x14ac:dyDescent="0.25">
      <c r="A110" s="301"/>
      <c r="B110" s="302"/>
      <c r="C110" s="182"/>
      <c r="D110" s="325"/>
      <c r="E110" s="325"/>
      <c r="F110" s="325"/>
      <c r="G110" s="325"/>
      <c r="H110" s="326"/>
    </row>
    <row r="111" spans="1:8" s="16" customFormat="1" ht="50.1" customHeight="1" x14ac:dyDescent="0.2">
      <c r="A111" s="143" t="s">
        <v>78</v>
      </c>
      <c r="B111" s="144"/>
      <c r="C111" s="294" t="str">
        <f>"Интернет-площадка 2gis.ru на основе Cправочника организаций "&amp;$C$2&amp;""</f>
        <v>Интернет-площадка 2gis.ru на основе Cправочника организаций "2ГИС.НИЖНЕВАРТОВСК"</v>
      </c>
      <c r="D111" s="56">
        <v>3600</v>
      </c>
      <c r="E111" s="37"/>
      <c r="F111" s="37"/>
      <c r="G111" s="37"/>
      <c r="H111" s="38"/>
    </row>
    <row r="112" spans="1:8" s="16" customFormat="1" ht="50.1" customHeight="1" x14ac:dyDescent="0.2">
      <c r="A112" s="143" t="s">
        <v>79</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2" s="56">
        <v>8100</v>
      </c>
      <c r="E112" s="37"/>
      <c r="F112" s="37"/>
      <c r="G112" s="37"/>
      <c r="H112" s="38"/>
    </row>
    <row r="113" spans="1:8" s="16" customFormat="1" ht="50.1" customHeight="1" x14ac:dyDescent="0.2">
      <c r="A113" s="143" t="s">
        <v>80</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3" s="56">
        <v>12720</v>
      </c>
      <c r="E113" s="37"/>
      <c r="F113" s="37"/>
      <c r="G113" s="37"/>
      <c r="H113" s="38"/>
    </row>
    <row r="114" spans="1:8" s="16" customFormat="1" ht="50.1" customHeight="1" x14ac:dyDescent="0.2">
      <c r="A114" s="143" t="s">
        <v>81</v>
      </c>
      <c r="B114" s="144"/>
      <c r="C114" s="190" t="str">
        <f>"Интернет-площадка 2gis.ru на основе Cправочника организаций "&amp;$C$2&amp;""</f>
        <v>Интернет-площадка 2gis.ru на основе Cправочника организаций "2ГИС.НИЖНЕВАРТОВСК"</v>
      </c>
      <c r="D114" s="56">
        <v>10200</v>
      </c>
      <c r="E114" s="37"/>
      <c r="F114" s="37"/>
      <c r="G114" s="37"/>
      <c r="H114" s="38"/>
    </row>
    <row r="115" spans="1:8" s="16" customFormat="1" ht="50.1" customHeight="1" x14ac:dyDescent="0.2">
      <c r="A115" s="143" t="s">
        <v>82</v>
      </c>
      <c r="B115" s="144"/>
      <c r="C115" s="190" t="str">
        <f>"Интернет-площадка 2gis.ru на основе Cправочника организаций "&amp;$C$2&amp;""</f>
        <v>Интернет-площадка 2gis.ru на основе Cправочника организаций "2ГИС.НИЖНЕВАРТОВСК"</v>
      </c>
      <c r="D115" s="56">
        <v>12240</v>
      </c>
      <c r="E115" s="37"/>
      <c r="F115" s="37"/>
      <c r="G115" s="37"/>
      <c r="H115" s="38"/>
    </row>
    <row r="116" spans="1:8" s="16" customFormat="1" ht="50.1" customHeight="1" x14ac:dyDescent="0.2">
      <c r="A116" s="143" t="s">
        <v>83</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6" s="56">
        <v>8100</v>
      </c>
      <c r="E116" s="37"/>
      <c r="F116" s="37"/>
      <c r="G116" s="37"/>
      <c r="H116" s="38"/>
    </row>
    <row r="117" spans="1:8" s="16" customFormat="1" ht="50.1" customHeight="1" x14ac:dyDescent="0.2">
      <c r="A117" s="143" t="s">
        <v>84</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7" s="56">
        <v>15300</v>
      </c>
      <c r="E117" s="37"/>
      <c r="F117" s="37"/>
      <c r="G117" s="37"/>
      <c r="H117" s="38"/>
    </row>
    <row r="118" spans="1:8" s="16" customFormat="1" ht="50.1" customHeight="1" x14ac:dyDescent="0.2">
      <c r="A118" s="143" t="s">
        <v>85</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8" s="56">
        <v>16560</v>
      </c>
      <c r="E118" s="37"/>
      <c r="F118" s="37"/>
      <c r="G118" s="37"/>
      <c r="H118" s="38"/>
    </row>
    <row r="119" spans="1:8" s="16" customFormat="1" ht="50.1" customHeight="1" x14ac:dyDescent="0.2">
      <c r="A119" s="143" t="s">
        <v>86</v>
      </c>
      <c r="B119" s="144"/>
      <c r="C119" s="190" t="str">
        <f>C151</f>
        <v>электронный справочник на основе Справочника организаций "2ГИС.НИЖНЕВАРТОВСК" (мобильная версия 2ГИС 4.0 и выше)</v>
      </c>
      <c r="D119" s="56">
        <v>15000</v>
      </c>
      <c r="E119" s="37"/>
      <c r="F119" s="37"/>
      <c r="G119" s="37"/>
      <c r="H119" s="38"/>
    </row>
    <row r="120" spans="1:8" s="16" customFormat="1" ht="50.1" customHeight="1" x14ac:dyDescent="0.2">
      <c r="A120" s="143" t="s">
        <v>87</v>
      </c>
      <c r="B120" s="144"/>
      <c r="C120" s="190" t="s">
        <v>88</v>
      </c>
      <c r="D120" s="56">
        <v>3000</v>
      </c>
      <c r="E120" s="37"/>
      <c r="F120" s="37"/>
      <c r="G120" s="37"/>
      <c r="H120" s="38"/>
    </row>
    <row r="121" spans="1:8" s="16" customFormat="1" ht="81" customHeight="1" x14ac:dyDescent="0.2">
      <c r="A121" s="143" t="s">
        <v>89</v>
      </c>
      <c r="B121" s="144"/>
      <c r="C1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1" s="56">
        <v>3360</v>
      </c>
      <c r="E121" s="37"/>
      <c r="F121" s="37"/>
      <c r="G121" s="37"/>
      <c r="H121" s="38"/>
    </row>
    <row r="122" spans="1:8" s="16" customFormat="1" ht="81" customHeight="1" x14ac:dyDescent="0.2">
      <c r="A122" s="143" t="s">
        <v>90</v>
      </c>
      <c r="B122" s="144"/>
      <c r="C122" s="190"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2" s="56">
        <v>2688</v>
      </c>
      <c r="E122" s="37"/>
      <c r="F122" s="37"/>
      <c r="G122" s="37"/>
      <c r="H122" s="38"/>
    </row>
    <row r="123" spans="1:8" s="16" customFormat="1" ht="81" customHeight="1" x14ac:dyDescent="0.2">
      <c r="A123" s="143" t="s">
        <v>91</v>
      </c>
      <c r="B123" s="144"/>
      <c r="C123"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3" s="56">
        <v>2760</v>
      </c>
      <c r="E123" s="37"/>
      <c r="F123" s="37"/>
      <c r="G123" s="37"/>
      <c r="H123" s="38"/>
    </row>
    <row r="124" spans="1:8" s="16" customFormat="1" ht="81" customHeight="1" x14ac:dyDescent="0.2">
      <c r="A124" s="143" t="s">
        <v>92</v>
      </c>
      <c r="B124" s="144"/>
      <c r="C124"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4" s="56">
        <v>1344</v>
      </c>
      <c r="E124" s="37"/>
      <c r="F124" s="37"/>
      <c r="G124" s="37"/>
      <c r="H124" s="38"/>
    </row>
    <row r="125" spans="1:8" s="16" customFormat="1" ht="81" customHeight="1" x14ac:dyDescent="0.2">
      <c r="A125" s="143" t="s">
        <v>93</v>
      </c>
      <c r="B125" s="144" t="s">
        <v>93</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5" s="56">
        <v>13200</v>
      </c>
      <c r="E125" s="37"/>
      <c r="F125" s="37"/>
      <c r="G125" s="37"/>
      <c r="H125" s="38"/>
    </row>
    <row r="126" spans="1:8" s="16" customFormat="1" ht="81" customHeight="1" x14ac:dyDescent="0.2">
      <c r="A126" s="143" t="s">
        <v>94</v>
      </c>
      <c r="B126" s="144" t="s">
        <v>94</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6" s="56">
        <v>10008</v>
      </c>
      <c r="E126" s="37"/>
      <c r="F126" s="37"/>
      <c r="G126" s="37"/>
      <c r="H126" s="38"/>
    </row>
    <row r="127" spans="1:8" s="16" customFormat="1" ht="50.1" customHeight="1" thickBot="1" x14ac:dyDescent="0.25">
      <c r="A127" s="143" t="s">
        <v>95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7" s="56">
        <v>4560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8" s="56">
        <v>1200</v>
      </c>
      <c r="E128" s="37"/>
      <c r="F128" s="37"/>
      <c r="G128" s="37"/>
      <c r="H128" s="38"/>
    </row>
    <row r="129" spans="1:8" s="16" customFormat="1" ht="102" customHeight="1" thickBot="1" x14ac:dyDescent="0.25">
      <c r="A129" s="143" t="s">
        <v>96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9" s="56">
        <v>100002</v>
      </c>
      <c r="E129" s="37"/>
      <c r="F129" s="37"/>
      <c r="G129" s="37"/>
      <c r="H129" s="38"/>
    </row>
    <row r="130" spans="1:8" s="16" customFormat="1" ht="126" customHeight="1" x14ac:dyDescent="0.2">
      <c r="A130" s="143" t="s">
        <v>97</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0" s="56">
        <v>5100</v>
      </c>
      <c r="E130" s="37"/>
      <c r="F130" s="37"/>
      <c r="G130" s="37"/>
      <c r="H130" s="38"/>
    </row>
    <row r="131" spans="1:8" s="16" customFormat="1" ht="96" customHeight="1" x14ac:dyDescent="0.2">
      <c r="A131" s="137" t="s">
        <v>98</v>
      </c>
      <c r="B131" s="191"/>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1" s="56">
        <v>4500</v>
      </c>
      <c r="E131" s="37"/>
      <c r="F131" s="37"/>
      <c r="G131" s="37"/>
      <c r="H131" s="38"/>
    </row>
    <row r="132" spans="1:8" s="16" customFormat="1" ht="96" customHeight="1" x14ac:dyDescent="0.2">
      <c r="A132" s="137" t="s">
        <v>99</v>
      </c>
      <c r="B132" s="191"/>
      <c r="C13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32" s="56">
        <v>5010</v>
      </c>
      <c r="E132" s="37"/>
      <c r="F132" s="37"/>
      <c r="G132" s="37"/>
      <c r="H132" s="38"/>
    </row>
    <row r="133" spans="1:8" s="16" customFormat="1" ht="50.1" customHeight="1" x14ac:dyDescent="0.2">
      <c r="A133" s="143" t="s">
        <v>100</v>
      </c>
      <c r="B133" s="144"/>
      <c r="C133" s="190" t="str">
        <f>"Интернет-площадка 2gis.ru на основе Cправочника организаций "&amp;$C$2&amp;""</f>
        <v>Интернет-площадка 2gis.ru на основе Cправочника организаций "2ГИС.НИЖНЕВАРТОВСК"</v>
      </c>
      <c r="D133" s="56">
        <v>5040</v>
      </c>
      <c r="E133" s="37"/>
      <c r="F133" s="37"/>
      <c r="G133" s="37"/>
      <c r="H133" s="38"/>
    </row>
    <row r="134" spans="1:8" s="16" customFormat="1" ht="50.1" customHeight="1" x14ac:dyDescent="0.2">
      <c r="A134" s="143" t="s">
        <v>101</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11400</v>
      </c>
      <c r="E134" s="37"/>
      <c r="F134" s="37"/>
      <c r="G134" s="37"/>
      <c r="H134" s="38"/>
    </row>
    <row r="135" spans="1:8" s="16" customFormat="1" ht="50.1" customHeight="1" x14ac:dyDescent="0.2">
      <c r="A135" s="143" t="s">
        <v>102</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5" s="56">
        <v>17880</v>
      </c>
      <c r="E135" s="37"/>
      <c r="F135" s="37"/>
      <c r="G135" s="37"/>
      <c r="H135" s="38"/>
    </row>
    <row r="136" spans="1:8" s="16" customFormat="1" ht="50.1" customHeight="1" x14ac:dyDescent="0.2">
      <c r="A136" s="143" t="s">
        <v>103</v>
      </c>
      <c r="B136" s="144"/>
      <c r="C136" s="190" t="str">
        <f>"Интернет-площадка 2gis.ru на основе Cправочника организаций "&amp;$C$2&amp;""</f>
        <v>Интернет-площадка 2gis.ru на основе Cправочника организаций "2ГИС.НИЖНЕВАРТОВСК"</v>
      </c>
      <c r="D136" s="56">
        <v>14280</v>
      </c>
      <c r="E136" s="37"/>
      <c r="F136" s="37"/>
      <c r="G136" s="37"/>
      <c r="H136" s="38"/>
    </row>
    <row r="137" spans="1:8" s="16" customFormat="1" ht="50.1" customHeight="1" x14ac:dyDescent="0.2">
      <c r="A137" s="143" t="s">
        <v>104</v>
      </c>
      <c r="B137" s="144"/>
      <c r="C137" s="190" t="str">
        <f>"Интернет-площадка 2gis.ru на основе Cправочника организаций "&amp;$C$2&amp;""</f>
        <v>Интернет-площадка 2gis.ru на основе Cправочника организаций "2ГИС.НИЖНЕВАРТОВСК"</v>
      </c>
      <c r="D137" s="56">
        <v>17136</v>
      </c>
      <c r="E137" s="37"/>
      <c r="F137" s="37"/>
      <c r="G137" s="37"/>
      <c r="H137" s="38"/>
    </row>
    <row r="138" spans="1:8" s="16" customFormat="1" ht="50.1" customHeight="1" x14ac:dyDescent="0.2">
      <c r="A138" s="143" t="s">
        <v>105</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8" s="56">
        <v>11400</v>
      </c>
      <c r="E138" s="37"/>
      <c r="F138" s="37"/>
      <c r="G138" s="37"/>
      <c r="H138" s="38"/>
    </row>
    <row r="139" spans="1:8" s="16" customFormat="1" ht="50.1" customHeight="1" x14ac:dyDescent="0.2">
      <c r="A139" s="143" t="s">
        <v>106</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9" s="56">
        <v>21480</v>
      </c>
      <c r="E139" s="37"/>
      <c r="F139" s="37"/>
      <c r="G139" s="37"/>
      <c r="H139" s="38"/>
    </row>
    <row r="140" spans="1:8" s="16" customFormat="1" ht="50.1" customHeight="1" x14ac:dyDescent="0.2">
      <c r="A140" s="143" t="s">
        <v>107</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0" s="56">
        <v>23280</v>
      </c>
      <c r="E140" s="37"/>
      <c r="F140" s="37"/>
      <c r="G140" s="37"/>
      <c r="H140" s="38"/>
    </row>
    <row r="141" spans="1:8" s="16" customFormat="1" ht="50.1" customHeight="1" x14ac:dyDescent="0.2">
      <c r="A141" s="143" t="s">
        <v>108</v>
      </c>
      <c r="B141" s="144"/>
      <c r="C141" s="190" t="s">
        <v>88</v>
      </c>
      <c r="D141" s="56">
        <v>4200</v>
      </c>
      <c r="E141" s="37"/>
      <c r="F141" s="37"/>
      <c r="G141" s="37"/>
      <c r="H141" s="38"/>
    </row>
    <row r="142" spans="1:8" s="16" customFormat="1" ht="75" customHeight="1" x14ac:dyDescent="0.2">
      <c r="A142" s="143" t="s">
        <v>109</v>
      </c>
      <c r="B142" s="144"/>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56">
        <v>18480</v>
      </c>
      <c r="E142" s="37"/>
      <c r="F142" s="37"/>
      <c r="G142" s="37"/>
      <c r="H142" s="38"/>
    </row>
    <row r="143" spans="1:8" s="16" customFormat="1" ht="50.1" customHeight="1" thickBot="1" x14ac:dyDescent="0.25">
      <c r="A143" s="143" t="s">
        <v>110</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6480</v>
      </c>
      <c r="E143" s="37"/>
      <c r="F143" s="37"/>
      <c r="G143" s="37"/>
      <c r="H143" s="38"/>
    </row>
    <row r="144" spans="1:8" s="28" customFormat="1" ht="50.1" customHeight="1" thickBot="1" x14ac:dyDescent="0.25">
      <c r="A144" s="24" t="s">
        <v>111</v>
      </c>
      <c r="B144" s="25"/>
      <c r="C144" s="26"/>
      <c r="D144" s="156"/>
      <c r="E144" s="156"/>
      <c r="F144" s="156"/>
      <c r="G144" s="156"/>
      <c r="H144" s="157"/>
    </row>
    <row r="145" spans="1:8" s="16" customFormat="1" ht="50.1" customHeight="1" x14ac:dyDescent="0.2">
      <c r="A145" s="143" t="s">
        <v>112</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45" s="36">
        <v>3000</v>
      </c>
      <c r="E145" s="37"/>
      <c r="F145" s="37"/>
      <c r="G145" s="37"/>
      <c r="H145" s="38"/>
    </row>
    <row r="146" spans="1:8" s="16" customFormat="1" ht="50.1" customHeight="1" x14ac:dyDescent="0.2">
      <c r="A146" s="143" t="s">
        <v>113</v>
      </c>
      <c r="B146" s="144"/>
      <c r="C146" s="196"/>
      <c r="D146" s="36">
        <v>3000</v>
      </c>
      <c r="E146" s="37"/>
      <c r="F146" s="37"/>
      <c r="G146" s="37"/>
      <c r="H146" s="38"/>
    </row>
    <row r="147" spans="1:8" s="16" customFormat="1" ht="50.1" customHeight="1" x14ac:dyDescent="0.2">
      <c r="A147" s="194" t="s">
        <v>114</v>
      </c>
      <c r="B147" s="195"/>
      <c r="C147" s="196"/>
      <c r="D147" s="329">
        <v>3000</v>
      </c>
      <c r="E147" s="140"/>
      <c r="F147" s="140"/>
      <c r="G147" s="140"/>
      <c r="H147" s="140"/>
    </row>
    <row r="148" spans="1:8" s="16" customFormat="1" ht="50.1" customHeight="1" x14ac:dyDescent="0.2">
      <c r="A148" s="194" t="s">
        <v>115</v>
      </c>
      <c r="B148" s="195"/>
      <c r="C148" s="196"/>
      <c r="D148" s="329">
        <v>300</v>
      </c>
      <c r="E148" s="140"/>
      <c r="F148" s="140"/>
      <c r="G148" s="140"/>
      <c r="H148" s="140"/>
    </row>
    <row r="149" spans="1:8" s="16" customFormat="1" ht="50.1" customHeight="1" thickBot="1" x14ac:dyDescent="0.25">
      <c r="A149" s="194" t="s">
        <v>116</v>
      </c>
      <c r="B149" s="195"/>
      <c r="C149" s="198"/>
      <c r="D149" s="78">
        <v>1050</v>
      </c>
      <c r="E149" s="79"/>
      <c r="F149" s="79"/>
      <c r="G149" s="79"/>
      <c r="H149" s="79"/>
    </row>
    <row r="150" spans="1:8" s="16" customFormat="1" ht="50.1" customHeight="1" thickBot="1" x14ac:dyDescent="0.25">
      <c r="A150" s="24" t="s">
        <v>117</v>
      </c>
      <c r="B150" s="25"/>
      <c r="C150" s="26"/>
      <c r="D150" s="156"/>
      <c r="E150" s="156"/>
      <c r="F150" s="156"/>
      <c r="G150" s="156"/>
      <c r="H150" s="157"/>
    </row>
    <row r="151" spans="1:8" s="16" customFormat="1" ht="50.1" customHeight="1" x14ac:dyDescent="0.2">
      <c r="A151" s="143" t="s">
        <v>118</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1" s="200">
        <f>F151*1.2</f>
        <v>5472</v>
      </c>
      <c r="E151" s="201">
        <f>F151*1.1</f>
        <v>5016</v>
      </c>
      <c r="F151" s="201">
        <v>4560</v>
      </c>
      <c r="G151" s="201">
        <f>F151*0.75</f>
        <v>3420</v>
      </c>
      <c r="H151" s="202">
        <f>F151*0.5</f>
        <v>2280</v>
      </c>
    </row>
    <row r="152" spans="1:8" s="16" customFormat="1" ht="50.1" customHeight="1" x14ac:dyDescent="0.2">
      <c r="A152" s="143" t="s">
        <v>119</v>
      </c>
      <c r="B152" s="144"/>
      <c r="C152" s="190" t="str">
        <f>"Интернет-площадка 2gis.ru на основе Cправочника организаций "&amp;$C$2&amp;""</f>
        <v>Интернет-площадка 2gis.ru на основе Cправочника организаций "2ГИС.НИЖНЕВАРТОВСК"</v>
      </c>
      <c r="D152" s="36">
        <v>3120</v>
      </c>
      <c r="E152" s="37"/>
      <c r="F152" s="37"/>
      <c r="G152" s="37"/>
      <c r="H152" s="38"/>
    </row>
    <row r="153" spans="1:8" s="16" customFormat="1" ht="50.1" customHeight="1" x14ac:dyDescent="0.2">
      <c r="A153" s="143" t="s">
        <v>120</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3" s="56">
        <v>3120</v>
      </c>
      <c r="E153" s="37"/>
      <c r="F153" s="37"/>
      <c r="G153" s="37"/>
      <c r="H153" s="38"/>
    </row>
    <row r="154" spans="1:8" s="16" customFormat="1" ht="50.1" customHeight="1" x14ac:dyDescent="0.2">
      <c r="A154" s="143" t="s">
        <v>287</v>
      </c>
      <c r="B154" s="144"/>
      <c r="C1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4" s="200">
        <f>F154*1.2</f>
        <v>7776</v>
      </c>
      <c r="E154" s="201">
        <f>F154*1.1</f>
        <v>7128.0000000000009</v>
      </c>
      <c r="F154" s="201">
        <v>6480</v>
      </c>
      <c r="G154" s="201">
        <f>F154*0.75</f>
        <v>4860</v>
      </c>
      <c r="H154" s="202">
        <f>F154*0.5</f>
        <v>3240</v>
      </c>
    </row>
    <row r="155" spans="1:8" s="16" customFormat="1" ht="49.5" customHeight="1" x14ac:dyDescent="0.2">
      <c r="A155" s="143" t="s">
        <v>166</v>
      </c>
      <c r="B155" s="144"/>
      <c r="C155" s="190" t="str">
        <f>"Интернет-площадка 2gis.ru на основе Cправочника организаций "&amp;$C$2&amp;""</f>
        <v>Интернет-площадка 2gis.ru на основе Cправочника организаций "2ГИС.НИЖНЕВАРТОВСК"</v>
      </c>
      <c r="D155" s="36">
        <v>4440</v>
      </c>
      <c r="E155" s="37"/>
      <c r="F155" s="37"/>
      <c r="G155" s="37"/>
      <c r="H155" s="38"/>
    </row>
    <row r="156" spans="1:8" s="16" customFormat="1" ht="50.1" customHeight="1" x14ac:dyDescent="0.2">
      <c r="A156" s="143" t="s">
        <v>123</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6">
        <v>4440</v>
      </c>
      <c r="E156" s="37"/>
      <c r="F156" s="37"/>
      <c r="G156" s="37"/>
      <c r="H156" s="38"/>
    </row>
    <row r="157" spans="1:8" s="16" customFormat="1" ht="126" customHeight="1" x14ac:dyDescent="0.2">
      <c r="A157" s="143" t="s">
        <v>124</v>
      </c>
      <c r="B157" s="144"/>
      <c r="C157" s="203" t="e">
        <f>#REF!</f>
        <v>#REF!</v>
      </c>
      <c r="D157" s="200">
        <f>F157*1.2</f>
        <v>5094</v>
      </c>
      <c r="E157" s="201">
        <f>F157*1.1</f>
        <v>4669.5</v>
      </c>
      <c r="F157" s="201">
        <v>4245</v>
      </c>
      <c r="G157" s="201">
        <f>F157*0.75</f>
        <v>3183.75</v>
      </c>
      <c r="H157" s="202">
        <f>F157*0.5</f>
        <v>2122.5</v>
      </c>
    </row>
    <row r="158" spans="1:8" s="16" customFormat="1" ht="126" customHeight="1" thickBot="1" x14ac:dyDescent="0.25">
      <c r="A158" s="143" t="s">
        <v>125</v>
      </c>
      <c r="B158" s="144"/>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58" s="56">
        <v>5694</v>
      </c>
      <c r="E158" s="37"/>
      <c r="F158" s="37"/>
      <c r="G158" s="37"/>
      <c r="H158" s="38"/>
    </row>
    <row r="159" spans="1:8" ht="50.1" customHeight="1" thickBot="1" x14ac:dyDescent="0.25">
      <c r="A159" s="24" t="s">
        <v>185</v>
      </c>
      <c r="B159" s="25"/>
      <c r="C159" s="26"/>
      <c r="D159" s="156"/>
      <c r="E159" s="156"/>
      <c r="F159" s="156"/>
      <c r="G159" s="156"/>
      <c r="H159" s="157"/>
    </row>
    <row r="160" spans="1:8" s="23" customFormat="1" ht="30" customHeight="1" thickBot="1" x14ac:dyDescent="0.25">
      <c r="A160" s="357"/>
      <c r="B160" s="357"/>
      <c r="C160" s="358"/>
      <c r="D160" s="357"/>
      <c r="E160" s="357"/>
      <c r="F160" s="357"/>
      <c r="G160" s="357"/>
      <c r="H160" s="359"/>
    </row>
    <row r="161" spans="1:8" s="16" customFormat="1" ht="83.25" customHeight="1" x14ac:dyDescent="0.2">
      <c r="A161" s="143" t="s">
        <v>186</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1" s="36">
        <v>15330</v>
      </c>
      <c r="E161" s="37"/>
      <c r="F161" s="37"/>
      <c r="G161" s="37"/>
      <c r="H161" s="38"/>
    </row>
    <row r="162" spans="1:8" s="16" customFormat="1" ht="83.25" customHeight="1" thickBot="1" x14ac:dyDescent="0.25">
      <c r="A162" s="143" t="s">
        <v>187</v>
      </c>
      <c r="B162" s="144"/>
      <c r="C162" s="196"/>
      <c r="D162" s="36">
        <v>15330</v>
      </c>
      <c r="E162" s="37"/>
      <c r="F162" s="37"/>
      <c r="G162" s="37"/>
      <c r="H162" s="38"/>
    </row>
    <row r="163" spans="1:8" s="28" customFormat="1" ht="49.5" customHeight="1" thickBot="1" x14ac:dyDescent="0.25">
      <c r="A163" s="301"/>
      <c r="B163" s="302"/>
      <c r="C163" s="182"/>
      <c r="D163" s="325"/>
      <c r="E163" s="325"/>
      <c r="F163" s="325"/>
      <c r="G163" s="325"/>
      <c r="H163" s="326"/>
    </row>
    <row r="164" spans="1:8" s="23" customFormat="1" ht="26.25" x14ac:dyDescent="0.2">
      <c r="A164" s="204"/>
      <c r="B164" s="205"/>
      <c r="C164" s="206"/>
      <c r="D164" s="205"/>
      <c r="E164" s="205"/>
      <c r="F164" s="205"/>
      <c r="G164" s="205"/>
      <c r="H164" s="207"/>
    </row>
    <row r="165" spans="1:8" s="16" customFormat="1" ht="21" x14ac:dyDescent="0.2">
      <c r="A165" s="208"/>
      <c r="B165" s="209" t="s">
        <v>126</v>
      </c>
      <c r="C165" s="210" t="s">
        <v>559</v>
      </c>
      <c r="D165" s="210"/>
      <c r="E165" s="211"/>
      <c r="F165" s="211"/>
      <c r="G165" s="211"/>
      <c r="H165" s="211"/>
    </row>
    <row r="166" spans="1:8" s="16" customFormat="1" ht="21" x14ac:dyDescent="0.2">
      <c r="A166" s="208"/>
      <c r="B166" s="211"/>
      <c r="C166" s="212" t="s">
        <v>560</v>
      </c>
      <c r="D166" s="212"/>
      <c r="E166" s="211"/>
      <c r="F166" s="211"/>
      <c r="G166" s="211"/>
      <c r="H166" s="211"/>
    </row>
    <row r="167" spans="1:8" s="16" customFormat="1" ht="21" x14ac:dyDescent="0.2">
      <c r="A167" s="208"/>
      <c r="B167" s="211"/>
      <c r="C167" s="210" t="s">
        <v>561</v>
      </c>
      <c r="D167" s="212"/>
      <c r="E167" s="211"/>
      <c r="F167" s="211"/>
      <c r="G167" s="211"/>
      <c r="H167" s="211"/>
    </row>
    <row r="168" spans="1:8" s="16" customFormat="1" ht="21" x14ac:dyDescent="0.2">
      <c r="A168" s="204"/>
      <c r="B168" s="205"/>
      <c r="C168" s="212"/>
      <c r="D168" s="212"/>
      <c r="E168" s="211"/>
      <c r="F168" s="211"/>
      <c r="G168" s="211"/>
      <c r="H168" s="205"/>
    </row>
    <row r="169" spans="1:8" s="16" customFormat="1" ht="26.25" x14ac:dyDescent="0.2">
      <c r="A169" s="215" t="str">
        <f>Абакан_юр!A158</f>
        <v>По соглашению сторон в качестве валюты платежа могут выступать украинские гривны, в этом случае курс следующий: 1 руб. = 0,4427 гривен</v>
      </c>
      <c r="B169" s="215"/>
      <c r="C169" s="215"/>
      <c r="D169" s="216"/>
      <c r="E169" s="216"/>
      <c r="F169" s="217"/>
      <c r="G169" s="218"/>
      <c r="H169" s="218"/>
    </row>
    <row r="170" spans="1:8" s="16" customFormat="1" ht="26.25" x14ac:dyDescent="0.2">
      <c r="A170" s="215" t="str">
        <f>Абакан_юр!A159</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12" customHeight="1" x14ac:dyDescent="0.2">
      <c r="A171" s="215" t="str">
        <f>Абакан_юр!A160</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s="211" customFormat="1" ht="24.95" customHeight="1" x14ac:dyDescent="0.2">
      <c r="A172" s="215" t="str">
        <f>Абакан_юр!A161</f>
        <v>По соглашению сторон в качестве валюты платежа могут выступать евро, в этом случае курс следующий: 1 руб. = 0,0108 евро</v>
      </c>
      <c r="B172" s="215"/>
      <c r="C172" s="215"/>
      <c r="D172" s="216"/>
      <c r="E172" s="217"/>
      <c r="F172" s="217"/>
      <c r="G172" s="220"/>
      <c r="H172" s="220"/>
    </row>
    <row r="173" spans="1:8" s="211" customFormat="1" ht="24.95" customHeight="1" x14ac:dyDescent="0.2">
      <c r="A173" s="215" t="str">
        <f>Абакан_юр!A162</f>
        <v>По соглашению сторон в качестве валюты платежа могут выступать чешские кроны, в этом случае курс следующий: 1 руб. = 0,2672 крона</v>
      </c>
      <c r="B173" s="215"/>
      <c r="C173" s="215"/>
      <c r="D173" s="216"/>
      <c r="E173" s="217"/>
      <c r="F173" s="217"/>
      <c r="G173" s="220"/>
      <c r="H173" s="220"/>
    </row>
    <row r="174" spans="1:8" s="211" customFormat="1" ht="24.95" customHeight="1" x14ac:dyDescent="0.2">
      <c r="A174" s="215" t="str">
        <f>Абакан_юр!A163</f>
        <v>По соглашению сторон в качестве валюты платежа могут выступать киргизские сомы, в этом случае курс следующий: 1 руб. = 1,0485 сом</v>
      </c>
      <c r="B174" s="215"/>
      <c r="C174" s="215"/>
      <c r="D174" s="216"/>
      <c r="E174" s="216"/>
      <c r="F174" s="217"/>
      <c r="G174" s="220"/>
      <c r="H174" s="220"/>
    </row>
    <row r="175" spans="1:8" s="205" customFormat="1" ht="22.5" customHeight="1" x14ac:dyDescent="0.2">
      <c r="A17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5" s="215"/>
      <c r="C175" s="215"/>
      <c r="D175" s="216"/>
      <c r="E175" s="216"/>
      <c r="F175" s="217"/>
      <c r="G175" s="220"/>
      <c r="H175" s="220"/>
    </row>
    <row r="176" spans="1:8" s="219" customFormat="1" ht="24.95" customHeight="1" x14ac:dyDescent="0.2">
      <c r="A176" s="221"/>
      <c r="B176" s="221"/>
      <c r="C176" s="222"/>
      <c r="D176" s="223"/>
      <c r="E176" s="223"/>
      <c r="F176" s="224"/>
      <c r="G176" s="225"/>
      <c r="H176" s="225"/>
    </row>
    <row r="177" spans="1:8" s="219" customFormat="1" ht="24.95" customHeight="1" x14ac:dyDescent="0.2">
      <c r="A177" s="227" t="s">
        <v>137</v>
      </c>
      <c r="B177" s="227"/>
      <c r="C177" s="227"/>
      <c r="D177" s="227"/>
      <c r="E177" s="227"/>
      <c r="F177" s="227"/>
      <c r="G177" s="227"/>
      <c r="H177" s="227"/>
    </row>
    <row r="178" spans="1:8" s="219" customFormat="1" ht="24.95" customHeight="1" x14ac:dyDescent="0.2">
      <c r="A178" s="227" t="s">
        <v>138</v>
      </c>
      <c r="B178" s="227"/>
      <c r="C178" s="227"/>
      <c r="D178" s="227"/>
      <c r="E178" s="227"/>
      <c r="F178" s="227"/>
      <c r="G178" s="227"/>
      <c r="H178" s="227"/>
    </row>
    <row r="179" spans="1:8" s="219" customFormat="1" ht="24.95" customHeight="1" x14ac:dyDescent="0.2">
      <c r="A179" s="221"/>
      <c r="B179" s="221"/>
      <c r="C179" s="222"/>
      <c r="D179" s="223"/>
      <c r="E179" s="223"/>
      <c r="F179" s="224"/>
      <c r="G179" s="225"/>
      <c r="H179" s="225"/>
    </row>
    <row r="180" spans="1:8" s="219" customFormat="1" ht="24.95" customHeight="1" thickBot="1" x14ac:dyDescent="0.25">
      <c r="A180" s="228" t="s">
        <v>139</v>
      </c>
      <c r="B180" s="228"/>
      <c r="C180" s="228"/>
      <c r="D180" s="228"/>
      <c r="E180" s="228"/>
      <c r="F180" s="229"/>
      <c r="H180" s="230"/>
    </row>
    <row r="181" spans="1:8" s="219" customFormat="1" ht="24.95" customHeight="1" thickBot="1" x14ac:dyDescent="0.25">
      <c r="A181" s="231" t="s">
        <v>140</v>
      </c>
      <c r="B181" s="232"/>
      <c r="C181" s="232"/>
      <c r="D181" s="232"/>
      <c r="E181" s="233"/>
      <c r="F181" s="234"/>
      <c r="G181" s="205"/>
      <c r="H181" s="235"/>
    </row>
    <row r="182" spans="1:8" s="219" customFormat="1" ht="24.95" customHeight="1" thickBot="1" x14ac:dyDescent="0.25">
      <c r="A182" s="305" t="s">
        <v>141</v>
      </c>
      <c r="B182" s="306"/>
      <c r="C182" s="238" t="s">
        <v>142</v>
      </c>
      <c r="D182" s="330" t="s">
        <v>143</v>
      </c>
      <c r="E182" s="331"/>
      <c r="F182" s="240"/>
      <c r="G182" s="240"/>
      <c r="H182" s="240"/>
    </row>
    <row r="183" spans="1:8" s="226" customFormat="1" ht="12" customHeight="1" x14ac:dyDescent="0.2">
      <c r="A183" s="241" t="s">
        <v>144</v>
      </c>
      <c r="B183" s="242"/>
      <c r="C183" s="243" t="s">
        <v>145</v>
      </c>
      <c r="D183" s="244" t="s">
        <v>146</v>
      </c>
      <c r="E183" s="245"/>
      <c r="F183" s="240"/>
      <c r="G183" s="240"/>
      <c r="H183" s="240"/>
    </row>
    <row r="184" spans="1:8" ht="24.95" customHeight="1" x14ac:dyDescent="0.2">
      <c r="A184" s="246" t="s">
        <v>147</v>
      </c>
      <c r="B184" s="247"/>
      <c r="C184" s="248" t="s">
        <v>148</v>
      </c>
      <c r="D184" s="249" t="s">
        <v>149</v>
      </c>
      <c r="E184" s="250"/>
      <c r="F184" s="240"/>
      <c r="G184" s="240"/>
      <c r="H184" s="240"/>
    </row>
    <row r="185" spans="1:8" ht="24.95" customHeight="1" thickBot="1" x14ac:dyDescent="0.25">
      <c r="A185" s="332" t="s">
        <v>150</v>
      </c>
      <c r="B185" s="333"/>
      <c r="C185" s="334" t="s">
        <v>151</v>
      </c>
      <c r="D185" s="335" t="s">
        <v>149</v>
      </c>
      <c r="E185" s="336"/>
      <c r="F185" s="240"/>
      <c r="G185" s="240"/>
      <c r="H185" s="240"/>
    </row>
    <row r="186" spans="1:8" s="226" customFormat="1" ht="12" customHeight="1" x14ac:dyDescent="0.2">
      <c r="A186" s="246" t="s">
        <v>153</v>
      </c>
      <c r="B186" s="247"/>
      <c r="C186" s="337" t="s">
        <v>154</v>
      </c>
      <c r="D186" s="247" t="s">
        <v>149</v>
      </c>
      <c r="E186" s="338"/>
      <c r="F186" s="234"/>
      <c r="G186" s="234"/>
      <c r="H186" s="234"/>
    </row>
    <row r="187" spans="1:8" s="230" customFormat="1" ht="50.1" customHeight="1" thickBot="1" x14ac:dyDescent="0.25">
      <c r="A187" s="339" t="s">
        <v>155</v>
      </c>
      <c r="B187" s="340"/>
      <c r="C187" s="334" t="s">
        <v>156</v>
      </c>
      <c r="D187" s="341" t="s">
        <v>149</v>
      </c>
      <c r="E187" s="342"/>
      <c r="F187" s="224"/>
      <c r="G187" s="225"/>
      <c r="H187" s="225"/>
    </row>
    <row r="188" spans="1:8" s="235" customFormat="1" ht="50.1" customHeight="1" x14ac:dyDescent="0.2">
      <c r="A188" s="577"/>
      <c r="B188" s="577"/>
      <c r="C188" s="577"/>
      <c r="D188" s="577"/>
      <c r="E188" s="577"/>
      <c r="F188" s="224"/>
      <c r="G188" s="225"/>
      <c r="H188" s="225"/>
    </row>
    <row r="189" spans="1:8" ht="94.5" customHeight="1" x14ac:dyDescent="0.2">
      <c r="A189" s="252" t="s">
        <v>157</v>
      </c>
      <c r="B189" s="252"/>
      <c r="C189" s="252"/>
      <c r="D189" s="252"/>
      <c r="E189" s="252"/>
      <c r="F189" s="252"/>
      <c r="G189" s="252"/>
      <c r="H189" s="252"/>
    </row>
    <row r="190" spans="1:8" ht="99.95" customHeight="1" x14ac:dyDescent="0.2">
      <c r="A190" s="252" t="s">
        <v>158</v>
      </c>
      <c r="B190" s="252"/>
      <c r="C190" s="252"/>
      <c r="D190" s="252"/>
      <c r="E190" s="252"/>
      <c r="F190" s="252"/>
      <c r="G190" s="252"/>
      <c r="H190" s="252"/>
    </row>
    <row r="191" spans="1:8" ht="192" customHeight="1" x14ac:dyDescent="0.2">
      <c r="A19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c r="E191" s="311"/>
      <c r="F191" s="311"/>
      <c r="G191" s="311"/>
      <c r="H191" s="311"/>
    </row>
    <row r="192" spans="1:8" ht="174.95" customHeight="1" x14ac:dyDescent="0.2">
      <c r="A192" s="227" t="s">
        <v>160</v>
      </c>
      <c r="B192" s="227"/>
      <c r="C192" s="227"/>
      <c r="D192" s="227"/>
      <c r="E192" s="227"/>
      <c r="F192" s="227"/>
      <c r="G192" s="227"/>
      <c r="H192" s="227"/>
    </row>
    <row r="193" spans="1:8" s="205" customFormat="1" ht="100.5" customHeight="1" x14ac:dyDescent="0.2">
      <c r="A193" s="252" t="s">
        <v>161</v>
      </c>
      <c r="B193" s="252"/>
      <c r="C193" s="252"/>
      <c r="D193" s="252"/>
      <c r="E193" s="252"/>
      <c r="F193" s="252"/>
      <c r="G193" s="252"/>
      <c r="H193" s="252"/>
    </row>
    <row r="194" spans="1:8" s="226" customFormat="1" ht="222.75" customHeight="1" x14ac:dyDescent="0.2">
      <c r="A194" s="227" t="s">
        <v>162</v>
      </c>
      <c r="B194" s="227"/>
      <c r="C194" s="227"/>
      <c r="D194" s="227"/>
      <c r="E194" s="227"/>
      <c r="F194" s="227"/>
      <c r="G194" s="227"/>
      <c r="H194" s="227"/>
    </row>
    <row r="195" spans="1:8" ht="23.25" x14ac:dyDescent="0.2">
      <c r="A195" s="487" t="s">
        <v>460</v>
      </c>
      <c r="B195" s="487"/>
      <c r="C195" s="487"/>
      <c r="D195" s="487"/>
      <c r="E195" s="487"/>
      <c r="F195" s="487"/>
      <c r="G195" s="487"/>
      <c r="H195" s="487"/>
    </row>
    <row r="196" spans="1:8" ht="25.5" x14ac:dyDescent="0.35">
      <c r="A196" s="488" t="s">
        <v>461</v>
      </c>
      <c r="B196" s="489"/>
      <c r="C196" s="490" t="s">
        <v>462</v>
      </c>
    </row>
    <row r="197" spans="1:8" ht="25.5" x14ac:dyDescent="0.35">
      <c r="A197" s="491" t="s">
        <v>463</v>
      </c>
      <c r="B197" s="492"/>
      <c r="C197" s="493">
        <v>1</v>
      </c>
    </row>
    <row r="198" spans="1:8" ht="25.5" x14ac:dyDescent="0.35">
      <c r="A198" s="491">
        <v>2</v>
      </c>
      <c r="B198" s="492"/>
      <c r="C198" s="493">
        <v>1.1000000000000001</v>
      </c>
    </row>
    <row r="199" spans="1:8" ht="25.5" x14ac:dyDescent="0.35">
      <c r="A199" s="491">
        <v>3</v>
      </c>
      <c r="B199" s="492"/>
      <c r="C199" s="493">
        <v>1.2</v>
      </c>
    </row>
    <row r="200" spans="1:8" ht="25.5" x14ac:dyDescent="0.35">
      <c r="A200" s="491" t="s">
        <v>464</v>
      </c>
      <c r="B200" s="492"/>
      <c r="C200" s="493">
        <v>1.25</v>
      </c>
    </row>
    <row r="201" spans="1:8" ht="25.5" x14ac:dyDescent="0.35">
      <c r="A201" s="491" t="s">
        <v>465</v>
      </c>
      <c r="B201" s="492"/>
      <c r="C201" s="493">
        <v>1.3</v>
      </c>
    </row>
    <row r="202" spans="1:8" ht="25.5" x14ac:dyDescent="0.35">
      <c r="A202" s="491" t="s">
        <v>466</v>
      </c>
      <c r="B202" s="492"/>
      <c r="C202" s="493">
        <v>1.35</v>
      </c>
    </row>
    <row r="203" spans="1:8" ht="25.5" x14ac:dyDescent="0.35">
      <c r="A203" s="491" t="s">
        <v>467</v>
      </c>
      <c r="B203" s="492"/>
      <c r="C203" s="493">
        <v>1.4</v>
      </c>
    </row>
    <row r="204" spans="1:8" ht="25.5" x14ac:dyDescent="0.35">
      <c r="A204" s="491" t="s">
        <v>468</v>
      </c>
      <c r="B204" s="492"/>
      <c r="C204" s="493">
        <v>1.45</v>
      </c>
    </row>
    <row r="205" spans="1:8" ht="25.5" x14ac:dyDescent="0.35">
      <c r="A205" s="491" t="s">
        <v>469</v>
      </c>
      <c r="B205" s="492"/>
      <c r="C205" s="493">
        <v>1.5</v>
      </c>
    </row>
    <row r="206" spans="1:8" ht="25.5" x14ac:dyDescent="0.35">
      <c r="A206" s="491" t="s">
        <v>470</v>
      </c>
      <c r="B206" s="492"/>
      <c r="C206" s="493">
        <v>2</v>
      </c>
    </row>
    <row r="207" spans="1:8" ht="23.25" x14ac:dyDescent="0.2">
      <c r="A207" s="252" t="s">
        <v>471</v>
      </c>
      <c r="B207" s="252"/>
      <c r="C207" s="252"/>
      <c r="D207" s="252"/>
      <c r="E207" s="252"/>
      <c r="F207" s="252"/>
      <c r="G207" s="252"/>
      <c r="H207" s="252"/>
    </row>
  </sheetData>
  <sheetProtection selectLockedCells="1" selectUnlockedCells="1"/>
  <mergeCells count="330">
    <mergeCell ref="A207:H207"/>
    <mergeCell ref="A201:B201"/>
    <mergeCell ref="A202:B202"/>
    <mergeCell ref="A203:B203"/>
    <mergeCell ref="A204:B204"/>
    <mergeCell ref="A205:B205"/>
    <mergeCell ref="A206:B206"/>
    <mergeCell ref="A195:H195"/>
    <mergeCell ref="A196:B196"/>
    <mergeCell ref="A197:B197"/>
    <mergeCell ref="A198:B198"/>
    <mergeCell ref="A199:B199"/>
    <mergeCell ref="A200:B200"/>
    <mergeCell ref="A189:H189"/>
    <mergeCell ref="A190:H190"/>
    <mergeCell ref="A191:H191"/>
    <mergeCell ref="A192:H192"/>
    <mergeCell ref="A193:H193"/>
    <mergeCell ref="A194:E194"/>
    <mergeCell ref="F194:H194"/>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60:C160"/>
    <mergeCell ref="D160:H160"/>
    <mergeCell ref="A161:B161"/>
    <mergeCell ref="C161:C162"/>
    <mergeCell ref="D161:H161"/>
    <mergeCell ref="A162:B162"/>
    <mergeCell ref="D162:H162"/>
    <mergeCell ref="A156:B156"/>
    <mergeCell ref="D156:H156"/>
    <mergeCell ref="A157:B157"/>
    <mergeCell ref="A158:B158"/>
    <mergeCell ref="D158:H158"/>
    <mergeCell ref="A159:B159"/>
    <mergeCell ref="D159:H159"/>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2:H52"/>
    <mergeCell ref="A53:A54"/>
    <mergeCell ref="D53:H54"/>
    <mergeCell ref="D55:H55"/>
    <mergeCell ref="A56:C56"/>
    <mergeCell ref="D56:H56"/>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2"/>
  <sheetViews>
    <sheetView view="pageBreakPreview" zoomScale="40" zoomScaleNormal="60" zoomScaleSheetLayoutView="40" workbookViewId="0">
      <pane ySplit="3" topLeftCell="A21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562</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s="16" customFormat="1" ht="24.95" customHeight="1" thickBot="1" x14ac:dyDescent="0.25">
      <c r="A7" s="112"/>
      <c r="B7" s="82"/>
      <c r="C7" s="83"/>
      <c r="D7" s="586" t="s">
        <v>176</v>
      </c>
      <c r="E7" s="587" t="s">
        <v>177</v>
      </c>
      <c r="F7" s="588" t="s">
        <v>178</v>
      </c>
      <c r="G7" s="587" t="s">
        <v>179</v>
      </c>
      <c r="H7" s="589"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"&amp;MIN(D50:D74)&amp;" до "&amp;MAX(D50:D74)</f>
        <v>от 2424 до 60600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50" s="127">
        <v>2424</v>
      </c>
      <c r="E50" s="128"/>
      <c r="F50" s="128"/>
      <c r="G50" s="128"/>
      <c r="H50" s="129"/>
    </row>
    <row r="51" spans="1:8" s="16" customFormat="1" ht="37.5" customHeight="1" outlineLevel="1" x14ac:dyDescent="0.2">
      <c r="A51" s="130" t="s">
        <v>33</v>
      </c>
      <c r="B51" s="366"/>
      <c r="C51" s="367"/>
      <c r="D51" s="36">
        <v>4848</v>
      </c>
      <c r="E51" s="37"/>
      <c r="F51" s="37"/>
      <c r="G51" s="37"/>
      <c r="H51" s="38"/>
    </row>
    <row r="52" spans="1:8" s="16" customFormat="1" ht="37.5" customHeight="1" outlineLevel="1" x14ac:dyDescent="0.2">
      <c r="A52" s="130" t="s">
        <v>34</v>
      </c>
      <c r="B52" s="366"/>
      <c r="C52" s="367"/>
      <c r="D52" s="36">
        <v>7272</v>
      </c>
      <c r="E52" s="37"/>
      <c r="F52" s="37"/>
      <c r="G52" s="37"/>
      <c r="H52" s="38"/>
    </row>
    <row r="53" spans="1:8" s="16" customFormat="1" ht="37.5" customHeight="1" outlineLevel="1" x14ac:dyDescent="0.2">
      <c r="A53" s="130" t="s">
        <v>35</v>
      </c>
      <c r="B53" s="366"/>
      <c r="C53" s="367"/>
      <c r="D53" s="36">
        <v>9696</v>
      </c>
      <c r="E53" s="37"/>
      <c r="F53" s="37"/>
      <c r="G53" s="37"/>
      <c r="H53" s="38"/>
    </row>
    <row r="54" spans="1:8" s="16" customFormat="1" ht="37.5" customHeight="1" outlineLevel="1" x14ac:dyDescent="0.2">
      <c r="A54" s="130" t="s">
        <v>36</v>
      </c>
      <c r="B54" s="366"/>
      <c r="C54" s="367"/>
      <c r="D54" s="36">
        <v>12120</v>
      </c>
      <c r="E54" s="37"/>
      <c r="F54" s="37"/>
      <c r="G54" s="37"/>
      <c r="H54" s="38"/>
    </row>
    <row r="55" spans="1:8" s="16" customFormat="1" ht="37.5" customHeight="1" outlineLevel="1" x14ac:dyDescent="0.2">
      <c r="A55" s="130" t="s">
        <v>37</v>
      </c>
      <c r="B55" s="366"/>
      <c r="C55" s="367"/>
      <c r="D55" s="36">
        <v>14544</v>
      </c>
      <c r="E55" s="37"/>
      <c r="F55" s="37"/>
      <c r="G55" s="37"/>
      <c r="H55" s="38"/>
    </row>
    <row r="56" spans="1:8" s="16" customFormat="1" ht="37.5" customHeight="1" outlineLevel="1" x14ac:dyDescent="0.2">
      <c r="A56" s="130" t="s">
        <v>38</v>
      </c>
      <c r="B56" s="366"/>
      <c r="C56" s="367"/>
      <c r="D56" s="36">
        <v>16968</v>
      </c>
      <c r="E56" s="37"/>
      <c r="F56" s="37"/>
      <c r="G56" s="37"/>
      <c r="H56" s="38"/>
    </row>
    <row r="57" spans="1:8" s="16" customFormat="1" ht="37.5" customHeight="1" outlineLevel="1" x14ac:dyDescent="0.2">
      <c r="A57" s="130" t="s">
        <v>39</v>
      </c>
      <c r="B57" s="366"/>
      <c r="C57" s="367"/>
      <c r="D57" s="36">
        <v>19392</v>
      </c>
      <c r="E57" s="37"/>
      <c r="F57" s="37"/>
      <c r="G57" s="37"/>
      <c r="H57" s="38"/>
    </row>
    <row r="58" spans="1:8" s="16" customFormat="1" ht="37.5" customHeight="1" outlineLevel="1" x14ac:dyDescent="0.2">
      <c r="A58" s="130" t="s">
        <v>40</v>
      </c>
      <c r="B58" s="366"/>
      <c r="C58" s="367"/>
      <c r="D58" s="36">
        <v>21816</v>
      </c>
      <c r="E58" s="37"/>
      <c r="F58" s="37"/>
      <c r="G58" s="37"/>
      <c r="H58" s="38"/>
    </row>
    <row r="59" spans="1:8" s="16" customFormat="1" ht="37.5" customHeight="1" outlineLevel="1" x14ac:dyDescent="0.2">
      <c r="A59" s="130" t="s">
        <v>41</v>
      </c>
      <c r="B59" s="366"/>
      <c r="C59" s="367"/>
      <c r="D59" s="36">
        <v>24240</v>
      </c>
      <c r="E59" s="37"/>
      <c r="F59" s="37"/>
      <c r="G59" s="37"/>
      <c r="H59" s="38"/>
    </row>
    <row r="60" spans="1:8" s="16" customFormat="1" ht="37.5" customHeight="1" outlineLevel="1" x14ac:dyDescent="0.2">
      <c r="A60" s="130" t="s">
        <v>42</v>
      </c>
      <c r="B60" s="366"/>
      <c r="C60" s="367"/>
      <c r="D60" s="36">
        <v>26664</v>
      </c>
      <c r="E60" s="37"/>
      <c r="F60" s="37"/>
      <c r="G60" s="37"/>
      <c r="H60" s="38"/>
    </row>
    <row r="61" spans="1:8" s="16" customFormat="1" ht="37.5" customHeight="1" outlineLevel="1" x14ac:dyDescent="0.2">
      <c r="A61" s="130" t="s">
        <v>43</v>
      </c>
      <c r="B61" s="366"/>
      <c r="C61" s="367"/>
      <c r="D61" s="36">
        <v>29088</v>
      </c>
      <c r="E61" s="37"/>
      <c r="F61" s="37"/>
      <c r="G61" s="37"/>
      <c r="H61" s="38"/>
    </row>
    <row r="62" spans="1:8" s="16" customFormat="1" ht="37.5" customHeight="1" outlineLevel="1" x14ac:dyDescent="0.2">
      <c r="A62" s="130" t="s">
        <v>44</v>
      </c>
      <c r="B62" s="366"/>
      <c r="C62" s="367"/>
      <c r="D62" s="36">
        <v>31512</v>
      </c>
      <c r="E62" s="37"/>
      <c r="F62" s="37"/>
      <c r="G62" s="37"/>
      <c r="H62" s="38"/>
    </row>
    <row r="63" spans="1:8" s="16" customFormat="1" ht="37.5" customHeight="1" outlineLevel="1" x14ac:dyDescent="0.2">
      <c r="A63" s="130" t="s">
        <v>45</v>
      </c>
      <c r="B63" s="366"/>
      <c r="C63" s="367"/>
      <c r="D63" s="36">
        <v>33936</v>
      </c>
      <c r="E63" s="37"/>
      <c r="F63" s="37"/>
      <c r="G63" s="37"/>
      <c r="H63" s="38"/>
    </row>
    <row r="64" spans="1:8" s="16" customFormat="1" ht="37.5" customHeight="1" outlineLevel="1" x14ac:dyDescent="0.2">
      <c r="A64" s="130" t="s">
        <v>46</v>
      </c>
      <c r="B64" s="366"/>
      <c r="C64" s="367"/>
      <c r="D64" s="36">
        <v>36360</v>
      </c>
      <c r="E64" s="37"/>
      <c r="F64" s="37"/>
      <c r="G64" s="37"/>
      <c r="H64" s="38"/>
    </row>
    <row r="65" spans="1:8" s="16" customFormat="1" ht="37.5" customHeight="1" outlineLevel="1" x14ac:dyDescent="0.2">
      <c r="A65" s="130" t="s">
        <v>47</v>
      </c>
      <c r="B65" s="366"/>
      <c r="C65" s="367"/>
      <c r="D65" s="36">
        <v>38784</v>
      </c>
      <c r="E65" s="37"/>
      <c r="F65" s="37"/>
      <c r="G65" s="37"/>
      <c r="H65" s="38"/>
    </row>
    <row r="66" spans="1:8" s="16" customFormat="1" ht="37.5" customHeight="1" outlineLevel="1" x14ac:dyDescent="0.2">
      <c r="A66" s="130" t="s">
        <v>48</v>
      </c>
      <c r="B66" s="366"/>
      <c r="C66" s="367"/>
      <c r="D66" s="36">
        <v>41208</v>
      </c>
      <c r="E66" s="37"/>
      <c r="F66" s="37"/>
      <c r="G66" s="37"/>
      <c r="H66" s="38"/>
    </row>
    <row r="67" spans="1:8" s="16" customFormat="1" ht="37.5" customHeight="1" outlineLevel="1" x14ac:dyDescent="0.2">
      <c r="A67" s="130" t="s">
        <v>49</v>
      </c>
      <c r="B67" s="366"/>
      <c r="C67" s="367"/>
      <c r="D67" s="36">
        <v>43632</v>
      </c>
      <c r="E67" s="37"/>
      <c r="F67" s="37"/>
      <c r="G67" s="37"/>
      <c r="H67" s="38"/>
    </row>
    <row r="68" spans="1:8" s="16" customFormat="1" ht="37.5" customHeight="1" outlineLevel="1" x14ac:dyDescent="0.2">
      <c r="A68" s="130" t="s">
        <v>50</v>
      </c>
      <c r="B68" s="366"/>
      <c r="C68" s="367"/>
      <c r="D68" s="36">
        <v>46056</v>
      </c>
      <c r="E68" s="37"/>
      <c r="F68" s="37"/>
      <c r="G68" s="37"/>
      <c r="H68" s="38"/>
    </row>
    <row r="69" spans="1:8" s="16" customFormat="1" ht="37.5" customHeight="1" outlineLevel="1" x14ac:dyDescent="0.2">
      <c r="A69" s="130" t="s">
        <v>51</v>
      </c>
      <c r="B69" s="366"/>
      <c r="C69" s="367"/>
      <c r="D69" s="36">
        <v>48480</v>
      </c>
      <c r="E69" s="37"/>
      <c r="F69" s="37"/>
      <c r="G69" s="37"/>
      <c r="H69" s="38"/>
    </row>
    <row r="70" spans="1:8" s="16" customFormat="1" ht="37.5" customHeight="1" outlineLevel="1" x14ac:dyDescent="0.2">
      <c r="A70" s="130" t="s">
        <v>197</v>
      </c>
      <c r="B70" s="366"/>
      <c r="C70" s="367"/>
      <c r="D70" s="36">
        <v>50904</v>
      </c>
      <c r="E70" s="37"/>
      <c r="F70" s="37"/>
      <c r="G70" s="37"/>
      <c r="H70" s="38"/>
    </row>
    <row r="71" spans="1:8" s="16" customFormat="1" ht="37.5" customHeight="1" outlineLevel="1" x14ac:dyDescent="0.2">
      <c r="A71" s="130" t="s">
        <v>198</v>
      </c>
      <c r="B71" s="366"/>
      <c r="C71" s="367"/>
      <c r="D71" s="36">
        <v>53328</v>
      </c>
      <c r="E71" s="37"/>
      <c r="F71" s="37"/>
      <c r="G71" s="37"/>
      <c r="H71" s="38"/>
    </row>
    <row r="72" spans="1:8" s="16" customFormat="1" ht="37.5" customHeight="1" outlineLevel="1" x14ac:dyDescent="0.2">
      <c r="A72" s="130" t="s">
        <v>199</v>
      </c>
      <c r="B72" s="366"/>
      <c r="C72" s="367"/>
      <c r="D72" s="36">
        <v>55752</v>
      </c>
      <c r="E72" s="37"/>
      <c r="F72" s="37"/>
      <c r="G72" s="37"/>
      <c r="H72" s="38"/>
    </row>
    <row r="73" spans="1:8" s="16" customFormat="1" ht="37.5" customHeight="1" outlineLevel="1" x14ac:dyDescent="0.2">
      <c r="A73" s="130" t="s">
        <v>200</v>
      </c>
      <c r="B73" s="366"/>
      <c r="C73" s="367"/>
      <c r="D73" s="36">
        <v>58176</v>
      </c>
      <c r="E73" s="37"/>
      <c r="F73" s="37"/>
      <c r="G73" s="37"/>
      <c r="H73" s="38"/>
    </row>
    <row r="74" spans="1:8" s="16" customFormat="1" ht="37.5" customHeight="1" outlineLevel="1" x14ac:dyDescent="0.2">
      <c r="A74" s="130" t="s">
        <v>201</v>
      </c>
      <c r="B74" s="366"/>
      <c r="C74" s="367"/>
      <c r="D74" s="36">
        <v>60600</v>
      </c>
      <c r="E74" s="37"/>
      <c r="F74" s="37"/>
      <c r="G74" s="37"/>
      <c r="H74" s="38"/>
    </row>
    <row r="75" spans="1:8" s="16" customFormat="1" ht="37.5" customHeight="1" outlineLevel="1" x14ac:dyDescent="0.2">
      <c r="A75" s="130" t="s">
        <v>202</v>
      </c>
      <c r="B75" s="366"/>
      <c r="C75" s="367"/>
      <c r="D75" s="36">
        <v>63024</v>
      </c>
      <c r="E75" s="37"/>
      <c r="F75" s="37"/>
      <c r="G75" s="37"/>
      <c r="H75" s="38"/>
    </row>
    <row r="76" spans="1:8" s="16" customFormat="1" ht="37.5" customHeight="1" outlineLevel="1" x14ac:dyDescent="0.2">
      <c r="A76" s="130" t="s">
        <v>203</v>
      </c>
      <c r="B76" s="366"/>
      <c r="C76" s="367"/>
      <c r="D76" s="36">
        <v>65448</v>
      </c>
      <c r="E76" s="37"/>
      <c r="F76" s="37"/>
      <c r="G76" s="37"/>
      <c r="H76" s="38"/>
    </row>
    <row r="77" spans="1:8" s="16" customFormat="1" ht="37.5" customHeight="1" outlineLevel="1" x14ac:dyDescent="0.2">
      <c r="A77" s="130" t="s">
        <v>204</v>
      </c>
      <c r="B77" s="366"/>
      <c r="C77" s="367"/>
      <c r="D77" s="36">
        <v>67872</v>
      </c>
      <c r="E77" s="37"/>
      <c r="F77" s="37"/>
      <c r="G77" s="37"/>
      <c r="H77" s="38"/>
    </row>
    <row r="78" spans="1:8" s="16" customFormat="1" ht="37.5" customHeight="1" outlineLevel="1" thickBot="1" x14ac:dyDescent="0.25">
      <c r="A78" s="130" t="s">
        <v>205</v>
      </c>
      <c r="B78" s="366"/>
      <c r="C78" s="367"/>
      <c r="D78" s="187">
        <v>70296</v>
      </c>
      <c r="E78" s="188"/>
      <c r="F78" s="188"/>
      <c r="G78" s="188"/>
      <c r="H78" s="189"/>
    </row>
    <row r="79" spans="1:8" s="16" customFormat="1" ht="37.5" customHeight="1" outlineLevel="1" x14ac:dyDescent="0.2">
      <c r="A79" s="130" t="s">
        <v>206</v>
      </c>
      <c r="B79" s="131"/>
      <c r="C79" s="367"/>
      <c r="D79" s="31">
        <v>72720</v>
      </c>
      <c r="E79" s="32"/>
      <c r="F79" s="32"/>
      <c r="G79" s="32"/>
      <c r="H79" s="33"/>
    </row>
    <row r="80" spans="1:8" s="16" customFormat="1" ht="37.5" customHeight="1" outlineLevel="1" x14ac:dyDescent="0.2">
      <c r="A80" s="130" t="s">
        <v>216</v>
      </c>
      <c r="B80" s="131"/>
      <c r="C80" s="367"/>
      <c r="D80" s="36">
        <v>75144</v>
      </c>
      <c r="E80" s="37"/>
      <c r="F80" s="37"/>
      <c r="G80" s="37"/>
      <c r="H80" s="38"/>
    </row>
    <row r="81" spans="1:8" s="16" customFormat="1" ht="37.5" customHeight="1" outlineLevel="1" x14ac:dyDescent="0.2">
      <c r="A81" s="130" t="s">
        <v>217</v>
      </c>
      <c r="B81" s="131"/>
      <c r="C81" s="367"/>
      <c r="D81" s="36">
        <v>77568</v>
      </c>
      <c r="E81" s="37"/>
      <c r="F81" s="37"/>
      <c r="G81" s="37"/>
      <c r="H81" s="38"/>
    </row>
    <row r="82" spans="1:8" s="16" customFormat="1" ht="37.5" customHeight="1" outlineLevel="1" x14ac:dyDescent="0.2">
      <c r="A82" s="130" t="s">
        <v>218</v>
      </c>
      <c r="B82" s="131"/>
      <c r="C82" s="367"/>
      <c r="D82" s="36">
        <v>79992</v>
      </c>
      <c r="E82" s="37"/>
      <c r="F82" s="37"/>
      <c r="G82" s="37"/>
      <c r="H82" s="38"/>
    </row>
    <row r="83" spans="1:8" s="16" customFormat="1" ht="37.5" customHeight="1" outlineLevel="1" x14ac:dyDescent="0.2">
      <c r="A83" s="130" t="s">
        <v>219</v>
      </c>
      <c r="B83" s="131"/>
      <c r="C83" s="367"/>
      <c r="D83" s="36">
        <v>82416</v>
      </c>
      <c r="E83" s="37"/>
      <c r="F83" s="37"/>
      <c r="G83" s="37"/>
      <c r="H83" s="38"/>
    </row>
    <row r="84" spans="1:8" s="16" customFormat="1" ht="37.5" customHeight="1" outlineLevel="1" x14ac:dyDescent="0.2">
      <c r="A84" s="130" t="s">
        <v>220</v>
      </c>
      <c r="B84" s="131"/>
      <c r="C84" s="367"/>
      <c r="D84" s="36">
        <v>84840</v>
      </c>
      <c r="E84" s="37"/>
      <c r="F84" s="37"/>
      <c r="G84" s="37"/>
      <c r="H84" s="38"/>
    </row>
    <row r="85" spans="1:8" s="16" customFormat="1" ht="37.5" customHeight="1" outlineLevel="1" x14ac:dyDescent="0.2">
      <c r="A85" s="130" t="s">
        <v>221</v>
      </c>
      <c r="B85" s="131"/>
      <c r="C85" s="367"/>
      <c r="D85" s="36">
        <v>87264</v>
      </c>
      <c r="E85" s="37"/>
      <c r="F85" s="37"/>
      <c r="G85" s="37"/>
      <c r="H85" s="38"/>
    </row>
    <row r="86" spans="1:8" s="16" customFormat="1" ht="37.5" customHeight="1" outlineLevel="1" x14ac:dyDescent="0.2">
      <c r="A86" s="130" t="s">
        <v>222</v>
      </c>
      <c r="B86" s="131"/>
      <c r="C86" s="367"/>
      <c r="D86" s="36">
        <v>89688</v>
      </c>
      <c r="E86" s="37"/>
      <c r="F86" s="37"/>
      <c r="G86" s="37"/>
      <c r="H86" s="38"/>
    </row>
    <row r="87" spans="1:8" s="16" customFormat="1" ht="37.5" customHeight="1" outlineLevel="1" x14ac:dyDescent="0.2">
      <c r="A87" s="130" t="s">
        <v>223</v>
      </c>
      <c r="B87" s="131"/>
      <c r="C87" s="367"/>
      <c r="D87" s="36">
        <v>92112</v>
      </c>
      <c r="E87" s="37"/>
      <c r="F87" s="37"/>
      <c r="G87" s="37"/>
      <c r="H87" s="38"/>
    </row>
    <row r="88" spans="1:8" s="16" customFormat="1" ht="37.5" customHeight="1" outlineLevel="1" x14ac:dyDescent="0.2">
      <c r="A88" s="130" t="s">
        <v>224</v>
      </c>
      <c r="B88" s="131"/>
      <c r="C88" s="367"/>
      <c r="D88" s="36">
        <v>94536</v>
      </c>
      <c r="E88" s="37"/>
      <c r="F88" s="37"/>
      <c r="G88" s="37"/>
      <c r="H88" s="38"/>
    </row>
    <row r="89" spans="1:8" s="16" customFormat="1" ht="37.5" customHeight="1" outlineLevel="1" x14ac:dyDescent="0.2">
      <c r="A89" s="130" t="s">
        <v>225</v>
      </c>
      <c r="B89" s="131"/>
      <c r="C89" s="367"/>
      <c r="D89" s="36">
        <v>96960</v>
      </c>
      <c r="E89" s="37"/>
      <c r="F89" s="37"/>
      <c r="G89" s="37"/>
      <c r="H89" s="38"/>
    </row>
    <row r="90" spans="1:8" s="16" customFormat="1" ht="37.5" customHeight="1" outlineLevel="1" x14ac:dyDescent="0.2">
      <c r="A90" s="130" t="s">
        <v>292</v>
      </c>
      <c r="B90" s="131"/>
      <c r="C90" s="367"/>
      <c r="D90" s="36">
        <v>99384</v>
      </c>
      <c r="E90" s="37"/>
      <c r="F90" s="37"/>
      <c r="G90" s="37"/>
      <c r="H90" s="38"/>
    </row>
    <row r="91" spans="1:8" s="16" customFormat="1" ht="37.5" customHeight="1" outlineLevel="1" x14ac:dyDescent="0.2">
      <c r="A91" s="130" t="s">
        <v>293</v>
      </c>
      <c r="B91" s="131"/>
      <c r="C91" s="367"/>
      <c r="D91" s="36">
        <v>101808</v>
      </c>
      <c r="E91" s="37"/>
      <c r="F91" s="37"/>
      <c r="G91" s="37"/>
      <c r="H91" s="38"/>
    </row>
    <row r="92" spans="1:8" s="16" customFormat="1" ht="37.5" customHeight="1" outlineLevel="1" x14ac:dyDescent="0.2">
      <c r="A92" s="130" t="s">
        <v>294</v>
      </c>
      <c r="B92" s="131"/>
      <c r="C92" s="367"/>
      <c r="D92" s="36">
        <v>104232</v>
      </c>
      <c r="E92" s="37"/>
      <c r="F92" s="37"/>
      <c r="G92" s="37"/>
      <c r="H92" s="38"/>
    </row>
    <row r="93" spans="1:8" s="16" customFormat="1" ht="37.5" customHeight="1" outlineLevel="1" x14ac:dyDescent="0.2">
      <c r="A93" s="130" t="s">
        <v>295</v>
      </c>
      <c r="B93" s="131"/>
      <c r="C93" s="367"/>
      <c r="D93" s="36">
        <v>106656</v>
      </c>
      <c r="E93" s="37"/>
      <c r="F93" s="37"/>
      <c r="G93" s="37"/>
      <c r="H93" s="38"/>
    </row>
    <row r="94" spans="1:8" s="16" customFormat="1" ht="37.5" customHeight="1" outlineLevel="1" x14ac:dyDescent="0.2">
      <c r="A94" s="130" t="s">
        <v>296</v>
      </c>
      <c r="B94" s="131"/>
      <c r="C94" s="367"/>
      <c r="D94" s="36">
        <v>109080</v>
      </c>
      <c r="E94" s="37"/>
      <c r="F94" s="37"/>
      <c r="G94" s="37"/>
      <c r="H94" s="38"/>
    </row>
    <row r="95" spans="1:8" s="16" customFormat="1" ht="37.5" customHeight="1" outlineLevel="1" x14ac:dyDescent="0.2">
      <c r="A95" s="130" t="s">
        <v>297</v>
      </c>
      <c r="B95" s="131"/>
      <c r="C95" s="367"/>
      <c r="D95" s="36">
        <v>111504</v>
      </c>
      <c r="E95" s="37"/>
      <c r="F95" s="37"/>
      <c r="G95" s="37"/>
      <c r="H95" s="38"/>
    </row>
    <row r="96" spans="1:8" s="16" customFormat="1" ht="37.5" customHeight="1" outlineLevel="1" x14ac:dyDescent="0.2">
      <c r="A96" s="130" t="s">
        <v>298</v>
      </c>
      <c r="B96" s="131"/>
      <c r="C96" s="367"/>
      <c r="D96" s="36">
        <v>113928</v>
      </c>
      <c r="E96" s="37"/>
      <c r="F96" s="37"/>
      <c r="G96" s="37"/>
      <c r="H96" s="38"/>
    </row>
    <row r="97" spans="1:8" s="16" customFormat="1" ht="37.5" customHeight="1" outlineLevel="1" x14ac:dyDescent="0.2">
      <c r="A97" s="130" t="s">
        <v>299</v>
      </c>
      <c r="B97" s="131"/>
      <c r="C97" s="367"/>
      <c r="D97" s="36">
        <v>116352</v>
      </c>
      <c r="E97" s="37"/>
      <c r="F97" s="37"/>
      <c r="G97" s="37"/>
      <c r="H97" s="38"/>
    </row>
    <row r="98" spans="1:8" s="16" customFormat="1" ht="37.5" customHeight="1" outlineLevel="1" x14ac:dyDescent="0.2">
      <c r="A98" s="130" t="s">
        <v>300</v>
      </c>
      <c r="B98" s="131"/>
      <c r="C98" s="367"/>
      <c r="D98" s="36">
        <v>118776</v>
      </c>
      <c r="E98" s="37"/>
      <c r="F98" s="37"/>
      <c r="G98" s="37"/>
      <c r="H98" s="38"/>
    </row>
    <row r="99" spans="1:8" s="16" customFormat="1" ht="37.5" customHeight="1" outlineLevel="1" thickBot="1" x14ac:dyDescent="0.25">
      <c r="A99" s="130" t="s">
        <v>301</v>
      </c>
      <c r="B99" s="131"/>
      <c r="C99" s="368"/>
      <c r="D99" s="44">
        <v>121200</v>
      </c>
      <c r="E99" s="45"/>
      <c r="F99" s="45"/>
      <c r="G99" s="45"/>
      <c r="H99" s="46"/>
    </row>
    <row r="100" spans="1:8" s="16" customFormat="1" ht="24.95" customHeight="1" thickBot="1" x14ac:dyDescent="0.25">
      <c r="A100" s="81"/>
      <c r="B100" s="467"/>
      <c r="C100" s="118"/>
      <c r="D100" s="468" t="s">
        <v>352</v>
      </c>
      <c r="E100" s="468"/>
      <c r="F100" s="468"/>
      <c r="G100" s="468"/>
      <c r="H100" s="469"/>
    </row>
    <row r="101" spans="1:8" s="16" customFormat="1" ht="24.95" customHeight="1" thickBot="1" x14ac:dyDescent="0.25">
      <c r="A101" s="470"/>
      <c r="B101" s="471"/>
      <c r="C101" s="182"/>
      <c r="D101" s="472" t="s">
        <v>176</v>
      </c>
      <c r="E101" s="473" t="s">
        <v>177</v>
      </c>
      <c r="F101" s="474" t="s">
        <v>178</v>
      </c>
      <c r="G101" s="473" t="s">
        <v>179</v>
      </c>
      <c r="H101" s="475" t="s">
        <v>180</v>
      </c>
    </row>
    <row r="102" spans="1:8" s="16" customFormat="1" ht="48" customHeight="1" x14ac:dyDescent="0.2">
      <c r="A102" s="29" t="s">
        <v>353</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2" s="31">
        <f>F102*1.2</f>
        <v>8301.6</v>
      </c>
      <c r="E102" s="32">
        <f>F102*1.1</f>
        <v>7609.8</v>
      </c>
      <c r="F102" s="32">
        <v>6918</v>
      </c>
      <c r="G102" s="32">
        <f>F102*0.75</f>
        <v>5188.5</v>
      </c>
      <c r="H102" s="33">
        <f>F102*0.5</f>
        <v>3459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354</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7" s="54">
        <f>F107*1.2</f>
        <v>9597.6</v>
      </c>
      <c r="E107" s="32">
        <f>F107*1.1</f>
        <v>8797.8000000000011</v>
      </c>
      <c r="F107" s="32">
        <v>7998</v>
      </c>
      <c r="G107" s="32">
        <f>F107*0.75</f>
        <v>5998.5</v>
      </c>
      <c r="H107" s="33">
        <f>F107*0.5</f>
        <v>3999</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355</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3" s="264">
        <v>210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5" s="265"/>
      <c r="E115" s="319"/>
      <c r="F115" s="319"/>
      <c r="G115" s="319"/>
      <c r="H115" s="320"/>
    </row>
    <row r="116" spans="1:8" s="16" customFormat="1" ht="24.95" customHeight="1" thickBot="1" x14ac:dyDescent="0.25">
      <c r="A116" s="81"/>
      <c r="B116" s="117"/>
      <c r="C116" s="118"/>
      <c r="D116" s="468" t="s">
        <v>352</v>
      </c>
      <c r="E116" s="468"/>
      <c r="F116" s="468"/>
      <c r="G116" s="468"/>
      <c r="H116" s="469"/>
    </row>
    <row r="117" spans="1:8" s="16" customFormat="1" ht="50.1" customHeight="1" thickBot="1" x14ac:dyDescent="0.25">
      <c r="A117" s="119" t="s">
        <v>31</v>
      </c>
      <c r="B117" s="120"/>
      <c r="C117" s="120"/>
      <c r="D117" s="452" t="str">
        <f>"от "&amp;MIN(D118:D136)&amp;" до "&amp;MAX(D118:D136)</f>
        <v>от 2424 до 46056</v>
      </c>
      <c r="E117" s="453"/>
      <c r="F117" s="453"/>
      <c r="G117" s="453"/>
      <c r="H117" s="454"/>
    </row>
    <row r="118" spans="1:8" s="16" customFormat="1" ht="37.5" customHeight="1" outlineLevel="1" x14ac:dyDescent="0.2">
      <c r="A118" s="124" t="s">
        <v>356</v>
      </c>
      <c r="B118" s="364"/>
      <c r="C118"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65">
        <v>2424</v>
      </c>
      <c r="E118" s="128"/>
      <c r="F118" s="128"/>
      <c r="G118" s="128"/>
      <c r="H118" s="129"/>
    </row>
    <row r="119" spans="1:8" s="16" customFormat="1" ht="37.5" customHeight="1" outlineLevel="1" x14ac:dyDescent="0.2">
      <c r="A119" s="500" t="s">
        <v>357</v>
      </c>
      <c r="B119" s="511"/>
      <c r="C119" s="367"/>
      <c r="D119" s="365">
        <v>4848</v>
      </c>
      <c r="E119" s="128"/>
      <c r="F119" s="128"/>
      <c r="G119" s="128"/>
      <c r="H119" s="129"/>
    </row>
    <row r="120" spans="1:8" s="16" customFormat="1" ht="37.5" customHeight="1" outlineLevel="1" x14ac:dyDescent="0.2">
      <c r="A120" s="500" t="s">
        <v>358</v>
      </c>
      <c r="B120" s="511"/>
      <c r="C120" s="367"/>
      <c r="D120" s="365">
        <v>7272</v>
      </c>
      <c r="E120" s="128"/>
      <c r="F120" s="128"/>
      <c r="G120" s="128"/>
      <c r="H120" s="129"/>
    </row>
    <row r="121" spans="1:8" s="16" customFormat="1" ht="37.5" customHeight="1" outlineLevel="1" x14ac:dyDescent="0.2">
      <c r="A121" s="500" t="s">
        <v>359</v>
      </c>
      <c r="B121" s="511"/>
      <c r="C121" s="367"/>
      <c r="D121" s="365">
        <v>9696</v>
      </c>
      <c r="E121" s="128"/>
      <c r="F121" s="128"/>
      <c r="G121" s="128"/>
      <c r="H121" s="129"/>
    </row>
    <row r="122" spans="1:8" s="16" customFormat="1" ht="37.5" customHeight="1" outlineLevel="1" x14ac:dyDescent="0.2">
      <c r="A122" s="500" t="s">
        <v>360</v>
      </c>
      <c r="B122" s="511"/>
      <c r="C122" s="367"/>
      <c r="D122" s="365">
        <v>12120</v>
      </c>
      <c r="E122" s="128"/>
      <c r="F122" s="128"/>
      <c r="G122" s="128"/>
      <c r="H122" s="129"/>
    </row>
    <row r="123" spans="1:8" s="16" customFormat="1" ht="37.5" customHeight="1" outlineLevel="1" x14ac:dyDescent="0.2">
      <c r="A123" s="500" t="s">
        <v>361</v>
      </c>
      <c r="B123" s="511"/>
      <c r="C123" s="367"/>
      <c r="D123" s="365">
        <v>14544</v>
      </c>
      <c r="E123" s="128"/>
      <c r="F123" s="128"/>
      <c r="G123" s="128"/>
      <c r="H123" s="129"/>
    </row>
    <row r="124" spans="1:8" s="16" customFormat="1" ht="37.5" customHeight="1" outlineLevel="1" x14ac:dyDescent="0.2">
      <c r="A124" s="500" t="s">
        <v>362</v>
      </c>
      <c r="B124" s="511"/>
      <c r="C124" s="367"/>
      <c r="D124" s="365">
        <v>16968</v>
      </c>
      <c r="E124" s="128"/>
      <c r="F124" s="128"/>
      <c r="G124" s="128"/>
      <c r="H124" s="129"/>
    </row>
    <row r="125" spans="1:8" s="16" customFormat="1" ht="37.5" customHeight="1" outlineLevel="1" x14ac:dyDescent="0.2">
      <c r="A125" s="500" t="s">
        <v>363</v>
      </c>
      <c r="B125" s="511"/>
      <c r="C125" s="367"/>
      <c r="D125" s="365">
        <v>19392</v>
      </c>
      <c r="E125" s="128"/>
      <c r="F125" s="128"/>
      <c r="G125" s="128"/>
      <c r="H125" s="129"/>
    </row>
    <row r="126" spans="1:8" s="16" customFormat="1" ht="37.5" customHeight="1" outlineLevel="1" x14ac:dyDescent="0.2">
      <c r="A126" s="500" t="s">
        <v>364</v>
      </c>
      <c r="B126" s="511"/>
      <c r="C126" s="367"/>
      <c r="D126" s="365">
        <v>21816</v>
      </c>
      <c r="E126" s="128"/>
      <c r="F126" s="128"/>
      <c r="G126" s="128"/>
      <c r="H126" s="129"/>
    </row>
    <row r="127" spans="1:8" s="16" customFormat="1" ht="37.5" customHeight="1" outlineLevel="1" x14ac:dyDescent="0.2">
      <c r="A127" s="500" t="s">
        <v>365</v>
      </c>
      <c r="B127" s="511"/>
      <c r="C127" s="367"/>
      <c r="D127" s="365">
        <v>24240</v>
      </c>
      <c r="E127" s="128"/>
      <c r="F127" s="128"/>
      <c r="G127" s="128"/>
      <c r="H127" s="129"/>
    </row>
    <row r="128" spans="1:8" s="16" customFormat="1" ht="37.5" customHeight="1" outlineLevel="1" x14ac:dyDescent="0.2">
      <c r="A128" s="500" t="s">
        <v>366</v>
      </c>
      <c r="B128" s="511"/>
      <c r="C128" s="367"/>
      <c r="D128" s="365">
        <v>26664</v>
      </c>
      <c r="E128" s="128"/>
      <c r="F128" s="128"/>
      <c r="G128" s="128"/>
      <c r="H128" s="129"/>
    </row>
    <row r="129" spans="1:8" s="16" customFormat="1" ht="37.5" customHeight="1" outlineLevel="1" x14ac:dyDescent="0.2">
      <c r="A129" s="500" t="s">
        <v>367</v>
      </c>
      <c r="B129" s="511"/>
      <c r="C129" s="367"/>
      <c r="D129" s="365">
        <v>29088</v>
      </c>
      <c r="E129" s="128"/>
      <c r="F129" s="128"/>
      <c r="G129" s="128"/>
      <c r="H129" s="129"/>
    </row>
    <row r="130" spans="1:8" s="16" customFormat="1" ht="37.5" customHeight="1" outlineLevel="1" x14ac:dyDescent="0.2">
      <c r="A130" s="500" t="s">
        <v>368</v>
      </c>
      <c r="B130" s="511"/>
      <c r="C130" s="367"/>
      <c r="D130" s="365">
        <v>31512</v>
      </c>
      <c r="E130" s="128"/>
      <c r="F130" s="128"/>
      <c r="G130" s="128"/>
      <c r="H130" s="129"/>
    </row>
    <row r="131" spans="1:8" s="16" customFormat="1" ht="37.5" customHeight="1" outlineLevel="1" x14ac:dyDescent="0.2">
      <c r="A131" s="500" t="s">
        <v>369</v>
      </c>
      <c r="B131" s="511"/>
      <c r="C131" s="367"/>
      <c r="D131" s="365">
        <v>33936</v>
      </c>
      <c r="E131" s="128"/>
      <c r="F131" s="128"/>
      <c r="G131" s="128"/>
      <c r="H131" s="129"/>
    </row>
    <row r="132" spans="1:8" s="16" customFormat="1" ht="37.5" customHeight="1" outlineLevel="1" x14ac:dyDescent="0.2">
      <c r="A132" s="500" t="s">
        <v>370</v>
      </c>
      <c r="B132" s="511"/>
      <c r="C132" s="367"/>
      <c r="D132" s="365">
        <v>36360</v>
      </c>
      <c r="E132" s="128"/>
      <c r="F132" s="128"/>
      <c r="G132" s="128"/>
      <c r="H132" s="129"/>
    </row>
    <row r="133" spans="1:8" s="16" customFormat="1" ht="37.5" customHeight="1" outlineLevel="1" x14ac:dyDescent="0.2">
      <c r="A133" s="500" t="s">
        <v>371</v>
      </c>
      <c r="B133" s="511"/>
      <c r="C133" s="367"/>
      <c r="D133" s="365">
        <v>38784</v>
      </c>
      <c r="E133" s="128"/>
      <c r="F133" s="128"/>
      <c r="G133" s="128"/>
      <c r="H133" s="129"/>
    </row>
    <row r="134" spans="1:8" s="16" customFormat="1" ht="37.5" customHeight="1" outlineLevel="1" x14ac:dyDescent="0.2">
      <c r="A134" s="500" t="s">
        <v>372</v>
      </c>
      <c r="B134" s="511"/>
      <c r="C134" s="367"/>
      <c r="D134" s="365">
        <v>41208</v>
      </c>
      <c r="E134" s="128"/>
      <c r="F134" s="128"/>
      <c r="G134" s="128"/>
      <c r="H134" s="129"/>
    </row>
    <row r="135" spans="1:8" s="16" customFormat="1" ht="37.5" customHeight="1" outlineLevel="1" x14ac:dyDescent="0.2">
      <c r="A135" s="500" t="s">
        <v>373</v>
      </c>
      <c r="B135" s="511"/>
      <c r="C135" s="367"/>
      <c r="D135" s="365">
        <v>43632</v>
      </c>
      <c r="E135" s="128"/>
      <c r="F135" s="128"/>
      <c r="G135" s="128"/>
      <c r="H135" s="129"/>
    </row>
    <row r="136" spans="1:8" s="16" customFormat="1" ht="37.5" customHeight="1" outlineLevel="1" x14ac:dyDescent="0.2">
      <c r="A136" s="500" t="s">
        <v>374</v>
      </c>
      <c r="B136" s="511"/>
      <c r="C136" s="367"/>
      <c r="D136" s="365">
        <v>46056</v>
      </c>
      <c r="E136" s="128"/>
      <c r="F136" s="128"/>
      <c r="G136" s="128"/>
      <c r="H136" s="129"/>
    </row>
    <row r="137" spans="1:8" s="16" customFormat="1" ht="37.5" customHeight="1" outlineLevel="1" x14ac:dyDescent="0.2">
      <c r="A137" s="130" t="s">
        <v>375</v>
      </c>
      <c r="B137" s="366"/>
      <c r="C137" s="367"/>
      <c r="D137" s="365">
        <v>48480</v>
      </c>
      <c r="E137" s="128"/>
      <c r="F137" s="128"/>
      <c r="G137" s="128"/>
      <c r="H137" s="129"/>
    </row>
    <row r="138" spans="1:8" s="16" customFormat="1" ht="37.5" customHeight="1" outlineLevel="1" x14ac:dyDescent="0.2">
      <c r="A138" s="130" t="s">
        <v>376</v>
      </c>
      <c r="B138" s="366"/>
      <c r="C138" s="367"/>
      <c r="D138" s="365">
        <v>50904</v>
      </c>
      <c r="E138" s="128"/>
      <c r="F138" s="128"/>
      <c r="G138" s="128"/>
      <c r="H138" s="129"/>
    </row>
    <row r="139" spans="1:8" s="16" customFormat="1" ht="37.5" customHeight="1" outlineLevel="1" x14ac:dyDescent="0.2">
      <c r="A139" s="130" t="s">
        <v>377</v>
      </c>
      <c r="B139" s="366"/>
      <c r="C139" s="367"/>
      <c r="D139" s="365">
        <v>53328</v>
      </c>
      <c r="E139" s="128"/>
      <c r="F139" s="128"/>
      <c r="G139" s="128"/>
      <c r="H139" s="129"/>
    </row>
    <row r="140" spans="1:8" s="16" customFormat="1" ht="37.5" customHeight="1" outlineLevel="1" x14ac:dyDescent="0.2">
      <c r="A140" s="130" t="s">
        <v>378</v>
      </c>
      <c r="B140" s="366"/>
      <c r="C140" s="367"/>
      <c r="D140" s="140">
        <v>55752</v>
      </c>
      <c r="E140" s="140"/>
      <c r="F140" s="140"/>
      <c r="G140" s="140"/>
      <c r="H140" s="141"/>
    </row>
    <row r="141" spans="1:8" s="16" customFormat="1" ht="37.5" customHeight="1" outlineLevel="1" x14ac:dyDescent="0.2">
      <c r="A141" s="130" t="s">
        <v>379</v>
      </c>
      <c r="B141" s="366"/>
      <c r="C141" s="367"/>
      <c r="D141" s="140">
        <v>58176</v>
      </c>
      <c r="E141" s="140"/>
      <c r="F141" s="140"/>
      <c r="G141" s="140"/>
      <c r="H141" s="141"/>
    </row>
    <row r="142" spans="1:8" s="16" customFormat="1" ht="37.5" customHeight="1" outlineLevel="1" x14ac:dyDescent="0.2">
      <c r="A142" s="130" t="s">
        <v>380</v>
      </c>
      <c r="B142" s="366"/>
      <c r="C142" s="367"/>
      <c r="D142" s="140">
        <v>55125</v>
      </c>
      <c r="E142" s="140"/>
      <c r="F142" s="140"/>
      <c r="G142" s="140"/>
      <c r="H142" s="141"/>
    </row>
    <row r="143" spans="1:8" s="16" customFormat="1" ht="37.5" customHeight="1" outlineLevel="1" x14ac:dyDescent="0.2">
      <c r="A143" s="130" t="s">
        <v>381</v>
      </c>
      <c r="B143" s="366"/>
      <c r="C143" s="367"/>
      <c r="D143" s="140">
        <v>57330</v>
      </c>
      <c r="E143" s="140"/>
      <c r="F143" s="140"/>
      <c r="G143" s="140"/>
      <c r="H143" s="141"/>
    </row>
    <row r="144" spans="1:8" s="16" customFormat="1" ht="37.5" customHeight="1" outlineLevel="1" x14ac:dyDescent="0.2">
      <c r="A144" s="130" t="s">
        <v>382</v>
      </c>
      <c r="B144" s="366"/>
      <c r="C144" s="367"/>
      <c r="D144" s="140">
        <v>59535</v>
      </c>
      <c r="E144" s="140"/>
      <c r="F144" s="140"/>
      <c r="G144" s="140"/>
      <c r="H144" s="141"/>
    </row>
    <row r="145" spans="1:8" s="16" customFormat="1" ht="37.5" customHeight="1" outlineLevel="1" x14ac:dyDescent="0.2">
      <c r="A145" s="130" t="s">
        <v>383</v>
      </c>
      <c r="B145" s="366"/>
      <c r="C145" s="367"/>
      <c r="D145" s="365">
        <v>61740</v>
      </c>
      <c r="E145" s="128"/>
      <c r="F145" s="128"/>
      <c r="G145" s="128"/>
      <c r="H145" s="129"/>
    </row>
    <row r="146" spans="1:8" s="16" customFormat="1" ht="37.5" customHeight="1" outlineLevel="1" x14ac:dyDescent="0.2">
      <c r="A146" s="130" t="s">
        <v>384</v>
      </c>
      <c r="B146" s="366"/>
      <c r="C146" s="367"/>
      <c r="D146" s="365">
        <v>63945</v>
      </c>
      <c r="E146" s="128"/>
      <c r="F146" s="128"/>
      <c r="G146" s="128"/>
      <c r="H146" s="129"/>
    </row>
    <row r="147" spans="1:8" s="16" customFormat="1" ht="37.5" customHeight="1" outlineLevel="1" x14ac:dyDescent="0.2">
      <c r="A147" s="130" t="s">
        <v>385</v>
      </c>
      <c r="B147" s="366"/>
      <c r="C147" s="367"/>
      <c r="D147" s="365">
        <v>66150</v>
      </c>
      <c r="E147" s="128"/>
      <c r="F147" s="128"/>
      <c r="G147" s="128"/>
      <c r="H147" s="129"/>
    </row>
    <row r="148" spans="1:8" s="16" customFormat="1" ht="37.5" customHeight="1" outlineLevel="1" x14ac:dyDescent="0.2">
      <c r="A148" s="130" t="s">
        <v>386</v>
      </c>
      <c r="B148" s="366"/>
      <c r="C148" s="367"/>
      <c r="D148" s="365">
        <v>66151</v>
      </c>
      <c r="E148" s="128"/>
      <c r="F148" s="128"/>
      <c r="G148" s="128"/>
      <c r="H148" s="129"/>
    </row>
    <row r="149" spans="1:8" s="16" customFormat="1" ht="37.5" customHeight="1" outlineLevel="1" x14ac:dyDescent="0.2">
      <c r="A149" s="130" t="s">
        <v>387</v>
      </c>
      <c r="B149" s="366"/>
      <c r="C149" s="367"/>
      <c r="D149" s="365">
        <v>66152</v>
      </c>
      <c r="E149" s="128"/>
      <c r="F149" s="128"/>
      <c r="G149" s="128"/>
      <c r="H149" s="129"/>
    </row>
    <row r="150" spans="1:8" s="16" customFormat="1" ht="37.5" customHeight="1" outlineLevel="1" x14ac:dyDescent="0.2">
      <c r="A150" s="130" t="s">
        <v>388</v>
      </c>
      <c r="B150" s="366"/>
      <c r="C150" s="367"/>
      <c r="D150" s="365">
        <v>66153</v>
      </c>
      <c r="E150" s="128"/>
      <c r="F150" s="128"/>
      <c r="G150" s="128"/>
      <c r="H150" s="129"/>
    </row>
    <row r="151" spans="1:8" s="16" customFormat="1" ht="37.5" customHeight="1" outlineLevel="1" x14ac:dyDescent="0.2">
      <c r="A151" s="130" t="s">
        <v>389</v>
      </c>
      <c r="B151" s="366"/>
      <c r="C151" s="367"/>
      <c r="D151" s="365">
        <v>66154</v>
      </c>
      <c r="E151" s="128"/>
      <c r="F151" s="128"/>
      <c r="G151" s="128"/>
      <c r="H151" s="129"/>
    </row>
    <row r="152" spans="1:8" s="16" customFormat="1" ht="37.5" customHeight="1" outlineLevel="1" x14ac:dyDescent="0.2">
      <c r="A152" s="130" t="s">
        <v>390</v>
      </c>
      <c r="B152" s="366"/>
      <c r="C152" s="367"/>
      <c r="D152" s="365">
        <v>66155</v>
      </c>
      <c r="E152" s="128"/>
      <c r="F152" s="128"/>
      <c r="G152" s="128"/>
      <c r="H152" s="129"/>
    </row>
    <row r="153" spans="1:8" s="16" customFormat="1" ht="37.5" customHeight="1" outlineLevel="1" x14ac:dyDescent="0.2">
      <c r="A153" s="130" t="s">
        <v>391</v>
      </c>
      <c r="B153" s="366"/>
      <c r="C153" s="367"/>
      <c r="D153" s="365">
        <v>66156</v>
      </c>
      <c r="E153" s="128"/>
      <c r="F153" s="128"/>
      <c r="G153" s="128"/>
      <c r="H153" s="129"/>
    </row>
    <row r="154" spans="1:8" s="16" customFormat="1" ht="37.5" customHeight="1" outlineLevel="1" x14ac:dyDescent="0.2">
      <c r="A154" s="130" t="s">
        <v>392</v>
      </c>
      <c r="B154" s="366"/>
      <c r="C154" s="367"/>
      <c r="D154" s="365">
        <v>66157</v>
      </c>
      <c r="E154" s="128"/>
      <c r="F154" s="128"/>
      <c r="G154" s="128"/>
      <c r="H154" s="129"/>
    </row>
    <row r="155" spans="1:8" s="16" customFormat="1" ht="37.5" customHeight="1" outlineLevel="1" x14ac:dyDescent="0.2">
      <c r="A155" s="130" t="s">
        <v>393</v>
      </c>
      <c r="B155" s="366"/>
      <c r="C155" s="367"/>
      <c r="D155" s="365">
        <v>66158</v>
      </c>
      <c r="E155" s="128"/>
      <c r="F155" s="128"/>
      <c r="G155" s="128"/>
      <c r="H155" s="129"/>
    </row>
    <row r="156" spans="1:8" s="16" customFormat="1" ht="37.5" customHeight="1" outlineLevel="1" x14ac:dyDescent="0.2">
      <c r="A156" s="130" t="s">
        <v>394</v>
      </c>
      <c r="B156" s="366"/>
      <c r="C156" s="367"/>
      <c r="D156" s="365">
        <v>66159</v>
      </c>
      <c r="E156" s="128"/>
      <c r="F156" s="128"/>
      <c r="G156" s="128"/>
      <c r="H156" s="129"/>
    </row>
    <row r="157" spans="1:8" s="16" customFormat="1" ht="37.5" customHeight="1" outlineLevel="1" x14ac:dyDescent="0.2">
      <c r="A157" s="130" t="s">
        <v>395</v>
      </c>
      <c r="B157" s="366"/>
      <c r="C157" s="367"/>
      <c r="D157" s="365">
        <v>66160</v>
      </c>
      <c r="E157" s="128"/>
      <c r="F157" s="128"/>
      <c r="G157" s="128"/>
      <c r="H157" s="129"/>
    </row>
    <row r="158" spans="1:8" s="16" customFormat="1" ht="37.5" customHeight="1" outlineLevel="1" x14ac:dyDescent="0.2">
      <c r="A158" s="130" t="s">
        <v>396</v>
      </c>
      <c r="B158" s="366"/>
      <c r="C158" s="367"/>
      <c r="D158" s="365">
        <v>66161</v>
      </c>
      <c r="E158" s="128"/>
      <c r="F158" s="128"/>
      <c r="G158" s="128"/>
      <c r="H158" s="129"/>
    </row>
    <row r="159" spans="1:8" s="16" customFormat="1" ht="37.5" customHeight="1" outlineLevel="1" x14ac:dyDescent="0.2">
      <c r="A159" s="130" t="s">
        <v>397</v>
      </c>
      <c r="B159" s="366"/>
      <c r="C159" s="367"/>
      <c r="D159" s="365">
        <v>66162</v>
      </c>
      <c r="E159" s="128"/>
      <c r="F159" s="128"/>
      <c r="G159" s="128"/>
      <c r="H159" s="129"/>
    </row>
    <row r="160" spans="1:8" s="16" customFormat="1" ht="37.5" customHeight="1" outlineLevel="1" x14ac:dyDescent="0.2">
      <c r="A160" s="130" t="s">
        <v>398</v>
      </c>
      <c r="B160" s="366"/>
      <c r="C160" s="367"/>
      <c r="D160" s="365">
        <v>66163</v>
      </c>
      <c r="E160" s="128"/>
      <c r="F160" s="128"/>
      <c r="G160" s="128"/>
      <c r="H160" s="129"/>
    </row>
    <row r="161" spans="1:8" s="16" customFormat="1" ht="37.5" customHeight="1" outlineLevel="1" x14ac:dyDescent="0.2">
      <c r="A161" s="130" t="s">
        <v>399</v>
      </c>
      <c r="B161" s="366"/>
      <c r="C161" s="367"/>
      <c r="D161" s="365">
        <v>66164</v>
      </c>
      <c r="E161" s="128"/>
      <c r="F161" s="128"/>
      <c r="G161" s="128"/>
      <c r="H161" s="129"/>
    </row>
    <row r="162" spans="1:8" s="16" customFormat="1" ht="37.5" customHeight="1" outlineLevel="1" x14ac:dyDescent="0.2">
      <c r="A162" s="130" t="s">
        <v>400</v>
      </c>
      <c r="B162" s="366"/>
      <c r="C162" s="367"/>
      <c r="D162" s="365">
        <v>66165</v>
      </c>
      <c r="E162" s="128"/>
      <c r="F162" s="128"/>
      <c r="G162" s="128"/>
      <c r="H162" s="129"/>
    </row>
    <row r="163" spans="1:8" s="16" customFormat="1" ht="37.5" customHeight="1" outlineLevel="1" x14ac:dyDescent="0.2">
      <c r="A163" s="130" t="s">
        <v>401</v>
      </c>
      <c r="B163" s="366"/>
      <c r="C163" s="367"/>
      <c r="D163" s="365">
        <v>66166</v>
      </c>
      <c r="E163" s="128"/>
      <c r="F163" s="128"/>
      <c r="G163" s="128"/>
      <c r="H163" s="129"/>
    </row>
    <row r="164" spans="1:8" s="16" customFormat="1" ht="37.5" customHeight="1" outlineLevel="1" x14ac:dyDescent="0.2">
      <c r="A164" s="130" t="s">
        <v>402</v>
      </c>
      <c r="B164" s="366"/>
      <c r="C164" s="367"/>
      <c r="D164" s="365">
        <v>66167</v>
      </c>
      <c r="E164" s="128"/>
      <c r="F164" s="128"/>
      <c r="G164" s="128"/>
      <c r="H164" s="129"/>
    </row>
    <row r="165" spans="1:8" s="16" customFormat="1" ht="37.5" customHeight="1" outlineLevel="1" x14ac:dyDescent="0.2">
      <c r="A165" s="130" t="s">
        <v>403</v>
      </c>
      <c r="B165" s="366"/>
      <c r="C165" s="367"/>
      <c r="D165" s="365">
        <v>66168</v>
      </c>
      <c r="E165" s="128"/>
      <c r="F165" s="128"/>
      <c r="G165" s="128"/>
      <c r="H165" s="129"/>
    </row>
    <row r="166" spans="1:8" s="16" customFormat="1" ht="37.5" customHeight="1" outlineLevel="1" x14ac:dyDescent="0.2">
      <c r="A166" s="130" t="s">
        <v>404</v>
      </c>
      <c r="B166" s="366"/>
      <c r="C166" s="367"/>
      <c r="D166" s="365">
        <v>66169</v>
      </c>
      <c r="E166" s="128"/>
      <c r="F166" s="128"/>
      <c r="G166" s="128"/>
      <c r="H166" s="129"/>
    </row>
    <row r="167" spans="1:8" s="16" customFormat="1" ht="37.5" customHeight="1" outlineLevel="1" thickBot="1" x14ac:dyDescent="0.25">
      <c r="A167" s="130" t="s">
        <v>405</v>
      </c>
      <c r="B167" s="366"/>
      <c r="C167" s="368"/>
      <c r="D167" s="365">
        <v>66170</v>
      </c>
      <c r="E167" s="128"/>
      <c r="F167" s="128"/>
      <c r="G167" s="128"/>
      <c r="H167" s="129"/>
    </row>
    <row r="168" spans="1:8" s="16" customFormat="1" ht="50.1" customHeight="1" thickBot="1" x14ac:dyDescent="0.25">
      <c r="A168" s="119" t="s">
        <v>52</v>
      </c>
      <c r="B168" s="120"/>
      <c r="C168" s="344"/>
      <c r="D168" s="121" t="str">
        <f>"от "&amp;MIN(D169:D178)&amp;" до "&amp;MAX(D169:D178)</f>
        <v>от 924 до 16902</v>
      </c>
      <c r="E168" s="122"/>
      <c r="F168" s="122"/>
      <c r="G168" s="122"/>
      <c r="H168" s="123"/>
    </row>
    <row r="169" spans="1:8" s="16" customFormat="1" ht="151.5" customHeight="1" x14ac:dyDescent="0.2">
      <c r="A169" s="590" t="s">
        <v>272</v>
      </c>
      <c r="B169" s="133" t="s">
        <v>273</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9" s="509">
        <v>1590</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0" s="56">
        <v>924.00000000000011</v>
      </c>
      <c r="E170" s="37"/>
      <c r="F170" s="37"/>
      <c r="G170" s="37"/>
      <c r="H170" s="38"/>
    </row>
    <row r="171" spans="1:8" s="16" customFormat="1" ht="37.5" customHeight="1" x14ac:dyDescent="0.2">
      <c r="A171" s="143" t="s">
        <v>55</v>
      </c>
      <c r="B171" s="144"/>
      <c r="C171" s="142"/>
      <c r="D171" s="56">
        <v>16902</v>
      </c>
      <c r="E171" s="37"/>
      <c r="F171" s="37"/>
      <c r="G171" s="37"/>
      <c r="H171" s="38"/>
    </row>
    <row r="172" spans="1:8" s="16" customFormat="1" ht="37.5" customHeight="1" x14ac:dyDescent="0.2">
      <c r="A172" s="143" t="s">
        <v>56</v>
      </c>
      <c r="B172" s="144"/>
      <c r="C172" s="142"/>
      <c r="D172" s="56">
        <v>3942</v>
      </c>
      <c r="E172" s="37"/>
      <c r="F172" s="37"/>
      <c r="G172" s="37"/>
      <c r="H172" s="38"/>
    </row>
    <row r="173" spans="1:8" s="16" customFormat="1" ht="37.5" customHeight="1" x14ac:dyDescent="0.2">
      <c r="A173" s="143" t="s">
        <v>57</v>
      </c>
      <c r="B173" s="144"/>
      <c r="C173" s="142"/>
      <c r="D173" s="56">
        <v>10422</v>
      </c>
      <c r="E173" s="37"/>
      <c r="F173" s="37"/>
      <c r="G173" s="37"/>
      <c r="H173" s="38"/>
    </row>
    <row r="174" spans="1:8" s="16" customFormat="1" ht="37.5" customHeight="1" x14ac:dyDescent="0.2">
      <c r="A174" s="143" t="s">
        <v>58</v>
      </c>
      <c r="B174" s="144"/>
      <c r="C174" s="142"/>
      <c r="D174" s="56">
        <v>2574</v>
      </c>
      <c r="E174" s="37"/>
      <c r="F174" s="37"/>
      <c r="G174" s="37"/>
      <c r="H174" s="38"/>
    </row>
    <row r="175" spans="1:8" s="16" customFormat="1" ht="37.5" customHeight="1" x14ac:dyDescent="0.2">
      <c r="A175" s="143" t="s">
        <v>59</v>
      </c>
      <c r="B175" s="144"/>
      <c r="C175" s="142"/>
      <c r="D175" s="56">
        <v>2574</v>
      </c>
      <c r="E175" s="37"/>
      <c r="F175" s="37"/>
      <c r="G175" s="37"/>
      <c r="H175" s="38"/>
    </row>
    <row r="176" spans="1:8" s="16" customFormat="1" ht="37.5" customHeight="1" x14ac:dyDescent="0.2">
      <c r="A176" s="143" t="s">
        <v>60</v>
      </c>
      <c r="B176" s="144"/>
      <c r="C176" s="142"/>
      <c r="D176" s="56">
        <v>5148</v>
      </c>
      <c r="E176" s="37"/>
      <c r="F176" s="37"/>
      <c r="G176" s="37"/>
      <c r="H176" s="38"/>
    </row>
    <row r="177" spans="1:8" s="16" customFormat="1" ht="37.5" customHeight="1" x14ac:dyDescent="0.2">
      <c r="A177" s="143" t="s">
        <v>61</v>
      </c>
      <c r="B177" s="144"/>
      <c r="C177" s="142"/>
      <c r="D177" s="56">
        <v>7722</v>
      </c>
      <c r="E177" s="37"/>
      <c r="F177" s="37"/>
      <c r="G177" s="37"/>
      <c r="H177" s="38"/>
    </row>
    <row r="178" spans="1:8" s="16" customFormat="1" ht="37.5" customHeight="1" x14ac:dyDescent="0.2">
      <c r="A178" s="194" t="s">
        <v>62</v>
      </c>
      <c r="B178" s="195"/>
      <c r="C178" s="142"/>
      <c r="D178" s="197">
        <v>12582</v>
      </c>
      <c r="E178" s="188"/>
      <c r="F178" s="188"/>
      <c r="G178" s="188"/>
      <c r="H178" s="189"/>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79" s="45">
        <v>30</v>
      </c>
      <c r="E179" s="45"/>
      <c r="F179" s="45"/>
      <c r="G179" s="45"/>
      <c r="H179" s="46"/>
    </row>
    <row r="180" spans="1:8" s="28" customFormat="1" ht="50.1" customHeight="1" thickBot="1" x14ac:dyDescent="0.25">
      <c r="A180" s="24" t="s">
        <v>65</v>
      </c>
      <c r="B180" s="25"/>
      <c r="C180" s="26"/>
      <c r="D180" s="156" t="str">
        <f>"от "&amp;MIN(D182,D202:H216)&amp;" до "&amp;MAX(D182,D202:H216)</f>
        <v>от 594 до 14949</v>
      </c>
      <c r="E180" s="156"/>
      <c r="F180" s="156"/>
      <c r="G180" s="156"/>
      <c r="H180" s="157"/>
    </row>
    <row r="181" spans="1:8" s="16" customFormat="1" ht="24.95" customHeight="1" thickBot="1" x14ac:dyDescent="0.25">
      <c r="A181" s="301"/>
      <c r="B181" s="302"/>
      <c r="C181" s="83"/>
      <c r="D181" s="160"/>
      <c r="E181" s="160"/>
      <c r="F181" s="160"/>
      <c r="G181" s="160"/>
      <c r="H181" s="161"/>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82" s="591">
        <v>14580</v>
      </c>
      <c r="E182" s="592"/>
      <c r="F182" s="592"/>
      <c r="G182" s="592"/>
      <c r="H182" s="593"/>
    </row>
    <row r="183" spans="1:8" s="16" customFormat="1" ht="67.5" customHeight="1" thickBot="1" x14ac:dyDescent="0.25">
      <c r="A183" s="167" t="s">
        <v>67</v>
      </c>
      <c r="B183" s="168"/>
      <c r="C183" s="169"/>
      <c r="D183" s="594" t="s">
        <v>68</v>
      </c>
      <c r="E183" s="595"/>
      <c r="F183" s="595"/>
      <c r="G183" s="595"/>
      <c r="H183" s="596"/>
    </row>
    <row r="184" spans="1:8" s="16" customFormat="1" ht="67.5" customHeight="1" x14ac:dyDescent="0.2">
      <c r="A184" s="173" t="s">
        <v>69</v>
      </c>
      <c r="B184" s="174"/>
      <c r="C184" s="169"/>
      <c r="D184" s="140">
        <f>D182/4</f>
        <v>3645</v>
      </c>
      <c r="E184" s="140"/>
      <c r="F184" s="140"/>
      <c r="G184" s="140"/>
      <c r="H184" s="141"/>
    </row>
    <row r="185" spans="1:8" s="16" customFormat="1" ht="67.5" customHeight="1" x14ac:dyDescent="0.2">
      <c r="A185" s="173" t="s">
        <v>70</v>
      </c>
      <c r="B185" s="174"/>
      <c r="C185" s="169"/>
      <c r="D185" s="140">
        <f>D182/5</f>
        <v>2916</v>
      </c>
      <c r="E185" s="140"/>
      <c r="F185" s="140"/>
      <c r="G185" s="140"/>
      <c r="H185" s="141"/>
    </row>
    <row r="186" spans="1:8" s="16" customFormat="1" ht="67.5" customHeight="1" x14ac:dyDescent="0.2">
      <c r="A186" s="173" t="s">
        <v>71</v>
      </c>
      <c r="B186" s="174"/>
      <c r="C186" s="169"/>
      <c r="D186" s="140">
        <f>D182/6</f>
        <v>2430</v>
      </c>
      <c r="E186" s="140"/>
      <c r="F186" s="140"/>
      <c r="G186" s="140"/>
      <c r="H186" s="141"/>
    </row>
    <row r="187" spans="1:8" s="16" customFormat="1" ht="67.5" customHeight="1" x14ac:dyDescent="0.2">
      <c r="A187" s="173" t="s">
        <v>72</v>
      </c>
      <c r="B187" s="174"/>
      <c r="C187" s="169"/>
      <c r="D187" s="140">
        <f>D182/7</f>
        <v>2082.8571428571427</v>
      </c>
      <c r="E187" s="140"/>
      <c r="F187" s="140"/>
      <c r="G187" s="140"/>
      <c r="H187" s="141"/>
    </row>
    <row r="188" spans="1:8" s="16" customFormat="1" ht="67.5" customHeight="1" x14ac:dyDescent="0.2">
      <c r="A188" s="173" t="s">
        <v>73</v>
      </c>
      <c r="B188" s="174"/>
      <c r="C188" s="169"/>
      <c r="D188" s="140">
        <f>D182/8</f>
        <v>1822.5</v>
      </c>
      <c r="E188" s="140"/>
      <c r="F188" s="140"/>
      <c r="G188" s="140"/>
      <c r="H188" s="141"/>
    </row>
    <row r="189" spans="1:8" s="16" customFormat="1" ht="67.5" customHeight="1" x14ac:dyDescent="0.2">
      <c r="A189" s="173" t="s">
        <v>74</v>
      </c>
      <c r="B189" s="174"/>
      <c r="C189" s="169"/>
      <c r="D189" s="140">
        <f>D182/9</f>
        <v>1620</v>
      </c>
      <c r="E189" s="140"/>
      <c r="F189" s="140"/>
      <c r="G189" s="140"/>
      <c r="H189" s="141"/>
    </row>
    <row r="190" spans="1:8" s="16" customFormat="1" ht="67.5" customHeight="1" x14ac:dyDescent="0.2">
      <c r="A190" s="173" t="s">
        <v>75</v>
      </c>
      <c r="B190" s="174"/>
      <c r="C190" s="169"/>
      <c r="D190" s="140">
        <f>D182/10</f>
        <v>1458</v>
      </c>
      <c r="E190" s="140"/>
      <c r="F190" s="140"/>
      <c r="G190" s="140"/>
      <c r="H190" s="141"/>
    </row>
    <row r="191" spans="1:8" s="16" customFormat="1" ht="67.5" customHeight="1" thickBot="1" x14ac:dyDescent="0.25">
      <c r="A191" s="162" t="s">
        <v>76</v>
      </c>
      <c r="B191" s="163"/>
      <c r="C191" s="169"/>
      <c r="D191" s="591">
        <v>21888</v>
      </c>
      <c r="E191" s="592"/>
      <c r="F191" s="592"/>
      <c r="G191" s="592"/>
      <c r="H191" s="593"/>
    </row>
    <row r="192" spans="1:8" s="16" customFormat="1" ht="67.5" customHeight="1" thickBot="1" x14ac:dyDescent="0.25">
      <c r="A192" s="167" t="s">
        <v>67</v>
      </c>
      <c r="B192" s="168"/>
      <c r="C192" s="169"/>
      <c r="D192" s="594" t="s">
        <v>68</v>
      </c>
      <c r="E192" s="595"/>
      <c r="F192" s="595"/>
      <c r="G192" s="595"/>
      <c r="H192" s="596"/>
    </row>
    <row r="193" spans="1:8" s="16" customFormat="1" ht="67.5" customHeight="1" x14ac:dyDescent="0.2">
      <c r="A193" s="173" t="s">
        <v>69</v>
      </c>
      <c r="B193" s="174"/>
      <c r="C193" s="169"/>
      <c r="D193" s="140">
        <v>5472</v>
      </c>
      <c r="E193" s="140"/>
      <c r="F193" s="140"/>
      <c r="G193" s="140"/>
      <c r="H193" s="141"/>
    </row>
    <row r="194" spans="1:8" s="16" customFormat="1" ht="67.5" customHeight="1" x14ac:dyDescent="0.2">
      <c r="A194" s="173" t="s">
        <v>70</v>
      </c>
      <c r="B194" s="174"/>
      <c r="C194" s="169"/>
      <c r="D194" s="140">
        <v>4377.5999999999995</v>
      </c>
      <c r="E194" s="140"/>
      <c r="F194" s="140"/>
      <c r="G194" s="140"/>
      <c r="H194" s="141"/>
    </row>
    <row r="195" spans="1:8" s="16" customFormat="1" ht="67.5" customHeight="1" x14ac:dyDescent="0.2">
      <c r="A195" s="173" t="s">
        <v>71</v>
      </c>
      <c r="B195" s="174"/>
      <c r="C195" s="169"/>
      <c r="D195" s="140">
        <v>3648</v>
      </c>
      <c r="E195" s="140"/>
      <c r="F195" s="140"/>
      <c r="G195" s="140"/>
      <c r="H195" s="141"/>
    </row>
    <row r="196" spans="1:8" s="16" customFormat="1" ht="67.5" customHeight="1" x14ac:dyDescent="0.2">
      <c r="A196" s="173" t="s">
        <v>72</v>
      </c>
      <c r="B196" s="174"/>
      <c r="C196" s="169"/>
      <c r="D196" s="140">
        <v>3126.8571428571427</v>
      </c>
      <c r="E196" s="140"/>
      <c r="F196" s="140"/>
      <c r="G196" s="140"/>
      <c r="H196" s="141"/>
    </row>
    <row r="197" spans="1:8" s="16" customFormat="1" ht="67.5" customHeight="1" x14ac:dyDescent="0.2">
      <c r="A197" s="173" t="s">
        <v>73</v>
      </c>
      <c r="B197" s="174"/>
      <c r="C197" s="169"/>
      <c r="D197" s="140">
        <v>2736</v>
      </c>
      <c r="E197" s="140"/>
      <c r="F197" s="140"/>
      <c r="G197" s="140"/>
      <c r="H197" s="141"/>
    </row>
    <row r="198" spans="1:8" s="16" customFormat="1" ht="67.5" customHeight="1" x14ac:dyDescent="0.2">
      <c r="A198" s="173" t="s">
        <v>74</v>
      </c>
      <c r="B198" s="174"/>
      <c r="C198" s="169"/>
      <c r="D198" s="140">
        <v>2432</v>
      </c>
      <c r="E198" s="140"/>
      <c r="F198" s="140"/>
      <c r="G198" s="140"/>
      <c r="H198" s="141"/>
    </row>
    <row r="199" spans="1:8" s="16" customFormat="1" ht="67.5" customHeight="1" thickBot="1" x14ac:dyDescent="0.25">
      <c r="A199" s="173" t="s">
        <v>75</v>
      </c>
      <c r="B199" s="174"/>
      <c r="C199" s="177"/>
      <c r="D199" s="140">
        <v>2188.7999999999997</v>
      </c>
      <c r="E199" s="140"/>
      <c r="F199" s="140"/>
      <c r="G199" s="140"/>
      <c r="H199" s="141"/>
    </row>
    <row r="200" spans="1:8" s="16" customFormat="1" ht="62.45" customHeight="1" thickBot="1" x14ac:dyDescent="0.25">
      <c r="A200" s="351" t="s">
        <v>77</v>
      </c>
      <c r="B200" s="179"/>
      <c r="C200" s="59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00" s="36">
        <v>20004</v>
      </c>
      <c r="E200" s="37"/>
      <c r="F200" s="37"/>
      <c r="G200" s="37"/>
      <c r="H200" s="38"/>
    </row>
    <row r="201" spans="1:8" s="16" customFormat="1" ht="24.95" customHeight="1" thickBot="1" x14ac:dyDescent="0.25">
      <c r="A201" s="301"/>
      <c r="B201" s="302"/>
      <c r="C201" s="182"/>
      <c r="D201" s="183"/>
      <c r="E201" s="183"/>
      <c r="F201" s="183"/>
      <c r="G201" s="183"/>
      <c r="H201" s="184"/>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"2ГИС.НИЖНИЙ НОВГОРОД"</v>
      </c>
      <c r="D202" s="564">
        <v>14949.000000000002</v>
      </c>
      <c r="E202" s="509"/>
      <c r="F202" s="509"/>
      <c r="G202" s="509"/>
      <c r="H202" s="416"/>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3" s="56">
        <v>1557</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4" s="56">
        <v>6237</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"2ГИС.НИЖНИЙ НОВГОРОД"</v>
      </c>
      <c r="D205" s="56">
        <v>9669</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"2ГИС.НИЖНИЙ НОВГОРОД"</v>
      </c>
      <c r="D206" s="56">
        <v>11602.8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7" s="56">
        <v>2187</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8" s="56">
        <v>2367</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9" s="56">
        <v>7587</v>
      </c>
      <c r="E209" s="37"/>
      <c r="F209" s="37"/>
      <c r="G209" s="37"/>
      <c r="H209" s="38"/>
    </row>
    <row r="210" spans="1:8" s="16" customFormat="1" ht="50.1" customHeight="1" x14ac:dyDescent="0.2">
      <c r="A210" s="143" t="s">
        <v>86</v>
      </c>
      <c r="B210" s="144"/>
      <c r="C210" s="190" t="str">
        <f>C241</f>
        <v>электронный справочник на основе Справочника организаций "2ГИС.НИЖНИЙ НОВГОРОД" (мобильная версия 2ГИС 4.0 и выше)</v>
      </c>
      <c r="D210" s="56">
        <v>10758</v>
      </c>
      <c r="E210" s="37"/>
      <c r="F210" s="37"/>
      <c r="G210" s="37"/>
      <c r="H210" s="38"/>
    </row>
    <row r="211" spans="1:8" s="16" customFormat="1" ht="50.1" customHeight="1" x14ac:dyDescent="0.2">
      <c r="A211" s="137" t="s">
        <v>87</v>
      </c>
      <c r="B211" s="191"/>
      <c r="C211" s="190" t="s">
        <v>88</v>
      </c>
      <c r="D211" s="56">
        <v>594</v>
      </c>
      <c r="E211" s="37"/>
      <c r="F211" s="37"/>
      <c r="G211" s="37"/>
      <c r="H211" s="38"/>
    </row>
    <row r="212" spans="1:8" s="16" customFormat="1" ht="64.5"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2" s="56">
        <v>8679</v>
      </c>
      <c r="E212" s="37"/>
      <c r="F212" s="37"/>
      <c r="G212" s="37"/>
      <c r="H212" s="38"/>
    </row>
    <row r="213" spans="1:8" s="16" customFormat="1" ht="64.5"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3" s="56">
        <v>6942</v>
      </c>
      <c r="E213" s="37"/>
      <c r="F213" s="37"/>
      <c r="G213" s="37"/>
      <c r="H213" s="38"/>
    </row>
    <row r="214" spans="1:8" s="16" customFormat="1" ht="64.5" customHeight="1" x14ac:dyDescent="0.2">
      <c r="A214" s="143" t="s">
        <v>91</v>
      </c>
      <c r="B214" s="144"/>
      <c r="C214"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4" s="56">
        <v>7359.0000000000009</v>
      </c>
      <c r="E214" s="37"/>
      <c r="F214" s="37"/>
      <c r="G214" s="37"/>
      <c r="H214" s="38"/>
    </row>
    <row r="215" spans="1:8" s="16" customFormat="1" ht="64.5" customHeight="1" x14ac:dyDescent="0.2">
      <c r="A215" s="143" t="s">
        <v>92</v>
      </c>
      <c r="B215" s="144"/>
      <c r="C215"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5" s="56">
        <v>3474</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6" s="56">
        <v>2997</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7" s="56">
        <v>1590</v>
      </c>
      <c r="E217" s="37"/>
      <c r="F217" s="37"/>
      <c r="G217" s="37"/>
      <c r="H217" s="38"/>
    </row>
    <row r="218" spans="1:8" s="16" customFormat="1" ht="102" customHeight="1" thickBot="1" x14ac:dyDescent="0.25">
      <c r="A218" s="143" t="s">
        <v>96</v>
      </c>
      <c r="B218" s="144"/>
      <c r="C21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8" s="56">
        <v>100002</v>
      </c>
      <c r="E218" s="37"/>
      <c r="F218" s="37"/>
      <c r="G218" s="37"/>
      <c r="H218" s="38"/>
    </row>
    <row r="219" spans="1:8" s="16" customFormat="1" ht="126" customHeight="1" x14ac:dyDescent="0.2">
      <c r="A219" s="143" t="s">
        <v>97</v>
      </c>
      <c r="B219" s="144"/>
      <c r="C2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9" s="56">
        <v>13200.000000000002</v>
      </c>
      <c r="E219" s="37"/>
      <c r="F219" s="37"/>
      <c r="G219" s="37"/>
      <c r="H219" s="38"/>
    </row>
    <row r="220" spans="1:8" s="16" customFormat="1" ht="96" customHeight="1" x14ac:dyDescent="0.2">
      <c r="A220" s="137" t="s">
        <v>98</v>
      </c>
      <c r="B220" s="191"/>
      <c r="C2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20" s="56">
        <v>11005.5</v>
      </c>
      <c r="E220" s="37"/>
      <c r="F220" s="37"/>
      <c r="G220" s="37"/>
      <c r="H220" s="38"/>
    </row>
    <row r="221" spans="1:8" s="16" customFormat="1" ht="96" customHeight="1" x14ac:dyDescent="0.2">
      <c r="A221" s="137" t="s">
        <v>99</v>
      </c>
      <c r="B221" s="191"/>
      <c r="C22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1" s="56">
        <v>10002</v>
      </c>
      <c r="E221" s="37"/>
      <c r="F221" s="37"/>
      <c r="G221" s="37"/>
      <c r="H221" s="38"/>
    </row>
    <row r="222" spans="1:8" s="16" customFormat="1" ht="78" customHeight="1" x14ac:dyDescent="0.2">
      <c r="A222" s="143" t="s">
        <v>93</v>
      </c>
      <c r="B222" s="144" t="s">
        <v>93</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2" s="56">
        <v>10008</v>
      </c>
      <c r="E222" s="37"/>
      <c r="F222" s="37"/>
      <c r="G222" s="37"/>
      <c r="H222" s="38"/>
    </row>
    <row r="223" spans="1:8" s="16" customFormat="1" ht="78" customHeight="1" x14ac:dyDescent="0.2">
      <c r="A223" s="143" t="s">
        <v>94</v>
      </c>
      <c r="B223" s="144" t="s">
        <v>94</v>
      </c>
      <c r="C2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3" s="56">
        <v>10008</v>
      </c>
      <c r="E223" s="37"/>
      <c r="F223" s="37"/>
      <c r="G223" s="37"/>
      <c r="H223" s="38"/>
    </row>
    <row r="224" spans="1:8" s="16" customFormat="1" ht="50.1" customHeight="1" x14ac:dyDescent="0.2">
      <c r="A224" s="143" t="s">
        <v>100</v>
      </c>
      <c r="B224" s="144"/>
      <c r="C224" s="190" t="str">
        <f>"Интернет-площадка 2gis.ru на основе Cправочника организаций "&amp;$C$2&amp;""</f>
        <v>Интернет-площадка 2gis.ru на основе Cправочника организаций "2ГИС.НИЖНИЙ НОВГОРОД"</v>
      </c>
      <c r="D224" s="56">
        <v>24720</v>
      </c>
      <c r="E224" s="37"/>
      <c r="F224" s="37"/>
      <c r="G224" s="37"/>
      <c r="H224" s="38"/>
    </row>
    <row r="225" spans="1:8" s="16" customFormat="1" ht="50.1" customHeight="1" x14ac:dyDescent="0.2">
      <c r="A225" s="143" t="s">
        <v>101</v>
      </c>
      <c r="B225" s="144"/>
      <c r="C225" s="190" t="str">
        <f t="shared" ref="C225:C233"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56">
        <v>2640</v>
      </c>
      <c r="E225" s="37"/>
      <c r="F225" s="37"/>
      <c r="G225" s="37"/>
      <c r="H225" s="38"/>
    </row>
    <row r="226" spans="1:8" s="16" customFormat="1" ht="50.1" customHeight="1" x14ac:dyDescent="0.2">
      <c r="A226" s="143" t="s">
        <v>102</v>
      </c>
      <c r="B226" s="144"/>
      <c r="C226" s="190" t="str">
        <f t="shared" si="1"/>
        <v>Электронный справочник на основе Справочника организаций "2ГИС.НИЖНИЙ НОВГОРОД" (версия для ПК)</v>
      </c>
      <c r="D226" s="56">
        <v>10320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"2ГИС.НИЖНИЙ НОВГОРОД"</v>
      </c>
      <c r="D227" s="56">
        <v>15960</v>
      </c>
      <c r="E227" s="37"/>
      <c r="F227" s="37"/>
      <c r="G227" s="37"/>
      <c r="H227" s="38"/>
    </row>
    <row r="228" spans="1:8" s="16" customFormat="1" ht="50.1" customHeight="1" x14ac:dyDescent="0.2">
      <c r="A228" s="143" t="s">
        <v>104</v>
      </c>
      <c r="B228" s="144"/>
      <c r="C228" s="190" t="str">
        <f>"Интернет-площадка 2gis.ru на основе Cправочника организаций "&amp;$C$2&amp;""</f>
        <v>Интернет-площадка 2gis.ru на основе Cправочника организаций "2ГИС.НИЖНИЙ НОВГОРОД"</v>
      </c>
      <c r="D228" s="56">
        <v>19152</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"2ГИС.НИЖНИЙ НОВГОРОД" (версия для ПК)</v>
      </c>
      <c r="D229" s="56">
        <v>3720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"2ГИС.НИЖНИЙ НОВГОРОД" (версия для ПК)</v>
      </c>
      <c r="D230" s="56">
        <v>3960</v>
      </c>
      <c r="E230" s="37"/>
      <c r="F230" s="37"/>
      <c r="G230" s="37"/>
      <c r="H230" s="38"/>
    </row>
    <row r="231" spans="1:8" s="16" customFormat="1" ht="50.1" customHeight="1" x14ac:dyDescent="0.2">
      <c r="A231" s="143" t="s">
        <v>107</v>
      </c>
      <c r="B231" s="144"/>
      <c r="C231" s="190" t="str">
        <f t="shared" si="1"/>
        <v>Электронный справочник на основе Справочника организаций "2ГИС.НИЖНИЙ НОВГОРОД" (версия для ПК)</v>
      </c>
      <c r="D231" s="56">
        <v>12600</v>
      </c>
      <c r="E231" s="37"/>
      <c r="F231" s="37"/>
      <c r="G231" s="37"/>
      <c r="H231" s="38"/>
    </row>
    <row r="232" spans="1:8" s="16" customFormat="1" ht="50.1" customHeight="1" x14ac:dyDescent="0.2">
      <c r="A232" s="143" t="s">
        <v>274</v>
      </c>
      <c r="B232" s="144"/>
      <c r="C232" s="190" t="s">
        <v>88</v>
      </c>
      <c r="D232" s="56">
        <v>1080</v>
      </c>
      <c r="E232" s="37"/>
      <c r="F232" s="37"/>
      <c r="G232" s="37"/>
      <c r="H232" s="38"/>
    </row>
    <row r="233" spans="1:8" s="16" customFormat="1" ht="50.1" customHeight="1" thickBot="1" x14ac:dyDescent="0.25">
      <c r="A233" s="143" t="s">
        <v>110</v>
      </c>
      <c r="B233" s="144"/>
      <c r="C233" s="190" t="str">
        <f t="shared" si="1"/>
        <v>Электронный справочник на основе Справочника организаций "2ГИС.НИЖНИЙ НОВГОРОД" (версия для ПК)</v>
      </c>
      <c r="D233" s="56">
        <v>5040</v>
      </c>
      <c r="E233" s="37"/>
      <c r="F233" s="37"/>
      <c r="G233" s="37"/>
      <c r="H233" s="38"/>
    </row>
    <row r="234" spans="1:8" s="28" customFormat="1" ht="50.1" customHeight="1" thickBot="1" x14ac:dyDescent="0.25">
      <c r="A234" s="24" t="s">
        <v>111</v>
      </c>
      <c r="B234" s="25"/>
      <c r="C234" s="26"/>
      <c r="D234" s="156"/>
      <c r="E234" s="156"/>
      <c r="F234" s="156"/>
      <c r="G234" s="156"/>
      <c r="H234" s="157"/>
    </row>
    <row r="235" spans="1:8" s="16" customFormat="1" ht="50.1" customHeight="1" x14ac:dyDescent="0.2">
      <c r="A235" s="143" t="s">
        <v>112</v>
      </c>
      <c r="B235" s="144"/>
      <c r="C2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35" s="56">
        <v>5004</v>
      </c>
      <c r="E235" s="37"/>
      <c r="F235" s="37"/>
      <c r="G235" s="37"/>
      <c r="H235" s="38"/>
    </row>
    <row r="236" spans="1:8" s="16" customFormat="1" ht="50.1" customHeight="1" x14ac:dyDescent="0.2">
      <c r="A236" s="143" t="s">
        <v>113</v>
      </c>
      <c r="B236" s="144"/>
      <c r="C236" s="196"/>
      <c r="D236" s="56">
        <v>10008</v>
      </c>
      <c r="E236" s="37"/>
      <c r="F236" s="37"/>
      <c r="G236" s="37"/>
      <c r="H236" s="38"/>
    </row>
    <row r="237" spans="1:8" s="16" customFormat="1" ht="50.1" customHeight="1" x14ac:dyDescent="0.2">
      <c r="A237" s="194" t="s">
        <v>114</v>
      </c>
      <c r="B237" s="195"/>
      <c r="C237" s="196"/>
      <c r="D237" s="329">
        <v>3000</v>
      </c>
      <c r="E237" s="140"/>
      <c r="F237" s="140"/>
      <c r="G237" s="140"/>
      <c r="H237" s="140"/>
    </row>
    <row r="238" spans="1:8" s="16" customFormat="1" ht="50.1" customHeight="1" x14ac:dyDescent="0.2">
      <c r="A238" s="194" t="s">
        <v>115</v>
      </c>
      <c r="B238" s="195"/>
      <c r="C238" s="196"/>
      <c r="D238" s="329">
        <v>300</v>
      </c>
      <c r="E238" s="140"/>
      <c r="F238" s="140"/>
      <c r="G238" s="140"/>
      <c r="H238" s="140"/>
    </row>
    <row r="239" spans="1:8" s="16" customFormat="1" ht="50.1" customHeight="1" thickBot="1" x14ac:dyDescent="0.25">
      <c r="A239" s="194" t="s">
        <v>116</v>
      </c>
      <c r="B239" s="195"/>
      <c r="C239" s="198"/>
      <c r="D239" s="78">
        <v>1050</v>
      </c>
      <c r="E239" s="79"/>
      <c r="F239" s="79"/>
      <c r="G239" s="79"/>
      <c r="H239" s="79"/>
    </row>
    <row r="240" spans="1:8" s="16" customFormat="1" ht="50.1" customHeight="1" thickBot="1" x14ac:dyDescent="0.25">
      <c r="A240" s="24" t="s">
        <v>117</v>
      </c>
      <c r="B240" s="25"/>
      <c r="C240" s="26"/>
      <c r="D240" s="156"/>
      <c r="E240" s="156"/>
      <c r="F240" s="156"/>
      <c r="G240" s="156"/>
      <c r="H240" s="157"/>
    </row>
    <row r="241" spans="1:8" s="16" customFormat="1" ht="50.1" customHeight="1" x14ac:dyDescent="0.2">
      <c r="A241" s="143" t="s">
        <v>164</v>
      </c>
      <c r="B241" s="144"/>
      <c r="C24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1" s="56">
        <v>6699.0000000000009</v>
      </c>
      <c r="E241" s="37"/>
      <c r="F241" s="37"/>
      <c r="G241" s="37"/>
      <c r="H241" s="38"/>
    </row>
    <row r="242" spans="1:8" s="16" customFormat="1" ht="69.75" customHeight="1" x14ac:dyDescent="0.2">
      <c r="A242" s="143" t="s">
        <v>119</v>
      </c>
      <c r="B242" s="144"/>
      <c r="C24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2" s="329">
        <v>6699.0000000000009</v>
      </c>
      <c r="E242" s="140"/>
      <c r="F242" s="140"/>
      <c r="G242" s="140"/>
      <c r="H242" s="141"/>
    </row>
    <row r="243" spans="1:8" s="16" customFormat="1" ht="50.1" customHeight="1" x14ac:dyDescent="0.2">
      <c r="A243" s="143" t="s">
        <v>165</v>
      </c>
      <c r="B243" s="144"/>
      <c r="C243" s="29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3" s="598">
        <v>11160</v>
      </c>
      <c r="E243" s="598"/>
      <c r="F243" s="598"/>
      <c r="G243" s="598"/>
      <c r="H243" s="599"/>
    </row>
    <row r="244" spans="1:8" s="16" customFormat="1" ht="50.1" customHeight="1" x14ac:dyDescent="0.2">
      <c r="A244" s="143" t="s">
        <v>166</v>
      </c>
      <c r="B244" s="144"/>
      <c r="C24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4" s="329">
        <v>11160</v>
      </c>
      <c r="E244" s="140"/>
      <c r="F244" s="140"/>
      <c r="G244" s="140"/>
      <c r="H244" s="141"/>
    </row>
    <row r="245" spans="1:8" s="16" customFormat="1" ht="126" customHeight="1" x14ac:dyDescent="0.2">
      <c r="A245" s="143" t="s">
        <v>124</v>
      </c>
      <c r="B245" s="144"/>
      <c r="C245" s="300" t="str">
        <f>C241</f>
        <v>электронный справочник на основе Справочника организаций "2ГИС.НИЖНИЙ НОВГОРОД" (мобильная версия 2ГИС 4.0 и выше)</v>
      </c>
      <c r="D245" s="56">
        <v>6699.0000000000009</v>
      </c>
      <c r="E245" s="37"/>
      <c r="F245" s="37"/>
      <c r="G245" s="37"/>
      <c r="H245" s="38"/>
    </row>
    <row r="246" spans="1:8" s="16" customFormat="1" ht="126" customHeight="1" thickBot="1" x14ac:dyDescent="0.25">
      <c r="A246" s="143" t="s">
        <v>125</v>
      </c>
      <c r="B246" s="144"/>
      <c r="C2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46" s="56">
        <v>5028</v>
      </c>
      <c r="E246" s="37"/>
      <c r="F246" s="37"/>
      <c r="G246" s="37"/>
      <c r="H246" s="38"/>
    </row>
    <row r="247" spans="1:8" s="28" customFormat="1" ht="50.1" customHeight="1" thickBot="1" x14ac:dyDescent="0.25">
      <c r="A247" s="301"/>
      <c r="B247" s="302"/>
      <c r="C247" s="182"/>
      <c r="D247" s="325"/>
      <c r="E247" s="325"/>
      <c r="F247" s="325"/>
      <c r="G247" s="325"/>
      <c r="H247" s="326"/>
    </row>
    <row r="248" spans="1:8" s="23" customFormat="1" ht="26.25" x14ac:dyDescent="0.2">
      <c r="A248" s="204"/>
      <c r="B248" s="205"/>
      <c r="C248" s="206"/>
      <c r="D248" s="205"/>
      <c r="E248" s="205"/>
      <c r="F248" s="205"/>
      <c r="G248" s="205"/>
      <c r="H248" s="207"/>
    </row>
    <row r="249" spans="1:8" s="16" customFormat="1" ht="21" x14ac:dyDescent="0.2">
      <c r="A249" s="208"/>
      <c r="B249" s="209" t="s">
        <v>126</v>
      </c>
      <c r="C249" s="210" t="s">
        <v>181</v>
      </c>
      <c r="D249" s="210"/>
      <c r="E249" s="211"/>
      <c r="F249" s="211"/>
      <c r="G249" s="211"/>
      <c r="H249" s="211"/>
    </row>
    <row r="250" spans="1:8" s="16" customFormat="1" ht="21" x14ac:dyDescent="0.2">
      <c r="A250" s="208"/>
      <c r="B250" s="211"/>
      <c r="C250" s="212" t="s">
        <v>182</v>
      </c>
      <c r="D250" s="212"/>
      <c r="E250" s="211"/>
      <c r="F250" s="211"/>
      <c r="G250" s="211"/>
      <c r="H250" s="211"/>
    </row>
    <row r="251" spans="1:8" s="16" customFormat="1" ht="21" x14ac:dyDescent="0.2">
      <c r="A251" s="208"/>
      <c r="B251" s="211"/>
      <c r="C251" s="210" t="s">
        <v>183</v>
      </c>
      <c r="D251" s="212"/>
      <c r="E251" s="211"/>
      <c r="F251" s="211"/>
      <c r="G251" s="211"/>
      <c r="H251" s="211"/>
    </row>
    <row r="252" spans="1:8" s="16" customFormat="1" ht="21" x14ac:dyDescent="0.2">
      <c r="A252" s="204"/>
      <c r="B252" s="205"/>
      <c r="C252" s="212"/>
      <c r="D252" s="212"/>
      <c r="E252" s="211"/>
      <c r="F252" s="211"/>
      <c r="G252" s="211"/>
      <c r="H252" s="205"/>
    </row>
    <row r="253" spans="1:8" s="16" customFormat="1" ht="26.25" x14ac:dyDescent="0.2">
      <c r="A253" s="215" t="str">
        <f>Абакан_юр!A158</f>
        <v>По соглашению сторон в качестве валюты платежа могут выступать украинские гривны, в этом случае курс следующий: 1 руб. = 0,4427 гривен</v>
      </c>
      <c r="B253" s="215"/>
      <c r="C253" s="215"/>
      <c r="D253" s="216"/>
      <c r="E253" s="216"/>
      <c r="F253" s="217"/>
      <c r="G253" s="218"/>
      <c r="H253" s="218"/>
    </row>
    <row r="254" spans="1:8" s="16" customFormat="1" ht="26.25" x14ac:dyDescent="0.2">
      <c r="A254" s="215" t="str">
        <f>Абакан_юр!A159</f>
        <v>По соглашению сторон в качестве валюты платежа могут выступать дирхамы ОАЭ, в этом случае курс следующий: 1 руб. = 0,0427 дирхам</v>
      </c>
      <c r="B254" s="215"/>
      <c r="C254" s="215"/>
      <c r="D254" s="216"/>
      <c r="E254" s="216"/>
      <c r="F254" s="217"/>
      <c r="G254" s="220"/>
      <c r="H254" s="220"/>
    </row>
    <row r="255" spans="1:8" ht="12.6" customHeight="1" x14ac:dyDescent="0.2">
      <c r="A255" s="215" t="str">
        <f>Абакан_юр!A160</f>
        <v>По соглашению сторон в качестве валюты платежа могут выступать доллары США, в этом случае курс следующий: 1 руб. = 0,0117 доллара</v>
      </c>
      <c r="B255" s="215"/>
      <c r="C255" s="215"/>
      <c r="D255" s="216"/>
      <c r="E255" s="216"/>
      <c r="F255" s="217"/>
      <c r="G255" s="220"/>
      <c r="H255" s="220"/>
    </row>
    <row r="256" spans="1:8" s="211" customFormat="1" ht="24.95" customHeight="1" x14ac:dyDescent="0.2">
      <c r="A256" s="215" t="str">
        <f>Абакан_юр!A161</f>
        <v>По соглашению сторон в качестве валюты платежа могут выступать евро, в этом случае курс следующий: 1 руб. = 0,0108 евро</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чешские кроны, в этом случае курс следующий: 1 руб. = 0,2672 крона</v>
      </c>
      <c r="B257" s="215"/>
      <c r="C257" s="215"/>
      <c r="D257" s="216"/>
      <c r="E257" s="217"/>
      <c r="F257" s="217"/>
      <c r="G257" s="220"/>
      <c r="H257" s="220"/>
    </row>
    <row r="258" spans="1:8" s="211" customFormat="1" ht="24.95" customHeight="1" x14ac:dyDescent="0.2">
      <c r="A258" s="215" t="str">
        <f>Абакан_юр!A163</f>
        <v>По соглашению сторон в качестве валюты платежа могут выступать киргизские сомы, в этом случае курс следующий: 1 руб. = 1,0485 сом</v>
      </c>
      <c r="B258" s="215"/>
      <c r="C258" s="215"/>
      <c r="D258" s="216"/>
      <c r="E258" s="216"/>
      <c r="F258" s="217"/>
      <c r="G258" s="220"/>
      <c r="H258" s="220"/>
    </row>
    <row r="259" spans="1:8" s="205" customFormat="1" ht="12.6" customHeight="1" x14ac:dyDescent="0.2">
      <c r="A259" s="215" t="str">
        <f>Абакан_юр!A164</f>
        <v>По соглашению сторон в качестве валюты платежа могут выступать казахстанские тенге, в этом случае курс следующий: 1 руб. = 5,3039 тенге</v>
      </c>
      <c r="B259" s="215"/>
      <c r="C259" s="215"/>
      <c r="D259" s="216"/>
      <c r="E259" s="216"/>
      <c r="F259" s="217"/>
      <c r="G259" s="220"/>
      <c r="H259" s="220"/>
    </row>
    <row r="260" spans="1:8" s="219" customFormat="1" ht="24.95" customHeight="1" x14ac:dyDescent="0.2">
      <c r="A260" s="221"/>
      <c r="B260" s="221"/>
      <c r="C260" s="222"/>
      <c r="D260" s="223"/>
      <c r="E260" s="223"/>
      <c r="F260" s="224"/>
      <c r="G260" s="225"/>
      <c r="H260" s="225"/>
    </row>
    <row r="261" spans="1:8" s="219" customFormat="1" ht="24.95" customHeight="1" x14ac:dyDescent="0.2">
      <c r="A261" s="227" t="s">
        <v>137</v>
      </c>
      <c r="B261" s="227"/>
      <c r="C261" s="227"/>
      <c r="D261" s="227"/>
      <c r="E261" s="227"/>
      <c r="F261" s="227"/>
      <c r="G261" s="227"/>
      <c r="H261" s="227"/>
    </row>
    <row r="262" spans="1:8" s="219" customFormat="1" ht="24.95" customHeight="1" x14ac:dyDescent="0.2">
      <c r="A262" s="227" t="s">
        <v>138</v>
      </c>
      <c r="B262" s="227"/>
      <c r="C262" s="227"/>
      <c r="D262" s="227"/>
      <c r="E262" s="227"/>
      <c r="F262" s="227"/>
      <c r="G262" s="227"/>
      <c r="H262" s="227"/>
    </row>
    <row r="263" spans="1:8" s="219" customFormat="1" ht="23.25" x14ac:dyDescent="0.2">
      <c r="A263" s="215" t="s">
        <v>459</v>
      </c>
      <c r="B263" s="215"/>
      <c r="C263" s="215"/>
      <c r="D263" s="215"/>
      <c r="E263" s="215"/>
      <c r="F263" s="215"/>
      <c r="G263" s="215"/>
      <c r="H263" s="215"/>
    </row>
    <row r="264" spans="1:8" s="219" customFormat="1" ht="24.95" customHeight="1" thickBot="1" x14ac:dyDescent="0.25">
      <c r="A264" s="228" t="s">
        <v>139</v>
      </c>
      <c r="B264" s="228"/>
      <c r="C264" s="228"/>
      <c r="D264" s="228"/>
      <c r="E264" s="228"/>
      <c r="F264" s="229"/>
      <c r="H264" s="230"/>
    </row>
    <row r="265" spans="1:8" s="219" customFormat="1" ht="24.95" customHeight="1" thickBot="1" x14ac:dyDescent="0.25">
      <c r="A265" s="231" t="s">
        <v>140</v>
      </c>
      <c r="B265" s="232"/>
      <c r="C265" s="232"/>
      <c r="D265" s="232"/>
      <c r="E265" s="233"/>
      <c r="F265" s="234"/>
      <c r="G265" s="205"/>
      <c r="H265" s="235"/>
    </row>
    <row r="266" spans="1:8" s="219" customFormat="1" ht="24.95" customHeight="1" thickBot="1" x14ac:dyDescent="0.25">
      <c r="A266" s="305" t="s">
        <v>141</v>
      </c>
      <c r="B266" s="306"/>
      <c r="C266" s="238" t="s">
        <v>142</v>
      </c>
      <c r="D266" s="330" t="s">
        <v>143</v>
      </c>
      <c r="E266" s="331"/>
      <c r="F266" s="240"/>
      <c r="G266" s="240"/>
      <c r="H266" s="240"/>
    </row>
    <row r="267" spans="1:8" s="226" customFormat="1" ht="12" customHeight="1" x14ac:dyDescent="0.2">
      <c r="A267" s="241" t="s">
        <v>170</v>
      </c>
      <c r="B267" s="242"/>
      <c r="C267" s="244" t="s">
        <v>171</v>
      </c>
      <c r="D267" s="370">
        <v>2190</v>
      </c>
      <c r="E267" s="245"/>
      <c r="F267" s="240"/>
      <c r="G267" s="240"/>
      <c r="H267" s="240"/>
    </row>
    <row r="268" spans="1:8" ht="24.95" customHeight="1" x14ac:dyDescent="0.2">
      <c r="A268" s="246" t="s">
        <v>172</v>
      </c>
      <c r="B268" s="247"/>
      <c r="C268" s="249"/>
      <c r="D268" s="371">
        <v>1590</v>
      </c>
      <c r="E268" s="250"/>
      <c r="F268" s="240"/>
      <c r="G268" s="240"/>
      <c r="H268" s="240"/>
    </row>
    <row r="269" spans="1:8" ht="24.95" customHeight="1" x14ac:dyDescent="0.2">
      <c r="A269" s="246" t="s">
        <v>173</v>
      </c>
      <c r="B269" s="247"/>
      <c r="C269" s="249"/>
      <c r="D269" s="371">
        <v>1440</v>
      </c>
      <c r="E269" s="250"/>
      <c r="F269" s="240"/>
      <c r="G269" s="240"/>
      <c r="H269" s="240"/>
    </row>
    <row r="270" spans="1:8" s="205" customFormat="1" ht="38.25" customHeight="1" x14ac:dyDescent="0.2">
      <c r="A270" s="246" t="s">
        <v>174</v>
      </c>
      <c r="B270" s="247"/>
      <c r="C270" s="249"/>
      <c r="D270" s="371">
        <v>1290</v>
      </c>
      <c r="E270" s="250"/>
      <c r="F270" s="240"/>
      <c r="G270" s="240"/>
      <c r="H270" s="240"/>
    </row>
    <row r="271" spans="1:8" s="230" customFormat="1" ht="84" x14ac:dyDescent="0.2">
      <c r="A271" s="246" t="s">
        <v>144</v>
      </c>
      <c r="B271" s="247"/>
      <c r="C271" s="248" t="s">
        <v>145</v>
      </c>
      <c r="D271" s="249" t="s">
        <v>146</v>
      </c>
      <c r="E271" s="250"/>
      <c r="F271" s="240"/>
      <c r="G271" s="240"/>
      <c r="H271" s="240"/>
    </row>
    <row r="272" spans="1:8" s="235" customFormat="1" ht="21" x14ac:dyDescent="0.2">
      <c r="A272" s="246" t="s">
        <v>147</v>
      </c>
      <c r="B272" s="247"/>
      <c r="C272" s="248" t="s">
        <v>148</v>
      </c>
      <c r="D272" s="249" t="s">
        <v>149</v>
      </c>
      <c r="E272" s="250"/>
      <c r="F272" s="240"/>
      <c r="G272" s="240"/>
      <c r="H272" s="240"/>
    </row>
    <row r="273" spans="1:8" ht="87" customHeight="1" thickBot="1" x14ac:dyDescent="0.25">
      <c r="A273" s="332" t="s">
        <v>150</v>
      </c>
      <c r="B273" s="333"/>
      <c r="C273" s="334" t="s">
        <v>151</v>
      </c>
      <c r="D273" s="335" t="s">
        <v>149</v>
      </c>
      <c r="E273" s="336"/>
      <c r="F273" s="240"/>
      <c r="G273" s="240"/>
      <c r="H273" s="240"/>
    </row>
    <row r="274" spans="1:8" ht="42" x14ac:dyDescent="0.2">
      <c r="A274" s="246" t="s">
        <v>153</v>
      </c>
      <c r="B274" s="247"/>
      <c r="C274" s="337" t="s">
        <v>154</v>
      </c>
      <c r="D274" s="247" t="s">
        <v>149</v>
      </c>
      <c r="E274" s="338"/>
      <c r="F274" s="234"/>
      <c r="G274" s="234"/>
      <c r="H274" s="234"/>
    </row>
    <row r="275" spans="1:8" ht="50.1" customHeight="1" thickBot="1" x14ac:dyDescent="0.25">
      <c r="A275" s="339" t="s">
        <v>155</v>
      </c>
      <c r="B275" s="340"/>
      <c r="C275" s="334" t="s">
        <v>156</v>
      </c>
      <c r="D275" s="341" t="s">
        <v>149</v>
      </c>
      <c r="E275" s="342"/>
      <c r="F275" s="224"/>
      <c r="G275" s="225"/>
      <c r="H275" s="225"/>
    </row>
    <row r="276" spans="1:8" ht="50.1" customHeight="1" x14ac:dyDescent="0.2">
      <c r="A276" s="252" t="s">
        <v>157</v>
      </c>
      <c r="B276" s="252"/>
      <c r="C276" s="252"/>
      <c r="D276" s="252"/>
      <c r="E276" s="252"/>
      <c r="F276" s="252"/>
      <c r="G276" s="252"/>
      <c r="H276" s="252"/>
    </row>
    <row r="277" spans="1:8" ht="50.1" customHeight="1" x14ac:dyDescent="0.2">
      <c r="A277" s="252" t="s">
        <v>158</v>
      </c>
      <c r="B277" s="252"/>
      <c r="C277" s="252"/>
      <c r="D277" s="252"/>
      <c r="E277" s="252"/>
      <c r="F277" s="252"/>
      <c r="G277" s="252"/>
      <c r="H277" s="252"/>
    </row>
    <row r="278" spans="1:8" ht="195.75" customHeight="1" x14ac:dyDescent="0.2">
      <c r="A27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8" s="311"/>
      <c r="C278" s="311"/>
      <c r="D278" s="311"/>
      <c r="E278" s="311"/>
      <c r="F278" s="311"/>
      <c r="G278" s="311"/>
      <c r="H278" s="311"/>
    </row>
    <row r="279" spans="1:8" ht="75" customHeight="1" x14ac:dyDescent="0.2">
      <c r="A279" s="227" t="s">
        <v>160</v>
      </c>
      <c r="B279" s="227"/>
      <c r="C279" s="227"/>
      <c r="D279" s="227"/>
      <c r="E279" s="227"/>
      <c r="F279" s="227"/>
      <c r="G279" s="227"/>
      <c r="H279" s="227"/>
    </row>
    <row r="280" spans="1:8" ht="137.25" customHeight="1" x14ac:dyDescent="0.2">
      <c r="A280" s="252" t="s">
        <v>161</v>
      </c>
      <c r="B280" s="252"/>
      <c r="C280" s="252"/>
      <c r="D280" s="252"/>
      <c r="E280" s="252"/>
      <c r="F280" s="252"/>
      <c r="G280" s="252"/>
      <c r="H280" s="252"/>
    </row>
    <row r="281" spans="1:8" s="205" customFormat="1" ht="125.25" customHeight="1" x14ac:dyDescent="0.2">
      <c r="A281" s="487" t="s">
        <v>460</v>
      </c>
      <c r="B281" s="487"/>
      <c r="C281" s="487"/>
      <c r="D281" s="487"/>
      <c r="E281" s="487"/>
      <c r="F281" s="487"/>
      <c r="G281" s="487"/>
      <c r="H281" s="487"/>
    </row>
    <row r="282" spans="1:8" ht="25.5" x14ac:dyDescent="0.35">
      <c r="A282" s="488" t="s">
        <v>461</v>
      </c>
      <c r="B282" s="489"/>
      <c r="C282" s="490" t="s">
        <v>462</v>
      </c>
    </row>
    <row r="283" spans="1:8" ht="25.5" x14ac:dyDescent="0.35">
      <c r="A283" s="491" t="s">
        <v>463</v>
      </c>
      <c r="B283" s="492"/>
      <c r="C283" s="493">
        <v>1</v>
      </c>
    </row>
    <row r="284" spans="1:8" ht="25.5" x14ac:dyDescent="0.35">
      <c r="A284" s="491">
        <v>2</v>
      </c>
      <c r="B284" s="492"/>
      <c r="C284" s="493">
        <v>1.1000000000000001</v>
      </c>
    </row>
    <row r="285" spans="1:8" ht="25.5" x14ac:dyDescent="0.35">
      <c r="A285" s="491">
        <v>3</v>
      </c>
      <c r="B285" s="492"/>
      <c r="C285" s="493">
        <v>1.2</v>
      </c>
    </row>
    <row r="286" spans="1:8" ht="25.5" x14ac:dyDescent="0.35">
      <c r="A286" s="491" t="s">
        <v>464</v>
      </c>
      <c r="B286" s="492"/>
      <c r="C286" s="493">
        <v>1.25</v>
      </c>
    </row>
    <row r="287" spans="1:8" ht="25.5" x14ac:dyDescent="0.35">
      <c r="A287" s="491" t="s">
        <v>465</v>
      </c>
      <c r="B287" s="492"/>
      <c r="C287" s="493">
        <v>1.3</v>
      </c>
    </row>
    <row r="288" spans="1:8" ht="25.5" x14ac:dyDescent="0.35">
      <c r="A288" s="491" t="s">
        <v>466</v>
      </c>
      <c r="B288" s="492"/>
      <c r="C288" s="493">
        <v>1.35</v>
      </c>
    </row>
    <row r="289" spans="1:8" ht="25.5" x14ac:dyDescent="0.35">
      <c r="A289" s="491" t="s">
        <v>467</v>
      </c>
      <c r="B289" s="492"/>
      <c r="C289" s="493">
        <v>1.4</v>
      </c>
    </row>
    <row r="290" spans="1:8" ht="25.5" x14ac:dyDescent="0.35">
      <c r="A290" s="491" t="s">
        <v>468</v>
      </c>
      <c r="B290" s="492"/>
      <c r="C290" s="493">
        <v>1.45</v>
      </c>
    </row>
    <row r="291" spans="1:8" ht="25.5" x14ac:dyDescent="0.35">
      <c r="A291" s="491" t="s">
        <v>469</v>
      </c>
      <c r="B291" s="492"/>
      <c r="C291" s="493">
        <v>1.5</v>
      </c>
    </row>
    <row r="292" spans="1:8" ht="25.5" x14ac:dyDescent="0.35">
      <c r="A292" s="491" t="s">
        <v>470</v>
      </c>
      <c r="B292" s="492"/>
      <c r="C292" s="493">
        <v>2</v>
      </c>
    </row>
    <row r="293" spans="1:8" ht="23.25" x14ac:dyDescent="0.2">
      <c r="A293" s="252" t="s">
        <v>471</v>
      </c>
      <c r="B293" s="252"/>
      <c r="C293" s="252"/>
      <c r="D293" s="252"/>
      <c r="E293" s="252"/>
      <c r="F293" s="252"/>
      <c r="G293" s="252"/>
      <c r="H293" s="252"/>
    </row>
    <row r="296" spans="1:8" s="254" customFormat="1" ht="114.75" customHeight="1" x14ac:dyDescent="0.2">
      <c r="A296" s="227" t="s">
        <v>472</v>
      </c>
      <c r="B296" s="227"/>
      <c r="C296" s="227"/>
      <c r="D296" s="227"/>
      <c r="E296" s="227"/>
      <c r="F296" s="227"/>
      <c r="G296" s="227"/>
      <c r="H296" s="227"/>
    </row>
    <row r="302" spans="1:8" s="254" customFormat="1" ht="114.75" customHeight="1" x14ac:dyDescent="0.2">
      <c r="A302" s="204"/>
      <c r="B302" s="205"/>
      <c r="C302" s="206"/>
      <c r="D302" s="205"/>
      <c r="E302" s="205"/>
      <c r="F302" s="205"/>
      <c r="G302" s="205"/>
      <c r="H302" s="207"/>
    </row>
  </sheetData>
  <sheetProtection selectLockedCells="1" selectUnlockedCells="1"/>
  <mergeCells count="507">
    <mergeCell ref="A290:B290"/>
    <mergeCell ref="A291:B291"/>
    <mergeCell ref="A292:B292"/>
    <mergeCell ref="A293:H293"/>
    <mergeCell ref="A296:E296"/>
    <mergeCell ref="F296:H296"/>
    <mergeCell ref="A284:B284"/>
    <mergeCell ref="A285:B285"/>
    <mergeCell ref="A286:B286"/>
    <mergeCell ref="A287:B287"/>
    <mergeCell ref="A288:B288"/>
    <mergeCell ref="A289:B289"/>
    <mergeCell ref="A278:H278"/>
    <mergeCell ref="A279:H279"/>
    <mergeCell ref="A280:H280"/>
    <mergeCell ref="A281:H281"/>
    <mergeCell ref="A282:B282"/>
    <mergeCell ref="A283:B283"/>
    <mergeCell ref="A274:B274"/>
    <mergeCell ref="D274:E274"/>
    <mergeCell ref="A275:B275"/>
    <mergeCell ref="D275:E275"/>
    <mergeCell ref="A276:H276"/>
    <mergeCell ref="A277:H277"/>
    <mergeCell ref="A271:B271"/>
    <mergeCell ref="D271:E271"/>
    <mergeCell ref="A272:B272"/>
    <mergeCell ref="D272:E272"/>
    <mergeCell ref="A273:B273"/>
    <mergeCell ref="D273:E273"/>
    <mergeCell ref="A267:B267"/>
    <mergeCell ref="C267:C270"/>
    <mergeCell ref="D267:E267"/>
    <mergeCell ref="A268:B268"/>
    <mergeCell ref="D268:E268"/>
    <mergeCell ref="A269:B269"/>
    <mergeCell ref="D269:E269"/>
    <mergeCell ref="A270:B270"/>
    <mergeCell ref="D270:E270"/>
    <mergeCell ref="A261:H261"/>
    <mergeCell ref="A262:H262"/>
    <mergeCell ref="A263:H263"/>
    <mergeCell ref="A264:E264"/>
    <mergeCell ref="A265:E265"/>
    <mergeCell ref="A266:B266"/>
    <mergeCell ref="D266:E266"/>
    <mergeCell ref="A254:C254"/>
    <mergeCell ref="A255:C255"/>
    <mergeCell ref="A256:C256"/>
    <mergeCell ref="A257:C257"/>
    <mergeCell ref="A258:C258"/>
    <mergeCell ref="A259:C259"/>
    <mergeCell ref="C249:D249"/>
    <mergeCell ref="C250:D250"/>
    <mergeCell ref="C251:D251"/>
    <mergeCell ref="C252:D252"/>
    <mergeCell ref="A253:C253"/>
    <mergeCell ref="G253:H253"/>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D234:H234"/>
    <mergeCell ref="A235:B235"/>
    <mergeCell ref="C235:C239"/>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1"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191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15033.599999999999</v>
      </c>
      <c r="E32" s="32">
        <f>F32*1.1</f>
        <v>13780.800000000001</v>
      </c>
      <c r="F32" s="32">
        <v>12528</v>
      </c>
      <c r="G32" s="32">
        <f>F32*0.75</f>
        <v>9396</v>
      </c>
      <c r="H32" s="33">
        <f>F32*0.5</f>
        <v>6264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361">
        <f>F48*1.2</f>
        <v>576</v>
      </c>
      <c r="E48" s="361">
        <f>F48*1.1</f>
        <v>528</v>
      </c>
      <c r="F48" s="361">
        <v>480</v>
      </c>
      <c r="G48" s="361">
        <f>F48*0.75</f>
        <v>360</v>
      </c>
      <c r="H48" s="361">
        <f>F48*0.5</f>
        <v>240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362"/>
      <c r="E49" s="362"/>
      <c r="F49" s="362"/>
      <c r="G49" s="362"/>
      <c r="H49" s="362"/>
    </row>
    <row r="50" spans="1:8" ht="63.75" thickBot="1" x14ac:dyDescent="0.25">
      <c r="A50" s="360"/>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ht="21.75" thickBot="1" x14ac:dyDescent="0.25">
      <c r="A54" s="81"/>
      <c r="B54" s="117"/>
      <c r="C54" s="118"/>
      <c r="D54" s="113"/>
      <c r="E54" s="114"/>
      <c r="F54" s="114"/>
      <c r="G54" s="114"/>
      <c r="H54" s="115"/>
    </row>
    <row r="55" spans="1:8" ht="37.5" customHeight="1" outlineLevel="1" x14ac:dyDescent="0.2">
      <c r="A55" s="124" t="s">
        <v>32</v>
      </c>
      <c r="B55" s="364"/>
      <c r="C55"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5" s="365">
        <v>1200</v>
      </c>
      <c r="E55" s="128"/>
      <c r="F55" s="128"/>
      <c r="G55" s="128"/>
      <c r="H55" s="129"/>
    </row>
    <row r="56" spans="1:8" ht="37.5" customHeight="1" outlineLevel="1" x14ac:dyDescent="0.2">
      <c r="A56" s="130" t="s">
        <v>33</v>
      </c>
      <c r="B56" s="366"/>
      <c r="C56" s="367"/>
      <c r="D56" s="56">
        <v>2400</v>
      </c>
      <c r="E56" s="37"/>
      <c r="F56" s="37"/>
      <c r="G56" s="37"/>
      <c r="H56" s="38"/>
    </row>
    <row r="57" spans="1:8" ht="37.5" customHeight="1" outlineLevel="1" x14ac:dyDescent="0.2">
      <c r="A57" s="130" t="s">
        <v>34</v>
      </c>
      <c r="B57" s="366"/>
      <c r="C57" s="367"/>
      <c r="D57" s="56">
        <v>3600</v>
      </c>
      <c r="E57" s="37"/>
      <c r="F57" s="37"/>
      <c r="G57" s="37"/>
      <c r="H57" s="38"/>
    </row>
    <row r="58" spans="1:8" ht="37.5" customHeight="1" outlineLevel="1" x14ac:dyDescent="0.2">
      <c r="A58" s="130" t="s">
        <v>35</v>
      </c>
      <c r="B58" s="366"/>
      <c r="C58" s="367"/>
      <c r="D58" s="56">
        <v>4800</v>
      </c>
      <c r="E58" s="37"/>
      <c r="F58" s="37"/>
      <c r="G58" s="37"/>
      <c r="H58" s="38"/>
    </row>
    <row r="59" spans="1:8" ht="37.5" customHeight="1" outlineLevel="1" x14ac:dyDescent="0.2">
      <c r="A59" s="130" t="s">
        <v>36</v>
      </c>
      <c r="B59" s="366"/>
      <c r="C59" s="367"/>
      <c r="D59" s="56">
        <v>6000</v>
      </c>
      <c r="E59" s="37"/>
      <c r="F59" s="37"/>
      <c r="G59" s="37"/>
      <c r="H59" s="38"/>
    </row>
    <row r="60" spans="1:8" ht="37.5" customHeight="1" outlineLevel="1" x14ac:dyDescent="0.2">
      <c r="A60" s="130" t="s">
        <v>37</v>
      </c>
      <c r="B60" s="366"/>
      <c r="C60" s="367"/>
      <c r="D60" s="56">
        <v>7200</v>
      </c>
      <c r="E60" s="37"/>
      <c r="F60" s="37"/>
      <c r="G60" s="37"/>
      <c r="H60" s="38"/>
    </row>
    <row r="61" spans="1:8" ht="37.5" customHeight="1" outlineLevel="1" x14ac:dyDescent="0.2">
      <c r="A61" s="130" t="s">
        <v>38</v>
      </c>
      <c r="B61" s="366"/>
      <c r="C61" s="367"/>
      <c r="D61" s="56">
        <v>8400</v>
      </c>
      <c r="E61" s="37"/>
      <c r="F61" s="37"/>
      <c r="G61" s="37"/>
      <c r="H61" s="38"/>
    </row>
    <row r="62" spans="1:8" ht="37.5" customHeight="1" outlineLevel="1" x14ac:dyDescent="0.2">
      <c r="A62" s="130" t="s">
        <v>39</v>
      </c>
      <c r="B62" s="366"/>
      <c r="C62" s="367"/>
      <c r="D62" s="56">
        <v>9600</v>
      </c>
      <c r="E62" s="37"/>
      <c r="F62" s="37"/>
      <c r="G62" s="37"/>
      <c r="H62" s="38"/>
    </row>
    <row r="63" spans="1:8" ht="37.5" customHeight="1" outlineLevel="1" x14ac:dyDescent="0.2">
      <c r="A63" s="130" t="s">
        <v>40</v>
      </c>
      <c r="B63" s="366"/>
      <c r="C63" s="367"/>
      <c r="D63" s="56">
        <v>10800</v>
      </c>
      <c r="E63" s="37"/>
      <c r="F63" s="37"/>
      <c r="G63" s="37"/>
      <c r="H63" s="38"/>
    </row>
    <row r="64" spans="1:8" ht="37.5" customHeight="1" outlineLevel="1" x14ac:dyDescent="0.2">
      <c r="A64" s="130" t="s">
        <v>41</v>
      </c>
      <c r="B64" s="366"/>
      <c r="C64" s="367"/>
      <c r="D64" s="56">
        <v>12000</v>
      </c>
      <c r="E64" s="37"/>
      <c r="F64" s="37"/>
      <c r="G64" s="37"/>
      <c r="H64" s="38"/>
    </row>
    <row r="65" spans="1:8" ht="37.5" customHeight="1" outlineLevel="1" x14ac:dyDescent="0.2">
      <c r="A65" s="130" t="s">
        <v>42</v>
      </c>
      <c r="B65" s="366"/>
      <c r="C65" s="367"/>
      <c r="D65" s="56">
        <v>13200</v>
      </c>
      <c r="E65" s="37"/>
      <c r="F65" s="37"/>
      <c r="G65" s="37"/>
      <c r="H65" s="38"/>
    </row>
    <row r="66" spans="1:8" ht="37.5" customHeight="1" outlineLevel="1" x14ac:dyDescent="0.2">
      <c r="A66" s="130" t="s">
        <v>43</v>
      </c>
      <c r="B66" s="366"/>
      <c r="C66" s="367"/>
      <c r="D66" s="56">
        <v>14400</v>
      </c>
      <c r="E66" s="37"/>
      <c r="F66" s="37"/>
      <c r="G66" s="37"/>
      <c r="H66" s="38"/>
    </row>
    <row r="67" spans="1:8" ht="37.5" customHeight="1" outlineLevel="1" x14ac:dyDescent="0.2">
      <c r="A67" s="130" t="s">
        <v>44</v>
      </c>
      <c r="B67" s="366"/>
      <c r="C67" s="367"/>
      <c r="D67" s="56">
        <v>15600</v>
      </c>
      <c r="E67" s="37"/>
      <c r="F67" s="37"/>
      <c r="G67" s="37"/>
      <c r="H67" s="38"/>
    </row>
    <row r="68" spans="1:8" ht="37.5" customHeight="1" outlineLevel="1" x14ac:dyDescent="0.2">
      <c r="A68" s="130" t="s">
        <v>45</v>
      </c>
      <c r="B68" s="366"/>
      <c r="C68" s="367"/>
      <c r="D68" s="56">
        <v>16800</v>
      </c>
      <c r="E68" s="37"/>
      <c r="F68" s="37"/>
      <c r="G68" s="37"/>
      <c r="H68" s="38"/>
    </row>
    <row r="69" spans="1:8" ht="37.5" customHeight="1" outlineLevel="1" x14ac:dyDescent="0.2">
      <c r="A69" s="130" t="s">
        <v>46</v>
      </c>
      <c r="B69" s="366"/>
      <c r="C69" s="367"/>
      <c r="D69" s="56">
        <v>18000</v>
      </c>
      <c r="E69" s="37"/>
      <c r="F69" s="37"/>
      <c r="G69" s="37"/>
      <c r="H69" s="38"/>
    </row>
    <row r="70" spans="1:8" ht="37.5" customHeight="1" outlineLevel="1" x14ac:dyDescent="0.2">
      <c r="A70" s="130" t="s">
        <v>47</v>
      </c>
      <c r="B70" s="366"/>
      <c r="C70" s="367"/>
      <c r="D70" s="56">
        <v>19200</v>
      </c>
      <c r="E70" s="37"/>
      <c r="F70" s="37"/>
      <c r="G70" s="37"/>
      <c r="H70" s="38"/>
    </row>
    <row r="71" spans="1:8" ht="37.5" customHeight="1" outlineLevel="1" x14ac:dyDescent="0.2">
      <c r="A71" s="130" t="s">
        <v>48</v>
      </c>
      <c r="B71" s="366"/>
      <c r="C71" s="367"/>
      <c r="D71" s="56">
        <v>20400</v>
      </c>
      <c r="E71" s="37"/>
      <c r="F71" s="37"/>
      <c r="G71" s="37"/>
      <c r="H71" s="38"/>
    </row>
    <row r="72" spans="1:8" ht="37.5" customHeight="1" outlineLevel="1" x14ac:dyDescent="0.2">
      <c r="A72" s="130" t="s">
        <v>49</v>
      </c>
      <c r="B72" s="366"/>
      <c r="C72" s="367"/>
      <c r="D72" s="56">
        <v>21600</v>
      </c>
      <c r="E72" s="37"/>
      <c r="F72" s="37"/>
      <c r="G72" s="37"/>
      <c r="H72" s="38"/>
    </row>
    <row r="73" spans="1:8" ht="37.5" customHeight="1" outlineLevel="1" x14ac:dyDescent="0.2">
      <c r="A73" s="130" t="s">
        <v>50</v>
      </c>
      <c r="B73" s="366"/>
      <c r="C73" s="367"/>
      <c r="D73" s="56">
        <v>22800</v>
      </c>
      <c r="E73" s="37"/>
      <c r="F73" s="37"/>
      <c r="G73" s="37"/>
      <c r="H73" s="38"/>
    </row>
    <row r="74" spans="1:8" ht="37.5" customHeight="1" outlineLevel="1" x14ac:dyDescent="0.2">
      <c r="A74" s="130" t="s">
        <v>51</v>
      </c>
      <c r="B74" s="366"/>
      <c r="C74" s="367"/>
      <c r="D74" s="56">
        <v>24000</v>
      </c>
      <c r="E74" s="37"/>
      <c r="F74" s="37"/>
      <c r="G74" s="37"/>
      <c r="H74" s="38"/>
    </row>
    <row r="75" spans="1:8" ht="37.5" customHeight="1" outlineLevel="1" x14ac:dyDescent="0.2">
      <c r="A75" s="130" t="s">
        <v>197</v>
      </c>
      <c r="B75" s="366"/>
      <c r="C75" s="367"/>
      <c r="D75" s="56">
        <v>25200</v>
      </c>
      <c r="E75" s="37"/>
      <c r="F75" s="37"/>
      <c r="G75" s="37"/>
      <c r="H75" s="38"/>
    </row>
    <row r="76" spans="1:8" ht="37.5" customHeight="1" outlineLevel="1" x14ac:dyDescent="0.2">
      <c r="A76" s="130" t="s">
        <v>198</v>
      </c>
      <c r="B76" s="366"/>
      <c r="C76" s="367"/>
      <c r="D76" s="56">
        <v>26400</v>
      </c>
      <c r="E76" s="37"/>
      <c r="F76" s="37"/>
      <c r="G76" s="37"/>
      <c r="H76" s="38"/>
    </row>
    <row r="77" spans="1:8" ht="37.5" customHeight="1" outlineLevel="1" x14ac:dyDescent="0.2">
      <c r="A77" s="130" t="s">
        <v>199</v>
      </c>
      <c r="B77" s="366"/>
      <c r="C77" s="367"/>
      <c r="D77" s="56">
        <v>27600</v>
      </c>
      <c r="E77" s="37"/>
      <c r="F77" s="37"/>
      <c r="G77" s="37"/>
      <c r="H77" s="38"/>
    </row>
    <row r="78" spans="1:8" ht="37.5" customHeight="1" outlineLevel="1" x14ac:dyDescent="0.2">
      <c r="A78" s="130" t="s">
        <v>200</v>
      </c>
      <c r="B78" s="366"/>
      <c r="C78" s="367"/>
      <c r="D78" s="56">
        <v>28800</v>
      </c>
      <c r="E78" s="37"/>
      <c r="F78" s="37"/>
      <c r="G78" s="37"/>
      <c r="H78" s="38"/>
    </row>
    <row r="79" spans="1:8" ht="37.5" customHeight="1" outlineLevel="1" x14ac:dyDescent="0.2">
      <c r="A79" s="130" t="s">
        <v>201</v>
      </c>
      <c r="B79" s="366"/>
      <c r="C79" s="367"/>
      <c r="D79" s="56">
        <v>30000</v>
      </c>
      <c r="E79" s="37"/>
      <c r="F79" s="37"/>
      <c r="G79" s="37"/>
      <c r="H79" s="38"/>
    </row>
    <row r="80" spans="1:8" ht="37.5" customHeight="1" outlineLevel="1" x14ac:dyDescent="0.2">
      <c r="A80" s="130" t="s">
        <v>202</v>
      </c>
      <c r="B80" s="131"/>
      <c r="C80" s="367"/>
      <c r="D80" s="56">
        <v>31200</v>
      </c>
      <c r="E80" s="37"/>
      <c r="F80" s="37"/>
      <c r="G80" s="37"/>
      <c r="H80" s="38"/>
    </row>
    <row r="81" spans="1:8" ht="37.5" customHeight="1" outlineLevel="1" x14ac:dyDescent="0.2">
      <c r="A81" s="130" t="s">
        <v>203</v>
      </c>
      <c r="B81" s="131"/>
      <c r="C81" s="367"/>
      <c r="D81" s="56">
        <v>32400</v>
      </c>
      <c r="E81" s="37"/>
      <c r="F81" s="37"/>
      <c r="G81" s="37"/>
      <c r="H81" s="38"/>
    </row>
    <row r="82" spans="1:8" ht="37.5" customHeight="1" outlineLevel="1" x14ac:dyDescent="0.2">
      <c r="A82" s="130" t="s">
        <v>204</v>
      </c>
      <c r="B82" s="131"/>
      <c r="C82" s="367"/>
      <c r="D82" s="56">
        <v>33600</v>
      </c>
      <c r="E82" s="37"/>
      <c r="F82" s="37"/>
      <c r="G82" s="37"/>
      <c r="H82" s="38"/>
    </row>
    <row r="83" spans="1:8" ht="37.5" customHeight="1" outlineLevel="1" x14ac:dyDescent="0.2">
      <c r="A83" s="130" t="s">
        <v>205</v>
      </c>
      <c r="B83" s="131"/>
      <c r="C83" s="367"/>
      <c r="D83" s="56">
        <v>34800</v>
      </c>
      <c r="E83" s="37"/>
      <c r="F83" s="37"/>
      <c r="G83" s="37"/>
      <c r="H83" s="38"/>
    </row>
    <row r="84" spans="1:8" ht="37.5" customHeight="1" outlineLevel="1" thickBot="1" x14ac:dyDescent="0.25">
      <c r="A84" s="130" t="s">
        <v>206</v>
      </c>
      <c r="B84" s="131"/>
      <c r="C84" s="368"/>
      <c r="D84" s="56">
        <v>36000</v>
      </c>
      <c r="E84" s="37"/>
      <c r="F84" s="37"/>
      <c r="G84" s="37"/>
      <c r="H84" s="38"/>
    </row>
    <row r="85" spans="1:8" ht="50.1" customHeight="1" thickBot="1" x14ac:dyDescent="0.25">
      <c r="A85" s="343" t="s">
        <v>52</v>
      </c>
      <c r="B85" s="344"/>
      <c r="C85" s="344"/>
      <c r="D85" s="345" t="str">
        <f>"от "&amp;MIN(D86:D95)&amp;" до "&amp;MAX(D86:D95)</f>
        <v>от 420 до 7320</v>
      </c>
      <c r="E85" s="346"/>
      <c r="F85" s="346"/>
      <c r="G85" s="346"/>
      <c r="H85" s="347"/>
    </row>
    <row r="86" spans="1:8" s="16" customFormat="1" ht="159" customHeight="1" x14ac:dyDescent="0.2">
      <c r="A86" s="348" t="s">
        <v>53</v>
      </c>
      <c r="B86" s="349" t="s">
        <v>13</v>
      </c>
      <c r="C86" s="369"/>
      <c r="D86" s="32">
        <v>768</v>
      </c>
      <c r="E86" s="32"/>
      <c r="F86" s="32"/>
      <c r="G86" s="32"/>
      <c r="H86" s="33"/>
    </row>
    <row r="87" spans="1:8" ht="37.5" customHeight="1" x14ac:dyDescent="0.2">
      <c r="A87" s="351" t="s">
        <v>54</v>
      </c>
      <c r="B87" s="178"/>
      <c r="C87" s="35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87" s="37">
        <v>420</v>
      </c>
      <c r="E87" s="37"/>
      <c r="F87" s="37"/>
      <c r="G87" s="37"/>
      <c r="H87" s="38"/>
    </row>
    <row r="88" spans="1:8" ht="37.5" customHeight="1" x14ac:dyDescent="0.2">
      <c r="A88" s="351" t="s">
        <v>55</v>
      </c>
      <c r="B88" s="178"/>
      <c r="C88" s="352"/>
      <c r="D88" s="37">
        <v>7320</v>
      </c>
      <c r="E88" s="37"/>
      <c r="F88" s="37"/>
      <c r="G88" s="37"/>
      <c r="H88" s="38"/>
    </row>
    <row r="89" spans="1:8" ht="37.5" customHeight="1" x14ac:dyDescent="0.2">
      <c r="A89" s="351" t="s">
        <v>56</v>
      </c>
      <c r="B89" s="178"/>
      <c r="C89" s="352"/>
      <c r="D89" s="37">
        <v>1440</v>
      </c>
      <c r="E89" s="37"/>
      <c r="F89" s="37"/>
      <c r="G89" s="37"/>
      <c r="H89" s="38"/>
    </row>
    <row r="90" spans="1:8" ht="37.5" customHeight="1" x14ac:dyDescent="0.2">
      <c r="A90" s="351" t="s">
        <v>57</v>
      </c>
      <c r="B90" s="178"/>
      <c r="C90" s="352"/>
      <c r="D90" s="37">
        <v>4440</v>
      </c>
      <c r="E90" s="37"/>
      <c r="F90" s="37"/>
      <c r="G90" s="37"/>
      <c r="H90" s="38"/>
    </row>
    <row r="91" spans="1:8" ht="37.5" customHeight="1" x14ac:dyDescent="0.2">
      <c r="A91" s="351" t="s">
        <v>58</v>
      </c>
      <c r="B91" s="178"/>
      <c r="C91" s="352"/>
      <c r="D91" s="37">
        <v>480</v>
      </c>
      <c r="E91" s="37"/>
      <c r="F91" s="37"/>
      <c r="G91" s="37"/>
      <c r="H91" s="38"/>
    </row>
    <row r="92" spans="1:8" ht="37.5" customHeight="1" x14ac:dyDescent="0.2">
      <c r="A92" s="351" t="s">
        <v>59</v>
      </c>
      <c r="B92" s="178"/>
      <c r="C92" s="352"/>
      <c r="D92" s="37">
        <v>480</v>
      </c>
      <c r="E92" s="37"/>
      <c r="F92" s="37"/>
      <c r="G92" s="37"/>
      <c r="H92" s="38"/>
    </row>
    <row r="93" spans="1:8" ht="37.5" customHeight="1" x14ac:dyDescent="0.2">
      <c r="A93" s="351" t="s">
        <v>60</v>
      </c>
      <c r="B93" s="178"/>
      <c r="C93" s="352"/>
      <c r="D93" s="37">
        <v>960</v>
      </c>
      <c r="E93" s="37"/>
      <c r="F93" s="37"/>
      <c r="G93" s="37"/>
      <c r="H93" s="38"/>
    </row>
    <row r="94" spans="1:8" ht="37.5" customHeight="1" x14ac:dyDescent="0.2">
      <c r="A94" s="351" t="s">
        <v>61</v>
      </c>
      <c r="B94" s="178"/>
      <c r="C94" s="352"/>
      <c r="D94" s="37">
        <v>1440</v>
      </c>
      <c r="E94" s="37"/>
      <c r="F94" s="37"/>
      <c r="G94" s="37"/>
      <c r="H94" s="38"/>
    </row>
    <row r="95" spans="1:8" ht="37.5" customHeight="1" x14ac:dyDescent="0.2">
      <c r="A95" s="351" t="s">
        <v>62</v>
      </c>
      <c r="B95" s="178"/>
      <c r="C95" s="352"/>
      <c r="D95" s="37">
        <v>4800</v>
      </c>
      <c r="E95" s="37"/>
      <c r="F95" s="37"/>
      <c r="G95" s="37"/>
      <c r="H95" s="38"/>
    </row>
    <row r="96" spans="1:8" s="16" customFormat="1" ht="117.75" customHeight="1" thickBot="1" x14ac:dyDescent="0.25">
      <c r="A96" s="322" t="s">
        <v>64</v>
      </c>
      <c r="B96" s="323"/>
      <c r="C9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6" s="45">
        <v>30</v>
      </c>
      <c r="E96" s="45"/>
      <c r="F96" s="45"/>
      <c r="G96" s="45"/>
      <c r="H96" s="46"/>
    </row>
    <row r="97" spans="1:8" ht="50.1" customHeight="1" thickBot="1" x14ac:dyDescent="0.25">
      <c r="A97" s="353" t="s">
        <v>65</v>
      </c>
      <c r="B97" s="354"/>
      <c r="C97" s="199"/>
      <c r="D97" s="355" t="str">
        <f>"от "&amp;MIN(D99,D119:H120,F159,D121:H135)&amp;" до "&amp;MAX(D99,D119:H120,F159,D121:H135)</f>
        <v>от 540 до 15000</v>
      </c>
      <c r="E97" s="355"/>
      <c r="F97" s="355"/>
      <c r="G97" s="355"/>
      <c r="H97" s="356"/>
    </row>
    <row r="98" spans="1:8" ht="21.75" thickBot="1" x14ac:dyDescent="0.25">
      <c r="A98" s="301"/>
      <c r="B98" s="302"/>
      <c r="C98" s="118"/>
      <c r="D98" s="325"/>
      <c r="E98" s="325"/>
      <c r="F98" s="325"/>
      <c r="G98" s="325"/>
      <c r="H98" s="326"/>
    </row>
    <row r="99" spans="1:8" ht="59.25" customHeight="1" thickBot="1" x14ac:dyDescent="0.25">
      <c r="A99" s="162" t="s">
        <v>66</v>
      </c>
      <c r="B99" s="163"/>
      <c r="C9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99" s="165">
        <v>6000</v>
      </c>
      <c r="E99" s="165"/>
      <c r="F99" s="165"/>
      <c r="G99" s="165"/>
      <c r="H99" s="166"/>
    </row>
    <row r="100" spans="1:8" ht="59.25" customHeight="1" thickBot="1" x14ac:dyDescent="0.25">
      <c r="A100" s="167" t="s">
        <v>67</v>
      </c>
      <c r="B100" s="168"/>
      <c r="C100" s="169"/>
      <c r="D100" s="170" t="s">
        <v>68</v>
      </c>
      <c r="E100" s="171"/>
      <c r="F100" s="171"/>
      <c r="G100" s="171"/>
      <c r="H100" s="172"/>
    </row>
    <row r="101" spans="1:8" ht="59.25" customHeight="1" x14ac:dyDescent="0.2">
      <c r="A101" s="173" t="s">
        <v>69</v>
      </c>
      <c r="B101" s="174"/>
      <c r="C101" s="169"/>
      <c r="D101" s="140">
        <f>D99/4</f>
        <v>1500</v>
      </c>
      <c r="E101" s="140"/>
      <c r="F101" s="140"/>
      <c r="G101" s="140"/>
      <c r="H101" s="141"/>
    </row>
    <row r="102" spans="1:8" ht="59.25" customHeight="1" x14ac:dyDescent="0.2">
      <c r="A102" s="173" t="s">
        <v>70</v>
      </c>
      <c r="B102" s="174"/>
      <c r="C102" s="169"/>
      <c r="D102" s="140">
        <f>D99/5</f>
        <v>1200</v>
      </c>
      <c r="E102" s="140"/>
      <c r="F102" s="140"/>
      <c r="G102" s="140"/>
      <c r="H102" s="141"/>
    </row>
    <row r="103" spans="1:8" ht="59.25" customHeight="1" x14ac:dyDescent="0.2">
      <c r="A103" s="173" t="s">
        <v>71</v>
      </c>
      <c r="B103" s="174"/>
      <c r="C103" s="169"/>
      <c r="D103" s="140">
        <f>D99/6</f>
        <v>1000</v>
      </c>
      <c r="E103" s="140"/>
      <c r="F103" s="140"/>
      <c r="G103" s="140"/>
      <c r="H103" s="141"/>
    </row>
    <row r="104" spans="1:8" ht="59.25" customHeight="1" x14ac:dyDescent="0.2">
      <c r="A104" s="173" t="s">
        <v>72</v>
      </c>
      <c r="B104" s="174"/>
      <c r="C104" s="169"/>
      <c r="D104" s="140">
        <f>D99/7</f>
        <v>857.14285714285711</v>
      </c>
      <c r="E104" s="140"/>
      <c r="F104" s="140"/>
      <c r="G104" s="140"/>
      <c r="H104" s="141"/>
    </row>
    <row r="105" spans="1:8" ht="59.25" customHeight="1" x14ac:dyDescent="0.2">
      <c r="A105" s="173" t="s">
        <v>73</v>
      </c>
      <c r="B105" s="174"/>
      <c r="C105" s="169"/>
      <c r="D105" s="140">
        <f>D99/8</f>
        <v>750</v>
      </c>
      <c r="E105" s="140"/>
      <c r="F105" s="140"/>
      <c r="G105" s="140"/>
      <c r="H105" s="141"/>
    </row>
    <row r="106" spans="1:8" ht="59.25" customHeight="1" x14ac:dyDescent="0.2">
      <c r="A106" s="173" t="s">
        <v>74</v>
      </c>
      <c r="B106" s="174"/>
      <c r="C106" s="169"/>
      <c r="D106" s="140">
        <f>D99/9</f>
        <v>666.66666666666663</v>
      </c>
      <c r="E106" s="140"/>
      <c r="F106" s="140"/>
      <c r="G106" s="140"/>
      <c r="H106" s="141"/>
    </row>
    <row r="107" spans="1:8" ht="59.25" customHeight="1" x14ac:dyDescent="0.2">
      <c r="A107" s="173" t="s">
        <v>75</v>
      </c>
      <c r="B107" s="174"/>
      <c r="C107" s="169"/>
      <c r="D107" s="140">
        <f>D99/10</f>
        <v>600</v>
      </c>
      <c r="E107" s="140"/>
      <c r="F107" s="140"/>
      <c r="G107" s="140"/>
      <c r="H107" s="141"/>
    </row>
    <row r="108" spans="1:8" ht="59.25" customHeight="1" thickBot="1" x14ac:dyDescent="0.25">
      <c r="A108" s="162" t="s">
        <v>76</v>
      </c>
      <c r="B108" s="163"/>
      <c r="C108" s="169"/>
      <c r="D108" s="165">
        <v>8040</v>
      </c>
      <c r="E108" s="165"/>
      <c r="F108" s="165"/>
      <c r="G108" s="165"/>
      <c r="H108" s="166"/>
    </row>
    <row r="109" spans="1:8" ht="59.25" customHeight="1" thickBot="1" x14ac:dyDescent="0.25">
      <c r="A109" s="167" t="s">
        <v>67</v>
      </c>
      <c r="B109" s="168"/>
      <c r="C109" s="169"/>
      <c r="D109" s="170" t="s">
        <v>68</v>
      </c>
      <c r="E109" s="171"/>
      <c r="F109" s="171"/>
      <c r="G109" s="171"/>
      <c r="H109" s="172"/>
    </row>
    <row r="110" spans="1:8" ht="59.25" customHeight="1" x14ac:dyDescent="0.2">
      <c r="A110" s="173" t="s">
        <v>69</v>
      </c>
      <c r="B110" s="174"/>
      <c r="C110" s="169"/>
      <c r="D110" s="140">
        <v>2010</v>
      </c>
      <c r="E110" s="140"/>
      <c r="F110" s="140"/>
      <c r="G110" s="140"/>
      <c r="H110" s="141"/>
    </row>
    <row r="111" spans="1:8" ht="59.25" customHeight="1" x14ac:dyDescent="0.2">
      <c r="A111" s="173" t="s">
        <v>70</v>
      </c>
      <c r="B111" s="174"/>
      <c r="C111" s="169"/>
      <c r="D111" s="140">
        <v>1608</v>
      </c>
      <c r="E111" s="140"/>
      <c r="F111" s="140"/>
      <c r="G111" s="140"/>
      <c r="H111" s="141"/>
    </row>
    <row r="112" spans="1:8" ht="59.25" customHeight="1" x14ac:dyDescent="0.2">
      <c r="A112" s="173" t="s">
        <v>71</v>
      </c>
      <c r="B112" s="174"/>
      <c r="C112" s="169"/>
      <c r="D112" s="140">
        <v>1340</v>
      </c>
      <c r="E112" s="140"/>
      <c r="F112" s="140"/>
      <c r="G112" s="140"/>
      <c r="H112" s="141"/>
    </row>
    <row r="113" spans="1:8" ht="59.25" customHeight="1" x14ac:dyDescent="0.2">
      <c r="A113" s="173" t="s">
        <v>72</v>
      </c>
      <c r="B113" s="174"/>
      <c r="C113" s="169"/>
      <c r="D113" s="140">
        <v>1148.5714285714284</v>
      </c>
      <c r="E113" s="140"/>
      <c r="F113" s="140"/>
      <c r="G113" s="140"/>
      <c r="H113" s="141"/>
    </row>
    <row r="114" spans="1:8" ht="59.25" customHeight="1" x14ac:dyDescent="0.2">
      <c r="A114" s="173" t="s">
        <v>73</v>
      </c>
      <c r="B114" s="174"/>
      <c r="C114" s="169"/>
      <c r="D114" s="140">
        <v>1005</v>
      </c>
      <c r="E114" s="140"/>
      <c r="F114" s="140"/>
      <c r="G114" s="140"/>
      <c r="H114" s="141"/>
    </row>
    <row r="115" spans="1:8" ht="59.25" customHeight="1" x14ac:dyDescent="0.2">
      <c r="A115" s="173" t="s">
        <v>74</v>
      </c>
      <c r="B115" s="174"/>
      <c r="C115" s="169"/>
      <c r="D115" s="140">
        <v>893.33333333333337</v>
      </c>
      <c r="E115" s="140"/>
      <c r="F115" s="140"/>
      <c r="G115" s="140"/>
      <c r="H115" s="141"/>
    </row>
    <row r="116" spans="1:8" ht="59.25" customHeight="1" thickBot="1" x14ac:dyDescent="0.25">
      <c r="A116" s="173" t="s">
        <v>75</v>
      </c>
      <c r="B116" s="174"/>
      <c r="C116" s="177"/>
      <c r="D116" s="140">
        <v>804</v>
      </c>
      <c r="E116" s="140"/>
      <c r="F116" s="140"/>
      <c r="G116" s="140"/>
      <c r="H116" s="141"/>
    </row>
    <row r="117" spans="1:8" s="16" customFormat="1" ht="62.45" customHeight="1" thickBot="1" x14ac:dyDescent="0.25">
      <c r="A117" s="178" t="s">
        <v>77</v>
      </c>
      <c r="B117" s="179"/>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17" s="327">
        <v>10008</v>
      </c>
      <c r="E117" s="148"/>
      <c r="F117" s="148"/>
      <c r="G117" s="148"/>
      <c r="H117" s="149"/>
    </row>
    <row r="118" spans="1:8" ht="21.75" thickBot="1" x14ac:dyDescent="0.25">
      <c r="A118" s="301"/>
      <c r="B118" s="302"/>
      <c r="C118" s="182"/>
      <c r="D118" s="325"/>
      <c r="E118" s="325"/>
      <c r="F118" s="325"/>
      <c r="G118" s="325"/>
      <c r="H118" s="326"/>
    </row>
    <row r="119" spans="1:8" ht="50.1" customHeight="1" x14ac:dyDescent="0.2">
      <c r="A119" s="143" t="s">
        <v>78</v>
      </c>
      <c r="B119" s="144"/>
      <c r="C119" s="185" t="str">
        <f>"Интернет-площадка 2Fis.ru на основе Cправочника организаций "&amp;$C$2&amp;""</f>
        <v>Интернет-площадка 2Fis.ru на основе Cправочника организаций "2ГИС.АСТРАХАНЬ"</v>
      </c>
      <c r="D119" s="31">
        <v>6000</v>
      </c>
      <c r="E119" s="32"/>
      <c r="F119" s="32"/>
      <c r="G119" s="32"/>
      <c r="H119" s="33"/>
    </row>
    <row r="120" spans="1:8" ht="50.1" customHeight="1" x14ac:dyDescent="0.2">
      <c r="A120" s="143" t="s">
        <v>79</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0" s="187">
        <v>5460</v>
      </c>
      <c r="E120" s="188"/>
      <c r="F120" s="188"/>
      <c r="G120" s="188"/>
      <c r="H120" s="189"/>
    </row>
    <row r="121" spans="1:8" ht="50.1" customHeight="1" x14ac:dyDescent="0.2">
      <c r="A121" s="143" t="s">
        <v>80</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1" s="36">
        <v>9576</v>
      </c>
      <c r="E121" s="37"/>
      <c r="F121" s="37"/>
      <c r="G121" s="37"/>
      <c r="H121" s="38"/>
    </row>
    <row r="122" spans="1:8" ht="50.1" customHeight="1" x14ac:dyDescent="0.2">
      <c r="A122" s="143" t="s">
        <v>81</v>
      </c>
      <c r="B122" s="144"/>
      <c r="C122" s="186" t="str">
        <f>"Интернет-площадка 2Fis.ru на основе Cправочника организаций "&amp;$C$2&amp;""</f>
        <v>Интернет-площадка 2Fis.ru на основе Cправочника организаций "2ГИС.АСТРАХАНЬ"</v>
      </c>
      <c r="D122" s="36">
        <v>12000</v>
      </c>
      <c r="E122" s="37"/>
      <c r="F122" s="37"/>
      <c r="G122" s="37"/>
      <c r="H122" s="38"/>
    </row>
    <row r="123" spans="1:8" ht="50.1" customHeight="1" x14ac:dyDescent="0.2">
      <c r="A123" s="143" t="s">
        <v>82</v>
      </c>
      <c r="B123" s="144"/>
      <c r="C123" s="186" t="str">
        <f>"Интернет-площадка 2Fis.ru на основе Cправочника организаций "&amp;$C$2&amp;""</f>
        <v>Интернет-площадка 2Fis.ru на основе Cправочника организаций "2ГИС.АСТРАХАНЬ"</v>
      </c>
      <c r="D123" s="36">
        <v>14400</v>
      </c>
      <c r="E123" s="37"/>
      <c r="F123" s="37"/>
      <c r="G123" s="37"/>
      <c r="H123" s="38"/>
    </row>
    <row r="124" spans="1:8" ht="50.1" customHeight="1" x14ac:dyDescent="0.2">
      <c r="A124" s="143" t="s">
        <v>83</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4" s="36">
        <v>4788</v>
      </c>
      <c r="E124" s="37"/>
      <c r="F124" s="37"/>
      <c r="G124" s="37"/>
      <c r="H124" s="38"/>
    </row>
    <row r="125" spans="1:8" ht="50.1" customHeight="1" x14ac:dyDescent="0.2">
      <c r="A125" s="143" t="s">
        <v>84</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5" s="36">
        <v>5250</v>
      </c>
      <c r="E125" s="37"/>
      <c r="F125" s="37"/>
      <c r="G125" s="37"/>
      <c r="H125" s="38"/>
    </row>
    <row r="126" spans="1:8" ht="50.1" customHeight="1" x14ac:dyDescent="0.2">
      <c r="A126" s="143" t="s">
        <v>85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6" s="36">
        <v>10878</v>
      </c>
      <c r="E126" s="37"/>
      <c r="F126" s="37"/>
      <c r="G126" s="37"/>
      <c r="H126" s="38"/>
    </row>
    <row r="127" spans="1:8" ht="50.1" customHeight="1" x14ac:dyDescent="0.2">
      <c r="A127" s="143" t="s">
        <v>86</v>
      </c>
      <c r="B127" s="144"/>
      <c r="C12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27" s="36">
        <v>7002</v>
      </c>
      <c r="E127" s="37"/>
      <c r="F127" s="37"/>
      <c r="G127" s="37"/>
      <c r="H127" s="38"/>
    </row>
    <row r="128" spans="1:8" ht="50.1" customHeight="1" x14ac:dyDescent="0.2">
      <c r="A128" s="143" t="s">
        <v>87</v>
      </c>
      <c r="B128" s="144"/>
      <c r="C128" s="186" t="s">
        <v>207</v>
      </c>
      <c r="D128" s="36">
        <v>540</v>
      </c>
      <c r="E128" s="37"/>
      <c r="F128" s="37"/>
      <c r="G128" s="37"/>
      <c r="H128" s="38"/>
    </row>
    <row r="129" spans="1:8" ht="66" customHeight="1" x14ac:dyDescent="0.2">
      <c r="A129" s="143" t="s">
        <v>89</v>
      </c>
      <c r="B129" s="144"/>
      <c r="C129"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9" s="36">
        <v>5400</v>
      </c>
      <c r="E129" s="37"/>
      <c r="F129" s="37"/>
      <c r="G129" s="37"/>
      <c r="H129" s="38"/>
    </row>
    <row r="130" spans="1:8" ht="66" customHeight="1" x14ac:dyDescent="0.2">
      <c r="A130" s="143" t="s">
        <v>90</v>
      </c>
      <c r="B130" s="144"/>
      <c r="C130" s="186" t="str">
        <f t="shared" ref="C130:C132"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0" s="36">
        <v>4320</v>
      </c>
      <c r="E130" s="37"/>
      <c r="F130" s="37"/>
      <c r="G130" s="37"/>
      <c r="H130" s="38"/>
    </row>
    <row r="131" spans="1:8" ht="66" customHeight="1" x14ac:dyDescent="0.2">
      <c r="A131" s="143" t="s">
        <v>91</v>
      </c>
      <c r="B131" s="144"/>
      <c r="C131"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1" s="36">
        <v>4560</v>
      </c>
      <c r="E131" s="37"/>
      <c r="F131" s="37"/>
      <c r="G131" s="37"/>
      <c r="H131" s="38"/>
    </row>
    <row r="132" spans="1:8" ht="66" customHeight="1" x14ac:dyDescent="0.2">
      <c r="A132" s="143" t="s">
        <v>92</v>
      </c>
      <c r="B132" s="144"/>
      <c r="C132"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2" s="36">
        <v>2160</v>
      </c>
      <c r="E132" s="37"/>
      <c r="F132" s="37"/>
      <c r="G132" s="37"/>
      <c r="H132" s="38"/>
    </row>
    <row r="133" spans="1:8" ht="66" customHeight="1" x14ac:dyDescent="0.2">
      <c r="A133" s="143" t="s">
        <v>93</v>
      </c>
      <c r="B133" s="144" t="s">
        <v>93</v>
      </c>
      <c r="C133"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3" s="36">
        <v>15000</v>
      </c>
      <c r="E133" s="37"/>
      <c r="F133" s="37"/>
      <c r="G133" s="37"/>
      <c r="H133" s="38"/>
    </row>
    <row r="134" spans="1:8" ht="66" customHeight="1" x14ac:dyDescent="0.2">
      <c r="A134" s="143" t="s">
        <v>94</v>
      </c>
      <c r="B134" s="144" t="s">
        <v>94</v>
      </c>
      <c r="C134"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4" s="36">
        <v>5004</v>
      </c>
      <c r="E134" s="37"/>
      <c r="F134" s="37"/>
      <c r="G134" s="37"/>
      <c r="H134" s="38"/>
    </row>
    <row r="135" spans="1:8" ht="50.1" customHeight="1" x14ac:dyDescent="0.2">
      <c r="A135" s="143" t="s">
        <v>95</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5" s="36">
        <v>7320</v>
      </c>
      <c r="E135" s="37"/>
      <c r="F135" s="37"/>
      <c r="G135" s="37"/>
      <c r="H135" s="38"/>
    </row>
    <row r="136" spans="1:8" s="16" customFormat="1" ht="102" customHeight="1" x14ac:dyDescent="0.2">
      <c r="A136" s="143" t="s">
        <v>16</v>
      </c>
      <c r="B136" s="144"/>
      <c r="C136" s="186"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6" s="36">
        <v>840</v>
      </c>
      <c r="E136" s="37"/>
      <c r="F136" s="37"/>
      <c r="G136" s="37"/>
      <c r="H136" s="38"/>
    </row>
    <row r="137" spans="1:8" s="16" customFormat="1" ht="102" customHeight="1" x14ac:dyDescent="0.2">
      <c r="A137" s="143" t="s">
        <v>96</v>
      </c>
      <c r="B137" s="144"/>
      <c r="C137" s="186"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7" s="36">
        <v>100002</v>
      </c>
      <c r="E137" s="37"/>
      <c r="F137" s="37"/>
      <c r="G137" s="37"/>
      <c r="H137" s="38"/>
    </row>
    <row r="138" spans="1:8" s="16" customFormat="1" ht="126" customHeight="1" x14ac:dyDescent="0.2">
      <c r="A138" s="143" t="s">
        <v>97</v>
      </c>
      <c r="B138" s="144"/>
      <c r="C138"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8" s="36">
        <v>10005</v>
      </c>
      <c r="E138" s="37"/>
      <c r="F138" s="37"/>
      <c r="G138" s="37"/>
      <c r="H138" s="38"/>
    </row>
    <row r="139" spans="1:8" s="16" customFormat="1" ht="126" customHeight="1" x14ac:dyDescent="0.2">
      <c r="A139" s="143" t="s">
        <v>98</v>
      </c>
      <c r="B139" s="144"/>
      <c r="C139"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9" s="36">
        <v>5505</v>
      </c>
      <c r="E139" s="37"/>
      <c r="F139" s="37"/>
      <c r="G139" s="37"/>
      <c r="H139" s="38"/>
    </row>
    <row r="140" spans="1:8" s="16" customFormat="1" ht="126" customHeight="1" x14ac:dyDescent="0.2">
      <c r="A140" s="137" t="s">
        <v>99</v>
      </c>
      <c r="B140" s="191"/>
      <c r="C1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0" s="36">
        <v>12000</v>
      </c>
      <c r="E140" s="37"/>
      <c r="F140" s="37"/>
      <c r="G140" s="37"/>
      <c r="H140" s="38"/>
    </row>
    <row r="141" spans="1:8" ht="50.1" customHeight="1" x14ac:dyDescent="0.2">
      <c r="A141" s="143" t="s">
        <v>100</v>
      </c>
      <c r="B141" s="144"/>
      <c r="C141" s="186" t="str">
        <f>"Интернет-площадка 2Fis.ru на основе Cправочника организаций "&amp;$C$2&amp;""</f>
        <v>Интернет-площадка 2Fis.ru на основе Cправочника организаций "2ГИС.АСТРАХАНЬ"</v>
      </c>
      <c r="D141" s="36">
        <v>10800</v>
      </c>
      <c r="E141" s="37"/>
      <c r="F141" s="37"/>
      <c r="G141" s="37"/>
      <c r="H141" s="38"/>
    </row>
    <row r="142" spans="1:8" ht="50.1" customHeight="1" x14ac:dyDescent="0.2">
      <c r="A142" s="143" t="s">
        <v>101</v>
      </c>
      <c r="B142" s="144"/>
      <c r="C142" s="186"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6">
        <v>9840</v>
      </c>
      <c r="E142" s="37"/>
      <c r="F142" s="37"/>
      <c r="G142" s="37"/>
      <c r="H142" s="38"/>
    </row>
    <row r="143" spans="1:8" ht="50.1" customHeight="1" x14ac:dyDescent="0.2">
      <c r="A143" s="143" t="s">
        <v>102</v>
      </c>
      <c r="B143" s="144"/>
      <c r="C143" s="186" t="str">
        <f t="shared" si="1"/>
        <v>Электронный справочник на основе Справочника организаций "2ГИС.АСТРАХАНЬ" (версия для ПК)</v>
      </c>
      <c r="D143" s="36">
        <v>17280</v>
      </c>
      <c r="E143" s="37"/>
      <c r="F143" s="37"/>
      <c r="G143" s="37"/>
      <c r="H143" s="38"/>
    </row>
    <row r="144" spans="1:8" ht="50.1" customHeight="1" x14ac:dyDescent="0.2">
      <c r="A144" s="143" t="s">
        <v>103</v>
      </c>
      <c r="B144" s="144"/>
      <c r="C144" s="186" t="str">
        <f>"Интернет-площадка 2Fis.ru на основе Cправочника организаций "&amp;$C$2&amp;""</f>
        <v>Интернет-площадка 2Fis.ru на основе Cправочника организаций "2ГИС.АСТРАХАНЬ"</v>
      </c>
      <c r="D144" s="36">
        <v>21600</v>
      </c>
      <c r="E144" s="37"/>
      <c r="F144" s="37"/>
      <c r="G144" s="37"/>
      <c r="H144" s="38"/>
    </row>
    <row r="145" spans="1:8" ht="50.1" customHeight="1" x14ac:dyDescent="0.2">
      <c r="A145" s="143" t="s">
        <v>104</v>
      </c>
      <c r="B145" s="144"/>
      <c r="C145" s="186" t="str">
        <f>"Интернет-площадка 2Fis.ru на основе Cправочника организаций "&amp;$C$2&amp;""</f>
        <v>Интернет-площадка 2Fis.ru на основе Cправочника организаций "2ГИС.АСТРАХАНЬ"</v>
      </c>
      <c r="D145" s="36">
        <v>25920</v>
      </c>
      <c r="E145" s="37"/>
      <c r="F145" s="37"/>
      <c r="G145" s="37"/>
      <c r="H145" s="38"/>
    </row>
    <row r="146" spans="1:8" ht="50.1" customHeight="1" x14ac:dyDescent="0.2">
      <c r="A146" s="143" t="s">
        <v>105</v>
      </c>
      <c r="B146" s="144"/>
      <c r="C146" s="186" t="str">
        <f t="shared" si="1"/>
        <v>Электронный справочник на основе Справочника организаций "2ГИС.АСТРАХАНЬ" (версия для ПК)</v>
      </c>
      <c r="D146" s="36">
        <v>8640</v>
      </c>
      <c r="E146" s="37"/>
      <c r="F146" s="37"/>
      <c r="G146" s="37"/>
      <c r="H146" s="38"/>
    </row>
    <row r="147" spans="1:8" ht="50.1" customHeight="1" x14ac:dyDescent="0.2">
      <c r="A147" s="143" t="s">
        <v>106</v>
      </c>
      <c r="B147" s="144"/>
      <c r="C147" s="186" t="str">
        <f t="shared" si="1"/>
        <v>Электронный справочник на основе Справочника организаций "2ГИС.АСТРАХАНЬ" (версия для ПК)</v>
      </c>
      <c r="D147" s="36">
        <v>9480</v>
      </c>
      <c r="E147" s="37"/>
      <c r="F147" s="37"/>
      <c r="G147" s="37"/>
      <c r="H147" s="38"/>
    </row>
    <row r="148" spans="1:8" ht="50.1" customHeight="1" x14ac:dyDescent="0.2">
      <c r="A148" s="143" t="s">
        <v>107</v>
      </c>
      <c r="B148" s="144"/>
      <c r="C148" s="186" t="str">
        <f t="shared" si="1"/>
        <v>Электронный справочник на основе Справочника организаций "2ГИС.АСТРАХАНЬ" (версия для ПК)</v>
      </c>
      <c r="D148" s="36">
        <v>19680</v>
      </c>
      <c r="E148" s="37"/>
      <c r="F148" s="37"/>
      <c r="G148" s="37"/>
      <c r="H148" s="38"/>
    </row>
    <row r="149" spans="1:8" ht="50.1" customHeight="1" x14ac:dyDescent="0.2">
      <c r="A149" s="143" t="s">
        <v>108</v>
      </c>
      <c r="B149" s="144"/>
      <c r="C149" s="186" t="s">
        <v>207</v>
      </c>
      <c r="D149" s="36">
        <v>1080</v>
      </c>
      <c r="E149" s="37"/>
      <c r="F149" s="37"/>
      <c r="G149" s="37"/>
      <c r="H149" s="38"/>
    </row>
    <row r="150" spans="1:8" ht="66" customHeight="1" x14ac:dyDescent="0.2">
      <c r="A150" s="143" t="s">
        <v>109</v>
      </c>
      <c r="B150" s="144"/>
      <c r="C150"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6">
        <v>27000</v>
      </c>
      <c r="E150" s="37"/>
      <c r="F150" s="37"/>
      <c r="G150" s="37"/>
      <c r="H150" s="38"/>
    </row>
    <row r="151" spans="1:8" ht="50.1" customHeight="1" thickBot="1" x14ac:dyDescent="0.25">
      <c r="A151" s="143" t="s">
        <v>110</v>
      </c>
      <c r="B151" s="144"/>
      <c r="C151" s="186" t="str">
        <f t="shared" si="1"/>
        <v>Электронный справочник на основе Справочника организаций "2ГИС.АСТРАХАНЬ" (версия для ПК)</v>
      </c>
      <c r="D151" s="44">
        <v>13200</v>
      </c>
      <c r="E151" s="45"/>
      <c r="F151" s="45"/>
      <c r="G151" s="45"/>
      <c r="H151" s="46"/>
    </row>
    <row r="152" spans="1:8" s="28" customFormat="1" ht="50.1" customHeight="1" thickBot="1" x14ac:dyDescent="0.25">
      <c r="A152" s="24" t="s">
        <v>111</v>
      </c>
      <c r="B152" s="25"/>
      <c r="C152" s="26"/>
      <c r="D152" s="156"/>
      <c r="E152" s="156"/>
      <c r="F152" s="156"/>
      <c r="G152" s="156"/>
      <c r="H152" s="157"/>
    </row>
    <row r="153" spans="1:8" s="16" customFormat="1" ht="50.1" customHeight="1" x14ac:dyDescent="0.2">
      <c r="A153" s="143" t="s">
        <v>112</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53" s="36">
        <v>8004</v>
      </c>
      <c r="E153" s="37"/>
      <c r="F153" s="37"/>
      <c r="G153" s="37"/>
      <c r="H153" s="38"/>
    </row>
    <row r="154" spans="1:8" s="16" customFormat="1" ht="50.1" customHeight="1" x14ac:dyDescent="0.2">
      <c r="A154" s="143" t="s">
        <v>113</v>
      </c>
      <c r="B154" s="144"/>
      <c r="C154" s="196"/>
      <c r="D154" s="36">
        <v>8004</v>
      </c>
      <c r="E154" s="37"/>
      <c r="F154" s="37"/>
      <c r="G154" s="37"/>
      <c r="H154" s="38"/>
    </row>
    <row r="155" spans="1:8" s="16" customFormat="1" ht="50.1" customHeight="1" x14ac:dyDescent="0.2">
      <c r="A155" s="194" t="s">
        <v>114</v>
      </c>
      <c r="B155" s="195"/>
      <c r="C155" s="196"/>
      <c r="D155" s="329">
        <v>3000</v>
      </c>
      <c r="E155" s="140"/>
      <c r="F155" s="140"/>
      <c r="G155" s="140"/>
      <c r="H155" s="140"/>
    </row>
    <row r="156" spans="1:8" s="16" customFormat="1" ht="50.1" customHeight="1" x14ac:dyDescent="0.2">
      <c r="A156" s="194" t="s">
        <v>115</v>
      </c>
      <c r="B156" s="195"/>
      <c r="C156" s="196"/>
      <c r="D156" s="329">
        <v>300</v>
      </c>
      <c r="E156" s="140"/>
      <c r="F156" s="140"/>
      <c r="G156" s="140"/>
      <c r="H156" s="140"/>
    </row>
    <row r="157" spans="1:8" s="16" customFormat="1" ht="50.1" customHeight="1" thickBot="1" x14ac:dyDescent="0.25">
      <c r="A157" s="194" t="s">
        <v>116</v>
      </c>
      <c r="B157" s="195"/>
      <c r="C157" s="198"/>
      <c r="D157" s="78">
        <v>1002</v>
      </c>
      <c r="E157" s="79"/>
      <c r="F157" s="79"/>
      <c r="G157" s="79"/>
      <c r="H157" s="79"/>
    </row>
    <row r="158" spans="1:8" s="16" customFormat="1" ht="50.1" customHeight="1" thickBot="1" x14ac:dyDescent="0.25">
      <c r="A158" s="24" t="s">
        <v>117</v>
      </c>
      <c r="B158" s="25"/>
      <c r="C158" s="26"/>
      <c r="D158" s="156"/>
      <c r="E158" s="156"/>
      <c r="F158" s="156"/>
      <c r="G158" s="156"/>
      <c r="H158" s="157"/>
    </row>
    <row r="159" spans="1:8" ht="55.5" customHeight="1" x14ac:dyDescent="0.2">
      <c r="A159" s="143" t="s">
        <v>118</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9" s="200">
        <f>F159*1.2</f>
        <v>2736</v>
      </c>
      <c r="E159" s="201">
        <f>F159*1.1</f>
        <v>2508</v>
      </c>
      <c r="F159" s="201">
        <v>2280</v>
      </c>
      <c r="G159" s="201">
        <f>F159*0.75</f>
        <v>1710</v>
      </c>
      <c r="H159" s="202">
        <f>F159*0.5</f>
        <v>1140</v>
      </c>
    </row>
    <row r="160" spans="1:8" ht="55.5" customHeight="1" x14ac:dyDescent="0.2">
      <c r="A160" s="143" t="s">
        <v>119</v>
      </c>
      <c r="B160" s="144"/>
      <c r="C160" s="186" t="str">
        <f>"Интернет-площадка 2Fis.ru на основе Cправочника организаций "&amp;$C$2&amp;""</f>
        <v>Интернет-площадка 2Fis.ru на основе Cправочника организаций "2ГИС.АСТРАХАНЬ"</v>
      </c>
      <c r="D160" s="36">
        <v>2280</v>
      </c>
      <c r="E160" s="37"/>
      <c r="F160" s="37"/>
      <c r="G160" s="37"/>
      <c r="H160" s="38"/>
    </row>
    <row r="161" spans="1:8" ht="50.1" customHeight="1" x14ac:dyDescent="0.2">
      <c r="A161" s="143" t="s">
        <v>120</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1" s="36">
        <v>1980</v>
      </c>
      <c r="E161" s="37"/>
      <c r="F161" s="37"/>
      <c r="G161" s="37"/>
      <c r="H161" s="38"/>
    </row>
    <row r="162" spans="1:8" ht="50.1" customHeight="1" x14ac:dyDescent="0.2">
      <c r="A162" s="143" t="s">
        <v>121</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62" s="200">
        <f>F162*1.2</f>
        <v>5040</v>
      </c>
      <c r="E162" s="201">
        <f>F162*1.1</f>
        <v>4620</v>
      </c>
      <c r="F162" s="201">
        <v>4200</v>
      </c>
      <c r="G162" s="201">
        <f>F162*0.75</f>
        <v>3150</v>
      </c>
      <c r="H162" s="202">
        <f>F162*0.5</f>
        <v>2100</v>
      </c>
    </row>
    <row r="163" spans="1:8" ht="50.1" customHeight="1" x14ac:dyDescent="0.2">
      <c r="A163" s="143" t="s">
        <v>166</v>
      </c>
      <c r="B163" s="144"/>
      <c r="C163" s="186" t="str">
        <f>"Интернет-площадка 2Fis.ru на основе Cправочника организаций "&amp;$C$2&amp;""</f>
        <v>Интернет-площадка 2Fis.ru на основе Cправочника организаций "2ГИС.АСТРАХАНЬ"</v>
      </c>
      <c r="D163" s="36">
        <v>4200</v>
      </c>
      <c r="E163" s="37"/>
      <c r="F163" s="37"/>
      <c r="G163" s="37"/>
      <c r="H163" s="38"/>
    </row>
    <row r="164" spans="1:8" ht="50.1" customHeight="1" x14ac:dyDescent="0.2">
      <c r="A164" s="143" t="s">
        <v>123</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4" s="36">
        <v>3600</v>
      </c>
      <c r="E164" s="37"/>
      <c r="F164" s="37"/>
      <c r="G164" s="37"/>
      <c r="H164" s="38"/>
    </row>
    <row r="165" spans="1:8" s="16" customFormat="1" ht="126" customHeight="1" x14ac:dyDescent="0.2">
      <c r="A165" s="143" t="s">
        <v>124</v>
      </c>
      <c r="B165" s="144"/>
      <c r="C165" s="300" t="str">
        <f>C160</f>
        <v>Интернет-площадка 2Fis.ru на основе Cправочника организаций "2ГИС.АСТРАХАНЬ"</v>
      </c>
      <c r="D165" s="36">
        <v>2280</v>
      </c>
      <c r="E165" s="37"/>
      <c r="F165" s="37"/>
      <c r="G165" s="37"/>
      <c r="H165" s="38"/>
    </row>
    <row r="166" spans="1:8" s="16" customFormat="1" ht="126" customHeight="1" thickBot="1" x14ac:dyDescent="0.25">
      <c r="A166" s="143" t="s">
        <v>125</v>
      </c>
      <c r="B166" s="144"/>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6" s="36">
        <v>3936</v>
      </c>
      <c r="E166" s="37"/>
      <c r="F166" s="37"/>
      <c r="G166" s="37"/>
      <c r="H166" s="38"/>
    </row>
    <row r="167" spans="1:8" ht="48" customHeight="1" thickBot="1" x14ac:dyDescent="0.25">
      <c r="A167" s="301"/>
      <c r="B167" s="302"/>
      <c r="C167" s="182"/>
      <c r="D167" s="325"/>
      <c r="E167" s="325"/>
      <c r="F167" s="325"/>
      <c r="G167" s="325"/>
      <c r="H167" s="326"/>
    </row>
    <row r="168" spans="1:8" s="23" customFormat="1" ht="26.25" x14ac:dyDescent="0.2">
      <c r="A168" s="204"/>
      <c r="B168" s="205"/>
      <c r="C168" s="206"/>
      <c r="D168" s="205"/>
      <c r="E168" s="205"/>
      <c r="F168" s="205"/>
      <c r="G168" s="205"/>
      <c r="H168" s="207"/>
    </row>
    <row r="169" spans="1:8" s="16" customFormat="1" ht="21" x14ac:dyDescent="0.2">
      <c r="A169" s="208"/>
      <c r="B169" s="209" t="s">
        <v>126</v>
      </c>
      <c r="C169" s="210" t="s">
        <v>208</v>
      </c>
      <c r="D169" s="210"/>
      <c r="E169" s="211"/>
      <c r="F169" s="211"/>
      <c r="G169" s="211"/>
      <c r="H169" s="211"/>
    </row>
    <row r="170" spans="1:8" s="16" customFormat="1" ht="21" x14ac:dyDescent="0.2">
      <c r="A170" s="208"/>
      <c r="B170" s="211"/>
      <c r="C170" s="212" t="s">
        <v>209</v>
      </c>
      <c r="D170" s="212"/>
      <c r="E170" s="211"/>
      <c r="F170" s="211"/>
      <c r="G170" s="211"/>
      <c r="H170" s="211"/>
    </row>
    <row r="171" spans="1:8" s="16" customFormat="1" ht="21" x14ac:dyDescent="0.2">
      <c r="A171" s="208"/>
      <c r="B171" s="211"/>
      <c r="C171" s="212" t="s">
        <v>210</v>
      </c>
      <c r="D171" s="212"/>
      <c r="E171" s="211"/>
      <c r="F171" s="211"/>
      <c r="G171" s="211"/>
      <c r="H171" s="211"/>
    </row>
    <row r="172" spans="1:8" s="16" customFormat="1" ht="21" x14ac:dyDescent="0.2">
      <c r="A172" s="204"/>
      <c r="B172" s="205"/>
      <c r="C172" s="212"/>
      <c r="D172" s="212"/>
      <c r="E172" s="211"/>
      <c r="F172" s="211"/>
      <c r="G172" s="211"/>
      <c r="H172" s="205"/>
    </row>
    <row r="173" spans="1:8" s="16" customFormat="1" ht="26.25" x14ac:dyDescent="0.2">
      <c r="A173" s="215" t="str">
        <f>Абакан_юр!A158</f>
        <v>По соглашению сторон в качестве валюты платежа могут выступать украинские гривны, в этом случае курс следующий: 1 руб. = 0,4427 гривен</v>
      </c>
      <c r="B173" s="215"/>
      <c r="C173" s="215"/>
      <c r="D173" s="216"/>
      <c r="E173" s="216"/>
      <c r="F173" s="217"/>
      <c r="G173" s="218"/>
      <c r="H173" s="218"/>
    </row>
    <row r="174" spans="1:8" ht="26.25" x14ac:dyDescent="0.2">
      <c r="A174" s="215" t="str">
        <f>Абакан_юр!A159</f>
        <v>По соглашению сторон в качестве валюты платежа могут выступать дирхамы ОАЭ, в этом случае курс следующий: 1 руб. = 0,0427 дирхам</v>
      </c>
      <c r="B174" s="215"/>
      <c r="C174" s="215"/>
      <c r="D174" s="216"/>
      <c r="E174" s="216"/>
      <c r="F174" s="217"/>
      <c r="G174" s="220"/>
      <c r="H174" s="220"/>
    </row>
    <row r="175" spans="1:8" ht="26.25" x14ac:dyDescent="0.2">
      <c r="A175" s="215" t="str">
        <f>Абакан_юр!A160</f>
        <v>По соглашению сторон в качестве валюты платежа могут выступать доллары США, в этом случае курс следующий: 1 руб. = 0,0117 доллара</v>
      </c>
      <c r="B175" s="215"/>
      <c r="C175" s="215"/>
      <c r="D175" s="216"/>
      <c r="E175" s="216"/>
      <c r="F175" s="217"/>
      <c r="G175" s="220"/>
      <c r="H175" s="220"/>
    </row>
    <row r="176" spans="1:8" ht="26.25" x14ac:dyDescent="0.2">
      <c r="A176" s="215" t="str">
        <f>Абакан_юр!A161</f>
        <v>По соглашению сторон в качестве валюты платежа могут выступать евро, в этом случае курс следующий: 1 руб. = 0,0108 евро</v>
      </c>
      <c r="B176" s="215"/>
      <c r="C176" s="215"/>
      <c r="D176" s="216"/>
      <c r="E176" s="217"/>
      <c r="F176" s="217"/>
      <c r="G176" s="220"/>
      <c r="H176" s="220"/>
    </row>
    <row r="177" spans="1:8" ht="26.25" x14ac:dyDescent="0.2">
      <c r="A177" s="215" t="str">
        <f>Абакан_юр!A162</f>
        <v>По соглашению сторон в качестве валюты платежа могут выступать чешские кроны, в этом случае курс следующий: 1 руб. = 0,2672 крона</v>
      </c>
      <c r="B177" s="215"/>
      <c r="C177" s="215"/>
      <c r="D177" s="216"/>
      <c r="E177" s="217"/>
      <c r="F177" s="217"/>
      <c r="G177" s="220"/>
      <c r="H177" s="220"/>
    </row>
    <row r="178" spans="1:8" ht="26.25" x14ac:dyDescent="0.2">
      <c r="A178" s="215" t="str">
        <f>Абакан_юр!A163</f>
        <v>По соглашению сторон в качестве валюты платежа могут выступать киргизские сомы, в этом случае курс следующий: 1 руб. = 1,0485 сом</v>
      </c>
      <c r="B178" s="215"/>
      <c r="C178" s="215"/>
      <c r="D178" s="216"/>
      <c r="E178" s="216"/>
      <c r="F178" s="217"/>
      <c r="G178" s="220"/>
      <c r="H178" s="220"/>
    </row>
    <row r="179" spans="1:8" ht="26.25" x14ac:dyDescent="0.2">
      <c r="A17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9" s="215"/>
      <c r="C179" s="215"/>
      <c r="D179" s="216"/>
      <c r="E179" s="216"/>
      <c r="F179" s="217"/>
      <c r="G179" s="220"/>
      <c r="H179" s="220"/>
    </row>
    <row r="180" spans="1:8" ht="26.25" customHeight="1" x14ac:dyDescent="0.2">
      <c r="A180" s="221"/>
      <c r="B180" s="221"/>
      <c r="C180" s="222"/>
      <c r="D180" s="223"/>
      <c r="E180" s="223"/>
      <c r="F180" s="224"/>
      <c r="G180" s="225"/>
      <c r="H180" s="225"/>
    </row>
    <row r="181" spans="1:8" ht="26.25" customHeight="1" x14ac:dyDescent="0.2">
      <c r="A181" s="227" t="s">
        <v>211</v>
      </c>
      <c r="B181" s="227"/>
      <c r="C181" s="227"/>
      <c r="D181" s="227"/>
      <c r="E181" s="227"/>
      <c r="F181" s="227"/>
      <c r="G181" s="227"/>
      <c r="H181" s="227"/>
    </row>
    <row r="182" spans="1:8" ht="26.25" customHeight="1" x14ac:dyDescent="0.2">
      <c r="A182" s="227" t="s">
        <v>212</v>
      </c>
      <c r="B182" s="227"/>
      <c r="C182" s="227"/>
      <c r="D182" s="227"/>
      <c r="E182" s="227"/>
      <c r="F182" s="227"/>
      <c r="G182" s="227"/>
      <c r="H182" s="227"/>
    </row>
    <row r="183" spans="1:8" ht="26.25" customHeight="1" x14ac:dyDescent="0.2">
      <c r="A183" s="221"/>
      <c r="B183" s="221"/>
      <c r="C183" s="222"/>
      <c r="D183" s="223"/>
      <c r="E183" s="223"/>
      <c r="F183" s="224"/>
      <c r="G183" s="225"/>
      <c r="H183" s="225"/>
    </row>
    <row r="184" spans="1:8" ht="26.25" customHeight="1" thickBot="1" x14ac:dyDescent="0.25">
      <c r="A184" s="228" t="s">
        <v>139</v>
      </c>
      <c r="B184" s="228"/>
      <c r="C184" s="228"/>
      <c r="D184" s="228"/>
      <c r="E184" s="228"/>
      <c r="F184" s="229"/>
      <c r="G184" s="219"/>
      <c r="H184" s="230"/>
    </row>
    <row r="185" spans="1:8" ht="26.25" customHeight="1" thickBot="1" x14ac:dyDescent="0.25">
      <c r="A185" s="231" t="s">
        <v>140</v>
      </c>
      <c r="B185" s="232"/>
      <c r="C185" s="232"/>
      <c r="D185" s="232"/>
      <c r="E185" s="233"/>
      <c r="F185" s="234"/>
      <c r="H185" s="235"/>
    </row>
    <row r="186" spans="1:8" ht="26.25" customHeight="1" thickBot="1" x14ac:dyDescent="0.25">
      <c r="A186" s="236" t="s">
        <v>141</v>
      </c>
      <c r="B186" s="237"/>
      <c r="C186" s="238" t="s">
        <v>142</v>
      </c>
      <c r="D186" s="237" t="s">
        <v>143</v>
      </c>
      <c r="E186" s="239"/>
      <c r="F186" s="240"/>
      <c r="G186" s="240"/>
      <c r="H186" s="240"/>
    </row>
    <row r="187" spans="1:8" ht="84" x14ac:dyDescent="0.2">
      <c r="A187" s="241" t="s">
        <v>144</v>
      </c>
      <c r="B187" s="242"/>
      <c r="C187" s="243" t="s">
        <v>145</v>
      </c>
      <c r="D187" s="244" t="s">
        <v>146</v>
      </c>
      <c r="E187" s="245"/>
      <c r="F187" s="240"/>
      <c r="G187" s="240"/>
      <c r="H187" s="240"/>
    </row>
    <row r="188" spans="1:8" ht="21" x14ac:dyDescent="0.2">
      <c r="A188" s="246" t="s">
        <v>147</v>
      </c>
      <c r="B188" s="247"/>
      <c r="C188" s="248" t="s">
        <v>148</v>
      </c>
      <c r="D188" s="249" t="s">
        <v>149</v>
      </c>
      <c r="E188" s="250"/>
      <c r="F188" s="240"/>
      <c r="G188" s="240"/>
      <c r="H188" s="240"/>
    </row>
    <row r="189" spans="1:8" ht="63.75" thickBot="1" x14ac:dyDescent="0.25">
      <c r="A189" s="332" t="s">
        <v>150</v>
      </c>
      <c r="B189" s="333"/>
      <c r="C189" s="334" t="s">
        <v>151</v>
      </c>
      <c r="D189" s="335" t="s">
        <v>149</v>
      </c>
      <c r="E189" s="336"/>
      <c r="F189" s="240"/>
      <c r="G189" s="240"/>
      <c r="H189" s="240"/>
    </row>
    <row r="190" spans="1:8" ht="42" x14ac:dyDescent="0.2">
      <c r="A190" s="246" t="s">
        <v>153</v>
      </c>
      <c r="B190" s="247"/>
      <c r="C190" s="337" t="s">
        <v>154</v>
      </c>
      <c r="D190" s="247" t="s">
        <v>149</v>
      </c>
      <c r="E190" s="338"/>
      <c r="F190" s="234"/>
      <c r="G190" s="234"/>
      <c r="H190" s="234"/>
    </row>
    <row r="191" spans="1:8" ht="36.75" customHeight="1" x14ac:dyDescent="0.2">
      <c r="A191" s="246" t="s">
        <v>155</v>
      </c>
      <c r="B191" s="247"/>
      <c r="C191" s="248" t="s">
        <v>156</v>
      </c>
      <c r="D191" s="249" t="s">
        <v>149</v>
      </c>
      <c r="E191" s="250"/>
      <c r="F191" s="224"/>
      <c r="G191" s="225"/>
      <c r="H191" s="225"/>
    </row>
    <row r="192" spans="1:8" ht="50.1" customHeight="1" x14ac:dyDescent="0.2">
      <c r="A192" s="252" t="s">
        <v>213</v>
      </c>
      <c r="B192" s="252"/>
      <c r="C192" s="252"/>
      <c r="D192" s="252"/>
      <c r="E192" s="252"/>
      <c r="F192" s="252"/>
      <c r="G192" s="252"/>
      <c r="H192" s="252"/>
    </row>
    <row r="193" spans="1:8" ht="88.5" customHeight="1" x14ac:dyDescent="0.2">
      <c r="A193" s="252" t="s">
        <v>214</v>
      </c>
      <c r="B193" s="252"/>
      <c r="C193" s="252"/>
      <c r="D193" s="252"/>
      <c r="E193" s="252"/>
      <c r="F193" s="252"/>
      <c r="G193" s="252"/>
      <c r="H193" s="252"/>
    </row>
    <row r="194" spans="1:8" ht="177.75" customHeight="1" x14ac:dyDescent="0.2">
      <c r="A194"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227"/>
      <c r="C194" s="227"/>
      <c r="D194" s="227"/>
      <c r="E194" s="227"/>
      <c r="F194" s="227"/>
      <c r="G194" s="227"/>
      <c r="H194" s="227"/>
    </row>
    <row r="195" spans="1:8" ht="78.75" customHeight="1" x14ac:dyDescent="0.2">
      <c r="A195" s="227" t="s">
        <v>160</v>
      </c>
      <c r="B195" s="227"/>
      <c r="C195" s="227"/>
      <c r="D195" s="227"/>
      <c r="E195" s="227"/>
      <c r="F195" s="227"/>
      <c r="G195" s="227"/>
      <c r="H195" s="227"/>
    </row>
    <row r="196" spans="1:8" ht="116.25" customHeight="1" x14ac:dyDescent="0.2">
      <c r="A196" s="252" t="s">
        <v>161</v>
      </c>
      <c r="B196" s="252"/>
      <c r="C196" s="252"/>
      <c r="D196" s="252"/>
      <c r="E196" s="252"/>
      <c r="F196" s="252"/>
      <c r="G196" s="252"/>
      <c r="H196" s="252"/>
    </row>
    <row r="197" spans="1:8" s="205" customFormat="1" ht="125.25" customHeight="1" x14ac:dyDescent="0.2">
      <c r="A197" s="204"/>
      <c r="C197" s="206"/>
      <c r="H197" s="207"/>
    </row>
    <row r="198" spans="1:8" s="226" customFormat="1" ht="222.75" customHeight="1" x14ac:dyDescent="0.2">
      <c r="A198" s="227" t="s">
        <v>162</v>
      </c>
      <c r="B198" s="227"/>
      <c r="C198" s="227"/>
      <c r="D198" s="227"/>
      <c r="E198" s="227"/>
      <c r="F198" s="227"/>
      <c r="G198" s="227"/>
      <c r="H198" s="227"/>
    </row>
    <row r="199" spans="1:8" ht="24.95" customHeight="1" x14ac:dyDescent="0.2"/>
    <row r="201" spans="1:8" ht="197.25" customHeight="1" x14ac:dyDescent="0.2"/>
    <row r="202" spans="1:8" ht="72.75" customHeight="1" x14ac:dyDescent="0.2"/>
    <row r="205" spans="1:8" s="254" customFormat="1" ht="114.75" customHeight="1" x14ac:dyDescent="0.2">
      <c r="A205" s="204"/>
      <c r="B205" s="205"/>
      <c r="C205" s="206"/>
      <c r="D205" s="205"/>
      <c r="E205" s="205"/>
      <c r="F205" s="205"/>
      <c r="G205" s="205"/>
      <c r="H205" s="207"/>
    </row>
  </sheetData>
  <sheetProtection selectLockedCells="1" selectUnlockedCells="1"/>
  <mergeCells count="326">
    <mergeCell ref="A192:H192"/>
    <mergeCell ref="A193:H193"/>
    <mergeCell ref="A194:H194"/>
    <mergeCell ref="A195:H195"/>
    <mergeCell ref="A196:H196"/>
    <mergeCell ref="A198:E198"/>
    <mergeCell ref="F198:H198"/>
    <mergeCell ref="A189:B189"/>
    <mergeCell ref="D189:E189"/>
    <mergeCell ref="A190:B190"/>
    <mergeCell ref="D190:E190"/>
    <mergeCell ref="A191:B191"/>
    <mergeCell ref="D191:E191"/>
    <mergeCell ref="A186:B186"/>
    <mergeCell ref="D186:E186"/>
    <mergeCell ref="A187:B187"/>
    <mergeCell ref="D187:E187"/>
    <mergeCell ref="A188:B188"/>
    <mergeCell ref="D188:E188"/>
    <mergeCell ref="A178:C178"/>
    <mergeCell ref="A179:C179"/>
    <mergeCell ref="A181:H181"/>
    <mergeCell ref="A182:H182"/>
    <mergeCell ref="A184:E184"/>
    <mergeCell ref="A185:E185"/>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64:B164"/>
    <mergeCell ref="D164:H164"/>
    <mergeCell ref="A165:B165"/>
    <mergeCell ref="D165:H165"/>
    <mergeCell ref="A166:B166"/>
    <mergeCell ref="D166:H166"/>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C99:C116"/>
    <mergeCell ref="D99:H99"/>
    <mergeCell ref="A100:B100"/>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7:H57"/>
    <mergeCell ref="A58:B58"/>
    <mergeCell ref="D58:H58"/>
    <mergeCell ref="A59:B59"/>
    <mergeCell ref="D59:H59"/>
    <mergeCell ref="A60:B60"/>
    <mergeCell ref="D60:H60"/>
    <mergeCell ref="D51:H51"/>
    <mergeCell ref="A52:A53"/>
    <mergeCell ref="D52:H53"/>
    <mergeCell ref="D54:H54"/>
    <mergeCell ref="A55:B55"/>
    <mergeCell ref="C55:C84"/>
    <mergeCell ref="D55:H55"/>
    <mergeCell ref="A56:B56"/>
    <mergeCell ref="D56:H56"/>
    <mergeCell ref="A57:B57"/>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18"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563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17"/>
      <c r="C47" s="118"/>
      <c r="D47" s="325"/>
      <c r="E47" s="325"/>
      <c r="F47" s="325"/>
      <c r="G47" s="325"/>
      <c r="H47" s="326"/>
    </row>
    <row r="48" spans="1:8" ht="42" x14ac:dyDescent="0.2">
      <c r="A48" s="53"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361">
        <f>F48*1.2</f>
        <v>4608</v>
      </c>
      <c r="E48" s="361">
        <f>F48*1.1</f>
        <v>4224</v>
      </c>
      <c r="F48" s="361">
        <v>3840</v>
      </c>
      <c r="G48" s="361">
        <f>F48*0.75</f>
        <v>2880</v>
      </c>
      <c r="H48" s="361">
        <f>F48*0.5</f>
        <v>1920</v>
      </c>
    </row>
    <row r="49" spans="1:8" ht="84" x14ac:dyDescent="0.2">
      <c r="A49" s="55"/>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362"/>
      <c r="E49" s="362"/>
      <c r="F49" s="362"/>
      <c r="G49" s="362"/>
      <c r="H49" s="362"/>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402"/>
      <c r="E50" s="402"/>
      <c r="F50" s="402"/>
      <c r="G50" s="402"/>
      <c r="H50" s="402"/>
    </row>
    <row r="51" spans="1:8" ht="21.75" thickBot="1" x14ac:dyDescent="0.25">
      <c r="A51" s="81"/>
      <c r="B51" s="117"/>
      <c r="C51" s="118"/>
      <c r="D51" s="325"/>
      <c r="E51" s="325"/>
      <c r="F51" s="325"/>
      <c r="G51" s="325"/>
      <c r="H51" s="326"/>
    </row>
    <row r="52" spans="1:8" ht="42" x14ac:dyDescent="0.2">
      <c r="A52" s="5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ht="21.75" thickBot="1" x14ac:dyDescent="0.25">
      <c r="A54" s="81"/>
      <c r="B54" s="117"/>
      <c r="C54" s="118"/>
      <c r="D54" s="325"/>
      <c r="E54" s="325"/>
      <c r="F54" s="325"/>
      <c r="G54" s="325"/>
      <c r="H54" s="326"/>
    </row>
    <row r="55" spans="1:8" ht="50.1" customHeight="1" thickBot="1" x14ac:dyDescent="0.25">
      <c r="A55" s="119" t="s">
        <v>31</v>
      </c>
      <c r="B55" s="120"/>
      <c r="C55" s="120"/>
      <c r="D55" s="528" t="str">
        <f>"от "&amp;MIN(D56:D75)&amp;" до "&amp;MAX(D56:D75)</f>
        <v>от 414 до 8280</v>
      </c>
      <c r="E55" s="528"/>
      <c r="F55" s="528"/>
      <c r="G55" s="528"/>
      <c r="H55" s="529"/>
    </row>
    <row r="56" spans="1:8" ht="37.5" customHeight="1" x14ac:dyDescent="0.2">
      <c r="A56" s="530" t="s">
        <v>32</v>
      </c>
      <c r="B56" s="600"/>
      <c r="C56" s="455"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56" s="564">
        <v>414</v>
      </c>
      <c r="E56" s="509"/>
      <c r="F56" s="509"/>
      <c r="G56" s="509"/>
      <c r="H56" s="416"/>
    </row>
    <row r="57" spans="1:8" ht="37.5" customHeight="1" x14ac:dyDescent="0.2">
      <c r="A57" s="500" t="s">
        <v>33</v>
      </c>
      <c r="B57" s="501"/>
      <c r="C57" s="456"/>
      <c r="D57" s="329">
        <v>828</v>
      </c>
      <c r="E57" s="140"/>
      <c r="F57" s="140"/>
      <c r="G57" s="140"/>
      <c r="H57" s="141"/>
    </row>
    <row r="58" spans="1:8" ht="37.5" customHeight="1" x14ac:dyDescent="0.2">
      <c r="A58" s="500" t="s">
        <v>34</v>
      </c>
      <c r="B58" s="501"/>
      <c r="C58" s="456"/>
      <c r="D58" s="329">
        <v>1242</v>
      </c>
      <c r="E58" s="140"/>
      <c r="F58" s="140"/>
      <c r="G58" s="140"/>
      <c r="H58" s="141"/>
    </row>
    <row r="59" spans="1:8" ht="37.5" customHeight="1" x14ac:dyDescent="0.2">
      <c r="A59" s="500" t="s">
        <v>35</v>
      </c>
      <c r="B59" s="501"/>
      <c r="C59" s="456"/>
      <c r="D59" s="329">
        <v>1656</v>
      </c>
      <c r="E59" s="140"/>
      <c r="F59" s="140"/>
      <c r="G59" s="140"/>
      <c r="H59" s="141"/>
    </row>
    <row r="60" spans="1:8" ht="37.5" customHeight="1" x14ac:dyDescent="0.2">
      <c r="A60" s="500" t="s">
        <v>36</v>
      </c>
      <c r="B60" s="501"/>
      <c r="C60" s="456"/>
      <c r="D60" s="329">
        <v>2070</v>
      </c>
      <c r="E60" s="140"/>
      <c r="F60" s="140"/>
      <c r="G60" s="140"/>
      <c r="H60" s="141"/>
    </row>
    <row r="61" spans="1:8" ht="37.5" customHeight="1" x14ac:dyDescent="0.2">
      <c r="A61" s="500" t="s">
        <v>37</v>
      </c>
      <c r="B61" s="501"/>
      <c r="C61" s="456"/>
      <c r="D61" s="329">
        <v>2484</v>
      </c>
      <c r="E61" s="140"/>
      <c r="F61" s="140"/>
      <c r="G61" s="140"/>
      <c r="H61" s="141"/>
    </row>
    <row r="62" spans="1:8" ht="37.5" customHeight="1" x14ac:dyDescent="0.2">
      <c r="A62" s="500" t="s">
        <v>38</v>
      </c>
      <c r="B62" s="501"/>
      <c r="C62" s="456"/>
      <c r="D62" s="329">
        <v>2898</v>
      </c>
      <c r="E62" s="140"/>
      <c r="F62" s="140"/>
      <c r="G62" s="140"/>
      <c r="H62" s="141"/>
    </row>
    <row r="63" spans="1:8" ht="37.5" customHeight="1" x14ac:dyDescent="0.2">
      <c r="A63" s="500" t="s">
        <v>39</v>
      </c>
      <c r="B63" s="501"/>
      <c r="C63" s="456"/>
      <c r="D63" s="329">
        <v>3312</v>
      </c>
      <c r="E63" s="140"/>
      <c r="F63" s="140"/>
      <c r="G63" s="140"/>
      <c r="H63" s="141"/>
    </row>
    <row r="64" spans="1:8" ht="37.5" customHeight="1" x14ac:dyDescent="0.2">
      <c r="A64" s="500" t="s">
        <v>40</v>
      </c>
      <c r="B64" s="501"/>
      <c r="C64" s="456"/>
      <c r="D64" s="329">
        <v>3726</v>
      </c>
      <c r="E64" s="140"/>
      <c r="F64" s="140"/>
      <c r="G64" s="140"/>
      <c r="H64" s="141"/>
    </row>
    <row r="65" spans="1:8" ht="37.5" customHeight="1" x14ac:dyDescent="0.2">
      <c r="A65" s="500" t="s">
        <v>41</v>
      </c>
      <c r="B65" s="501"/>
      <c r="C65" s="456"/>
      <c r="D65" s="329">
        <v>4140</v>
      </c>
      <c r="E65" s="140"/>
      <c r="F65" s="140"/>
      <c r="G65" s="140"/>
      <c r="H65" s="141"/>
    </row>
    <row r="66" spans="1:8" ht="37.5" customHeight="1" x14ac:dyDescent="0.2">
      <c r="A66" s="500" t="s">
        <v>42</v>
      </c>
      <c r="B66" s="501"/>
      <c r="C66" s="456"/>
      <c r="D66" s="329">
        <v>4554</v>
      </c>
      <c r="E66" s="140"/>
      <c r="F66" s="140"/>
      <c r="G66" s="140"/>
      <c r="H66" s="141"/>
    </row>
    <row r="67" spans="1:8" ht="37.5" customHeight="1" x14ac:dyDescent="0.2">
      <c r="A67" s="500" t="s">
        <v>43</v>
      </c>
      <c r="B67" s="501"/>
      <c r="C67" s="456"/>
      <c r="D67" s="329">
        <v>4968</v>
      </c>
      <c r="E67" s="140"/>
      <c r="F67" s="140"/>
      <c r="G67" s="140"/>
      <c r="H67" s="141"/>
    </row>
    <row r="68" spans="1:8" ht="37.5" customHeight="1" x14ac:dyDescent="0.2">
      <c r="A68" s="500" t="s">
        <v>44</v>
      </c>
      <c r="B68" s="501"/>
      <c r="C68" s="456"/>
      <c r="D68" s="329">
        <v>5382</v>
      </c>
      <c r="E68" s="140"/>
      <c r="F68" s="140"/>
      <c r="G68" s="140"/>
      <c r="H68" s="141"/>
    </row>
    <row r="69" spans="1:8" ht="37.5" customHeight="1" x14ac:dyDescent="0.2">
      <c r="A69" s="500" t="s">
        <v>45</v>
      </c>
      <c r="B69" s="501"/>
      <c r="C69" s="456"/>
      <c r="D69" s="329">
        <v>5796</v>
      </c>
      <c r="E69" s="140"/>
      <c r="F69" s="140"/>
      <c r="G69" s="140"/>
      <c r="H69" s="141"/>
    </row>
    <row r="70" spans="1:8" ht="37.5" customHeight="1" x14ac:dyDescent="0.2">
      <c r="A70" s="500" t="s">
        <v>46</v>
      </c>
      <c r="B70" s="501"/>
      <c r="C70" s="456"/>
      <c r="D70" s="329">
        <v>6210</v>
      </c>
      <c r="E70" s="140"/>
      <c r="F70" s="140"/>
      <c r="G70" s="140"/>
      <c r="H70" s="141"/>
    </row>
    <row r="71" spans="1:8" ht="37.5" customHeight="1" x14ac:dyDescent="0.2">
      <c r="A71" s="500" t="s">
        <v>47</v>
      </c>
      <c r="B71" s="501"/>
      <c r="C71" s="456"/>
      <c r="D71" s="329">
        <v>6624</v>
      </c>
      <c r="E71" s="140"/>
      <c r="F71" s="140"/>
      <c r="G71" s="140"/>
      <c r="H71" s="141"/>
    </row>
    <row r="72" spans="1:8" ht="37.5" customHeight="1" x14ac:dyDescent="0.2">
      <c r="A72" s="500" t="s">
        <v>48</v>
      </c>
      <c r="B72" s="501"/>
      <c r="C72" s="456"/>
      <c r="D72" s="329">
        <v>7038</v>
      </c>
      <c r="E72" s="140"/>
      <c r="F72" s="140"/>
      <c r="G72" s="140"/>
      <c r="H72" s="141"/>
    </row>
    <row r="73" spans="1:8" ht="37.5" customHeight="1" x14ac:dyDescent="0.2">
      <c r="A73" s="500" t="s">
        <v>49</v>
      </c>
      <c r="B73" s="501"/>
      <c r="C73" s="456"/>
      <c r="D73" s="329">
        <v>7452</v>
      </c>
      <c r="E73" s="140"/>
      <c r="F73" s="140"/>
      <c r="G73" s="140"/>
      <c r="H73" s="141"/>
    </row>
    <row r="74" spans="1:8" ht="37.5" customHeight="1" x14ac:dyDescent="0.2">
      <c r="A74" s="500" t="s">
        <v>50</v>
      </c>
      <c r="B74" s="501"/>
      <c r="C74" s="456"/>
      <c r="D74" s="329">
        <v>7866</v>
      </c>
      <c r="E74" s="140"/>
      <c r="F74" s="140"/>
      <c r="G74" s="140"/>
      <c r="H74" s="141"/>
    </row>
    <row r="75" spans="1:8" ht="37.5" customHeight="1" thickBot="1" x14ac:dyDescent="0.25">
      <c r="A75" s="500" t="s">
        <v>51</v>
      </c>
      <c r="B75" s="501"/>
      <c r="C75" s="456"/>
      <c r="D75" s="329">
        <v>8280</v>
      </c>
      <c r="E75" s="140"/>
      <c r="F75" s="140"/>
      <c r="G75" s="140"/>
      <c r="H75" s="141"/>
    </row>
    <row r="76" spans="1:8" ht="50.1" customHeight="1" thickBot="1" x14ac:dyDescent="0.25">
      <c r="A76" s="119" t="s">
        <v>52</v>
      </c>
      <c r="B76" s="601"/>
      <c r="C76" s="601"/>
      <c r="D76" s="528" t="str">
        <f>"от "&amp;MIN(D77:D86)&amp;" до "&amp;MAX(D77:D86)</f>
        <v>от 240 до 2478</v>
      </c>
      <c r="E76" s="528"/>
      <c r="F76" s="528"/>
      <c r="G76" s="528"/>
      <c r="H76" s="529"/>
    </row>
    <row r="77" spans="1:8" ht="151.5" x14ac:dyDescent="0.2">
      <c r="A77" s="132" t="s">
        <v>53</v>
      </c>
      <c r="B77" s="133" t="s">
        <v>13</v>
      </c>
      <c r="C77" s="321"/>
      <c r="D77" s="564">
        <v>561</v>
      </c>
      <c r="E77" s="509"/>
      <c r="F77" s="509"/>
      <c r="G77" s="509"/>
      <c r="H77" s="416"/>
    </row>
    <row r="78" spans="1:8" ht="37.5" customHeight="1" x14ac:dyDescent="0.2">
      <c r="A78" s="275" t="s">
        <v>54</v>
      </c>
      <c r="B78" s="276"/>
      <c r="C78" s="139"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8" s="329">
        <v>240</v>
      </c>
      <c r="E78" s="140"/>
      <c r="F78" s="140"/>
      <c r="G78" s="140"/>
      <c r="H78" s="141"/>
    </row>
    <row r="79" spans="1:8" ht="37.5" customHeight="1" x14ac:dyDescent="0.2">
      <c r="A79" s="137" t="s">
        <v>55</v>
      </c>
      <c r="B79" s="191"/>
      <c r="C79" s="142"/>
      <c r="D79" s="329">
        <v>2478</v>
      </c>
      <c r="E79" s="140"/>
      <c r="F79" s="140"/>
      <c r="G79" s="140"/>
      <c r="H79" s="141"/>
    </row>
    <row r="80" spans="1:8" ht="37.5" customHeight="1" x14ac:dyDescent="0.2">
      <c r="A80" s="137" t="s">
        <v>56</v>
      </c>
      <c r="B80" s="191"/>
      <c r="C80" s="142"/>
      <c r="D80" s="329">
        <v>474</v>
      </c>
      <c r="E80" s="140"/>
      <c r="F80" s="140"/>
      <c r="G80" s="140"/>
      <c r="H80" s="141"/>
    </row>
    <row r="81" spans="1:8" ht="37.5" customHeight="1" x14ac:dyDescent="0.2">
      <c r="A81" s="137" t="s">
        <v>57</v>
      </c>
      <c r="B81" s="191"/>
      <c r="C81" s="142"/>
      <c r="D81" s="329">
        <v>2010</v>
      </c>
      <c r="E81" s="140"/>
      <c r="F81" s="140"/>
      <c r="G81" s="140"/>
      <c r="H81" s="141"/>
    </row>
    <row r="82" spans="1:8" ht="37.5" customHeight="1" x14ac:dyDescent="0.2">
      <c r="A82" s="137" t="s">
        <v>58</v>
      </c>
      <c r="B82" s="191"/>
      <c r="C82" s="142"/>
      <c r="D82" s="329">
        <v>300</v>
      </c>
      <c r="E82" s="140"/>
      <c r="F82" s="140"/>
      <c r="G82" s="140"/>
      <c r="H82" s="141"/>
    </row>
    <row r="83" spans="1:8" ht="37.5" customHeight="1" x14ac:dyDescent="0.2">
      <c r="A83" s="137" t="s">
        <v>59</v>
      </c>
      <c r="B83" s="191"/>
      <c r="C83" s="142"/>
      <c r="D83" s="329">
        <v>300</v>
      </c>
      <c r="E83" s="140"/>
      <c r="F83" s="140"/>
      <c r="G83" s="140"/>
      <c r="H83" s="141"/>
    </row>
    <row r="84" spans="1:8" ht="37.5" customHeight="1" x14ac:dyDescent="0.2">
      <c r="A84" s="137" t="s">
        <v>60</v>
      </c>
      <c r="B84" s="191"/>
      <c r="C84" s="142"/>
      <c r="D84" s="329">
        <v>600</v>
      </c>
      <c r="E84" s="140"/>
      <c r="F84" s="140"/>
      <c r="G84" s="140"/>
      <c r="H84" s="141"/>
    </row>
    <row r="85" spans="1:8" ht="37.5" customHeight="1" x14ac:dyDescent="0.2">
      <c r="A85" s="137" t="s">
        <v>61</v>
      </c>
      <c r="B85" s="191"/>
      <c r="C85" s="142"/>
      <c r="D85" s="329">
        <v>900</v>
      </c>
      <c r="E85" s="140"/>
      <c r="F85" s="140"/>
      <c r="G85" s="140"/>
      <c r="H85" s="141"/>
    </row>
    <row r="86" spans="1:8" ht="37.5" customHeight="1" thickBot="1" x14ac:dyDescent="0.25">
      <c r="A86" s="145" t="s">
        <v>62</v>
      </c>
      <c r="B86" s="565"/>
      <c r="C86" s="147"/>
      <c r="D86" s="327">
        <v>2010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504 до 8400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90" s="165">
        <v>3000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750</v>
      </c>
      <c r="E92" s="140"/>
      <c r="F92" s="140"/>
      <c r="G92" s="140"/>
      <c r="H92" s="141"/>
    </row>
    <row r="93" spans="1:8" ht="65.25" customHeight="1" x14ac:dyDescent="0.2">
      <c r="A93" s="173" t="s">
        <v>70</v>
      </c>
      <c r="B93" s="174"/>
      <c r="C93" s="169"/>
      <c r="D93" s="140">
        <f>D90/5</f>
        <v>600</v>
      </c>
      <c r="E93" s="140"/>
      <c r="F93" s="140"/>
      <c r="G93" s="140"/>
      <c r="H93" s="141"/>
    </row>
    <row r="94" spans="1:8" ht="65.25" customHeight="1" x14ac:dyDescent="0.2">
      <c r="A94" s="173" t="s">
        <v>71</v>
      </c>
      <c r="B94" s="174"/>
      <c r="C94" s="169"/>
      <c r="D94" s="140">
        <f>D90/6</f>
        <v>500</v>
      </c>
      <c r="E94" s="140"/>
      <c r="F94" s="140"/>
      <c r="G94" s="140"/>
      <c r="H94" s="141"/>
    </row>
    <row r="95" spans="1:8" ht="65.25" customHeight="1" x14ac:dyDescent="0.2">
      <c r="A95" s="173" t="s">
        <v>72</v>
      </c>
      <c r="B95" s="174"/>
      <c r="C95" s="169"/>
      <c r="D95" s="140">
        <f>D90/7</f>
        <v>428.57142857142856</v>
      </c>
      <c r="E95" s="140"/>
      <c r="F95" s="140"/>
      <c r="G95" s="140"/>
      <c r="H95" s="141"/>
    </row>
    <row r="96" spans="1:8" ht="65.25" customHeight="1" x14ac:dyDescent="0.2">
      <c r="A96" s="173" t="s">
        <v>73</v>
      </c>
      <c r="B96" s="174"/>
      <c r="C96" s="169"/>
      <c r="D96" s="140">
        <f>D90/8</f>
        <v>375</v>
      </c>
      <c r="E96" s="140"/>
      <c r="F96" s="140"/>
      <c r="G96" s="140"/>
      <c r="H96" s="141"/>
    </row>
    <row r="97" spans="1:8" ht="65.25" customHeight="1" x14ac:dyDescent="0.2">
      <c r="A97" s="173" t="s">
        <v>74</v>
      </c>
      <c r="B97" s="174"/>
      <c r="C97" s="169"/>
      <c r="D97" s="140">
        <f>D90/9</f>
        <v>333.33333333333331</v>
      </c>
      <c r="E97" s="140"/>
      <c r="F97" s="140"/>
      <c r="G97" s="140"/>
      <c r="H97" s="141"/>
    </row>
    <row r="98" spans="1:8" ht="65.25" customHeight="1" x14ac:dyDescent="0.2">
      <c r="A98" s="173" t="s">
        <v>75</v>
      </c>
      <c r="B98" s="174"/>
      <c r="C98" s="169"/>
      <c r="D98" s="140">
        <f>D90/10</f>
        <v>300</v>
      </c>
      <c r="E98" s="140"/>
      <c r="F98" s="140"/>
      <c r="G98" s="140"/>
      <c r="H98" s="141"/>
    </row>
    <row r="99" spans="1:8" ht="65.25" customHeight="1" thickBot="1" x14ac:dyDescent="0.25">
      <c r="A99" s="162" t="s">
        <v>76</v>
      </c>
      <c r="B99" s="163"/>
      <c r="C99" s="169"/>
      <c r="D99" s="165">
        <v>6000</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1500</v>
      </c>
      <c r="E101" s="140"/>
      <c r="F101" s="140"/>
      <c r="G101" s="140"/>
      <c r="H101" s="141"/>
    </row>
    <row r="102" spans="1:8" ht="65.25" customHeight="1" x14ac:dyDescent="0.2">
      <c r="A102" s="173" t="s">
        <v>70</v>
      </c>
      <c r="B102" s="174"/>
      <c r="C102" s="169"/>
      <c r="D102" s="140">
        <v>1200</v>
      </c>
      <c r="E102" s="140"/>
      <c r="F102" s="140"/>
      <c r="G102" s="140"/>
      <c r="H102" s="141"/>
    </row>
    <row r="103" spans="1:8" ht="65.25" customHeight="1" x14ac:dyDescent="0.2">
      <c r="A103" s="173" t="s">
        <v>71</v>
      </c>
      <c r="B103" s="174"/>
      <c r="C103" s="169"/>
      <c r="D103" s="140">
        <v>1000</v>
      </c>
      <c r="E103" s="140"/>
      <c r="F103" s="140"/>
      <c r="G103" s="140"/>
      <c r="H103" s="141"/>
    </row>
    <row r="104" spans="1:8" ht="65.25" customHeight="1" x14ac:dyDescent="0.2">
      <c r="A104" s="173" t="s">
        <v>72</v>
      </c>
      <c r="B104" s="174"/>
      <c r="C104" s="169"/>
      <c r="D104" s="140">
        <v>857.14285714285722</v>
      </c>
      <c r="E104" s="140"/>
      <c r="F104" s="140"/>
      <c r="G104" s="140"/>
      <c r="H104" s="141"/>
    </row>
    <row r="105" spans="1:8" ht="65.25" customHeight="1" x14ac:dyDescent="0.2">
      <c r="A105" s="173" t="s">
        <v>73</v>
      </c>
      <c r="B105" s="174"/>
      <c r="C105" s="169"/>
      <c r="D105" s="140">
        <v>750</v>
      </c>
      <c r="E105" s="140"/>
      <c r="F105" s="140"/>
      <c r="G105" s="140"/>
      <c r="H105" s="141"/>
    </row>
    <row r="106" spans="1:8" ht="65.25" customHeight="1" x14ac:dyDescent="0.2">
      <c r="A106" s="173" t="s">
        <v>74</v>
      </c>
      <c r="B106" s="174"/>
      <c r="C106" s="169"/>
      <c r="D106" s="140">
        <v>666.66666666666663</v>
      </c>
      <c r="E106" s="140"/>
      <c r="F106" s="140"/>
      <c r="G106" s="140"/>
      <c r="H106" s="141"/>
    </row>
    <row r="107" spans="1:8" ht="65.25" customHeight="1" thickBot="1" x14ac:dyDescent="0.25">
      <c r="A107" s="173" t="s">
        <v>75</v>
      </c>
      <c r="B107" s="174"/>
      <c r="C107" s="177"/>
      <c r="D107" s="140">
        <v>600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8" s="327">
        <v>10008</v>
      </c>
      <c r="E108" s="148"/>
      <c r="F108" s="148"/>
      <c r="G108" s="148"/>
      <c r="H108" s="149"/>
    </row>
    <row r="109" spans="1:8" ht="21.75" thickBot="1" x14ac:dyDescent="0.25">
      <c r="A109" s="301"/>
      <c r="B109" s="302"/>
      <c r="C109" s="182"/>
      <c r="D109" s="325"/>
      <c r="E109" s="325"/>
      <c r="F109" s="325"/>
      <c r="G109" s="325"/>
      <c r="H109" s="326"/>
    </row>
    <row r="110" spans="1:8" ht="50.1" customHeight="1" x14ac:dyDescent="0.2">
      <c r="A110" s="507" t="s">
        <v>78</v>
      </c>
      <c r="B110" s="508"/>
      <c r="C110" s="294" t="str">
        <f>"Интернет-площадка 2gis.ru на основе Cправочника организаций "&amp;$C$2&amp;""</f>
        <v>Интернет-площадка 2gis.ru на основе Cправочника организаций "2ГИС.НИЖНИЙ ТАГИЛ"</v>
      </c>
      <c r="D110" s="564">
        <v>3462</v>
      </c>
      <c r="E110" s="509"/>
      <c r="F110" s="509"/>
      <c r="G110" s="509"/>
      <c r="H110" s="416"/>
    </row>
    <row r="111" spans="1:8" ht="50.1" customHeight="1" x14ac:dyDescent="0.2">
      <c r="A111" s="137" t="s">
        <v>79</v>
      </c>
      <c r="B111" s="191"/>
      <c r="C11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1" s="329">
        <v>6492</v>
      </c>
      <c r="E111" s="140"/>
      <c r="F111" s="140"/>
      <c r="G111" s="140"/>
      <c r="H111" s="141"/>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2" s="329">
        <v>7020</v>
      </c>
      <c r="E112" s="140"/>
      <c r="F112" s="140"/>
      <c r="G112" s="140"/>
      <c r="H112" s="141"/>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"2ГИС.НИЖНИЙ ТАГИЛ"</v>
      </c>
      <c r="D113" s="329">
        <v>5160</v>
      </c>
      <c r="E113" s="140"/>
      <c r="F113" s="140"/>
      <c r="G113" s="140"/>
      <c r="H113" s="141"/>
    </row>
    <row r="114" spans="1:8" ht="50.1" customHeight="1" x14ac:dyDescent="0.2">
      <c r="A114" s="137" t="s">
        <v>82</v>
      </c>
      <c r="B114" s="191"/>
      <c r="C114" s="190" t="str">
        <f>"Интернет-площадка 2gis.ru на основе Cправочника организаций "&amp;$C$2&amp;""</f>
        <v>Интернет-площадка 2gis.ru на основе Cправочника организаций "2ГИС.НИЖНИЙ ТАГИЛ"</v>
      </c>
      <c r="D114" s="329">
        <v>6192</v>
      </c>
      <c r="E114" s="140"/>
      <c r="F114" s="140"/>
      <c r="G114" s="140"/>
      <c r="H114" s="141"/>
    </row>
    <row r="115" spans="1:8" ht="50.1" customHeight="1" x14ac:dyDescent="0.2">
      <c r="A115" s="137" t="s">
        <v>83</v>
      </c>
      <c r="B115" s="191"/>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5" s="329">
        <v>4020</v>
      </c>
      <c r="E115" s="140"/>
      <c r="F115" s="140"/>
      <c r="G115" s="140"/>
      <c r="H115" s="141"/>
    </row>
    <row r="116" spans="1:8" ht="50.1" customHeight="1" x14ac:dyDescent="0.2">
      <c r="A116" s="137" t="s">
        <v>84</v>
      </c>
      <c r="B116" s="191"/>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6" s="329">
        <v>5250</v>
      </c>
      <c r="E116" s="140"/>
      <c r="F116" s="140"/>
      <c r="G116" s="140"/>
      <c r="H116" s="141"/>
    </row>
    <row r="117" spans="1:8" ht="50.1" customHeight="1" x14ac:dyDescent="0.2">
      <c r="A117" s="137" t="s">
        <v>85</v>
      </c>
      <c r="B117" s="191"/>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7" s="329">
        <v>8028</v>
      </c>
      <c r="E117" s="140"/>
      <c r="F117" s="140"/>
      <c r="G117" s="140"/>
      <c r="H117" s="141"/>
    </row>
    <row r="118" spans="1:8" ht="50.1" customHeight="1" x14ac:dyDescent="0.2">
      <c r="A118" s="143" t="s">
        <v>86</v>
      </c>
      <c r="B118" s="144"/>
      <c r="C118" s="190" t="str">
        <f>C150</f>
        <v>электронный справочник на основе Справочника организаций "2ГИС.НИЖНИЙ ТАГИЛ" (мобильная версия 2ГИС 4.0 и выше)</v>
      </c>
      <c r="D118" s="329">
        <v>8010</v>
      </c>
      <c r="E118" s="140"/>
      <c r="F118" s="140"/>
      <c r="G118" s="140"/>
      <c r="H118" s="141"/>
    </row>
    <row r="119" spans="1:8" ht="50.1" customHeight="1" x14ac:dyDescent="0.2">
      <c r="A119" s="137" t="s">
        <v>87</v>
      </c>
      <c r="B119" s="191"/>
      <c r="C119" s="190" t="s">
        <v>88</v>
      </c>
      <c r="D119" s="329">
        <v>504</v>
      </c>
      <c r="E119" s="140"/>
      <c r="F119" s="140"/>
      <c r="G119" s="140"/>
      <c r="H119" s="141"/>
    </row>
    <row r="120" spans="1:8" ht="50.1"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0" s="329">
        <v>1770</v>
      </c>
      <c r="E120" s="140"/>
      <c r="F120" s="140"/>
      <c r="G120" s="140"/>
      <c r="H120" s="141"/>
    </row>
    <row r="121" spans="1:8" ht="50.1"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1" s="329">
        <v>1416</v>
      </c>
      <c r="E121" s="140"/>
      <c r="F121" s="140"/>
      <c r="G121" s="140"/>
      <c r="H121" s="141"/>
    </row>
    <row r="122" spans="1:8" ht="50.1" customHeight="1" x14ac:dyDescent="0.2">
      <c r="A122" s="143" t="s">
        <v>91</v>
      </c>
      <c r="B122" s="144"/>
      <c r="C122"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2" s="329">
        <v>1416</v>
      </c>
      <c r="E122" s="140"/>
      <c r="F122" s="140"/>
      <c r="G122" s="140"/>
      <c r="H122" s="141"/>
    </row>
    <row r="123" spans="1:8" ht="50.1" customHeight="1" x14ac:dyDescent="0.2">
      <c r="A123" s="143" t="s">
        <v>92</v>
      </c>
      <c r="B123" s="144"/>
      <c r="C123"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3" s="329">
        <v>708</v>
      </c>
      <c r="E123" s="140"/>
      <c r="F123" s="140"/>
      <c r="G123" s="140"/>
      <c r="H123" s="141"/>
    </row>
    <row r="124" spans="1:8" ht="50.1"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4" s="329">
        <v>8400</v>
      </c>
      <c r="E124" s="140"/>
      <c r="F124" s="140"/>
      <c r="G124" s="140"/>
      <c r="H124" s="141"/>
    </row>
    <row r="125" spans="1:8" ht="50.1"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5" s="329">
        <v>5004</v>
      </c>
      <c r="E125" s="140"/>
      <c r="F125" s="140"/>
      <c r="G125" s="140"/>
      <c r="H125" s="141"/>
    </row>
    <row r="126" spans="1:8" ht="50.1" customHeight="1" thickBot="1" x14ac:dyDescent="0.25">
      <c r="A126" s="137" t="s">
        <v>95</v>
      </c>
      <c r="B126" s="191"/>
      <c r="C12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6" s="329">
        <v>6726</v>
      </c>
      <c r="E126" s="140"/>
      <c r="F126" s="140"/>
      <c r="G126" s="140"/>
      <c r="H126" s="141"/>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7" s="329">
        <v>1059</v>
      </c>
      <c r="E127" s="140"/>
      <c r="F127" s="140"/>
      <c r="G127" s="140"/>
      <c r="H127" s="141"/>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8" s="329">
        <v>100002</v>
      </c>
      <c r="E128" s="140"/>
      <c r="F128" s="140"/>
      <c r="G128" s="140"/>
      <c r="H128" s="141"/>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9" s="329">
        <v>7005</v>
      </c>
      <c r="E129" s="140"/>
      <c r="F129" s="140"/>
      <c r="G129" s="140"/>
      <c r="H129" s="141"/>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30" s="329">
        <v>5010</v>
      </c>
      <c r="E130" s="140"/>
      <c r="F130" s="140"/>
      <c r="G130" s="140"/>
      <c r="H130" s="141"/>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31" s="329">
        <v>4200</v>
      </c>
      <c r="E131" s="140"/>
      <c r="F131" s="140"/>
      <c r="G131" s="140"/>
      <c r="H131" s="141"/>
    </row>
    <row r="132" spans="1:8" ht="50.1" customHeight="1" x14ac:dyDescent="0.2">
      <c r="A132" s="137" t="s">
        <v>100</v>
      </c>
      <c r="B132" s="191"/>
      <c r="C132" s="190" t="str">
        <f>"Интернет-площадка 2gis.ru на основе Cправочника организаций "&amp;$C$2&amp;""</f>
        <v>Интернет-площадка 2gis.ru на основе Cправочника организаций "2ГИС.НИЖНИЙ ТАГИЛ"</v>
      </c>
      <c r="D132" s="329">
        <v>4920</v>
      </c>
      <c r="E132" s="140"/>
      <c r="F132" s="140"/>
      <c r="G132" s="140"/>
      <c r="H132" s="141"/>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329">
        <v>9120</v>
      </c>
      <c r="E133" s="140"/>
      <c r="F133" s="140"/>
      <c r="G133" s="140"/>
      <c r="H133" s="141"/>
    </row>
    <row r="134" spans="1:8" ht="50.1" customHeight="1" x14ac:dyDescent="0.2">
      <c r="A134" s="137" t="s">
        <v>102</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4" s="329">
        <v>9840</v>
      </c>
      <c r="E134" s="140"/>
      <c r="F134" s="140"/>
      <c r="G134" s="140"/>
      <c r="H134" s="141"/>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"2ГИС.НИЖНИЙ ТАГИЛ"</v>
      </c>
      <c r="D135" s="329">
        <v>7320</v>
      </c>
      <c r="E135" s="140"/>
      <c r="F135" s="140"/>
      <c r="G135" s="140"/>
      <c r="H135" s="141"/>
    </row>
    <row r="136" spans="1:8" ht="50.1" customHeight="1" x14ac:dyDescent="0.2">
      <c r="A136" s="137" t="s">
        <v>104</v>
      </c>
      <c r="B136" s="191"/>
      <c r="C136" s="190" t="str">
        <f>"Интернет-площадка 2gis.ru на основе Cправочника организаций "&amp;$C$2&amp;""</f>
        <v>Интернет-площадка 2gis.ru на основе Cправочника организаций "2ГИС.НИЖНИЙ ТАГИЛ"</v>
      </c>
      <c r="D136" s="329">
        <v>8784</v>
      </c>
      <c r="E136" s="140"/>
      <c r="F136" s="140"/>
      <c r="G136" s="140"/>
      <c r="H136" s="141"/>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7" s="329">
        <v>5640</v>
      </c>
      <c r="E137" s="140"/>
      <c r="F137" s="140"/>
      <c r="G137" s="140"/>
      <c r="H137" s="141"/>
    </row>
    <row r="138" spans="1:8" ht="50.1" customHeight="1" x14ac:dyDescent="0.2">
      <c r="A138" s="137" t="s">
        <v>106</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8" s="329">
        <v>7440</v>
      </c>
      <c r="E138" s="140"/>
      <c r="F138" s="140"/>
      <c r="G138" s="140"/>
      <c r="H138" s="141"/>
    </row>
    <row r="139" spans="1:8" ht="50.1" customHeight="1" x14ac:dyDescent="0.2">
      <c r="A139" s="137" t="s">
        <v>107</v>
      </c>
      <c r="B139" s="191"/>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9" s="329">
        <v>11280</v>
      </c>
      <c r="E139" s="140"/>
      <c r="F139" s="140"/>
      <c r="G139" s="140"/>
      <c r="H139" s="141"/>
    </row>
    <row r="140" spans="1:8" ht="50.1" customHeight="1" x14ac:dyDescent="0.2">
      <c r="A140" s="137" t="s">
        <v>108</v>
      </c>
      <c r="B140" s="191"/>
      <c r="C140" s="190" t="s">
        <v>88</v>
      </c>
      <c r="D140" s="329">
        <v>720</v>
      </c>
      <c r="E140" s="140"/>
      <c r="F140" s="140"/>
      <c r="G140" s="140"/>
      <c r="H140" s="141"/>
    </row>
    <row r="141" spans="1:8" ht="50.1" customHeight="1" x14ac:dyDescent="0.2">
      <c r="A141" s="137" t="s">
        <v>109</v>
      </c>
      <c r="B141" s="191"/>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329">
        <v>11760</v>
      </c>
      <c r="E141" s="140"/>
      <c r="F141" s="140"/>
      <c r="G141" s="140"/>
      <c r="H141" s="141"/>
    </row>
    <row r="142" spans="1:8" ht="50.1" customHeight="1" thickBot="1" x14ac:dyDescent="0.25">
      <c r="A142" s="145" t="s">
        <v>110</v>
      </c>
      <c r="B142" s="565"/>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327">
        <v>9480</v>
      </c>
      <c r="E142" s="148"/>
      <c r="F142" s="148"/>
      <c r="G142" s="148"/>
      <c r="H142" s="149"/>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44" s="329">
        <v>4200</v>
      </c>
      <c r="E144" s="140"/>
      <c r="F144" s="140"/>
      <c r="G144" s="140"/>
      <c r="H144" s="141"/>
    </row>
    <row r="145" spans="1:8" s="16" customFormat="1" ht="50.1" customHeight="1" x14ac:dyDescent="0.2">
      <c r="A145" s="143" t="s">
        <v>113</v>
      </c>
      <c r="B145" s="144"/>
      <c r="C145" s="196"/>
      <c r="D145" s="329">
        <v>4200</v>
      </c>
      <c r="E145" s="140"/>
      <c r="F145" s="140"/>
      <c r="G145" s="140"/>
      <c r="H145" s="141"/>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600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37" t="s">
        <v>118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50" s="200">
        <f>F150*1.2</f>
        <v>2340</v>
      </c>
      <c r="E150" s="201">
        <f>F150*1.1</f>
        <v>2145</v>
      </c>
      <c r="F150" s="201">
        <v>1950</v>
      </c>
      <c r="G150" s="201">
        <f>F150*0.75</f>
        <v>1462.5</v>
      </c>
      <c r="H150" s="202">
        <f>F150*0.5</f>
        <v>975</v>
      </c>
    </row>
    <row r="151" spans="1:8" ht="50.1" customHeight="1" x14ac:dyDescent="0.2">
      <c r="A151" s="137" t="s">
        <v>119</v>
      </c>
      <c r="B151" s="191"/>
      <c r="C151" s="190" t="str">
        <f>"Интернет-площадка 2gis.ru на основе Cправочника организаций "&amp;$C$2&amp;""</f>
        <v>Интернет-площадка 2gis.ru на основе Cправочника организаций "2ГИС.НИЖНИЙ ТАГИЛ"</v>
      </c>
      <c r="D151" s="329">
        <v>1536</v>
      </c>
      <c r="E151" s="140"/>
      <c r="F151" s="140"/>
      <c r="G151" s="140"/>
      <c r="H151" s="141"/>
    </row>
    <row r="152" spans="1:8" ht="50.1" customHeight="1" x14ac:dyDescent="0.2">
      <c r="A152" s="137" t="s">
        <v>120</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2" s="329">
        <v>534</v>
      </c>
      <c r="E152" s="140"/>
      <c r="F152" s="140"/>
      <c r="G152" s="140"/>
      <c r="H152" s="141"/>
    </row>
    <row r="153" spans="1:8" ht="50.1" customHeight="1" x14ac:dyDescent="0.2">
      <c r="A153" s="137" t="s">
        <v>287</v>
      </c>
      <c r="B153" s="191"/>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53" s="200">
        <f>F153*1.2</f>
        <v>3312</v>
      </c>
      <c r="E153" s="201">
        <f>F153*1.1</f>
        <v>3036.0000000000005</v>
      </c>
      <c r="F153" s="201">
        <v>2760</v>
      </c>
      <c r="G153" s="201">
        <f>F153*0.75</f>
        <v>2070</v>
      </c>
      <c r="H153" s="202">
        <f>F153*0.5</f>
        <v>1380</v>
      </c>
    </row>
    <row r="154" spans="1:8" ht="50.1" customHeight="1" x14ac:dyDescent="0.2">
      <c r="A154" s="137" t="s">
        <v>166</v>
      </c>
      <c r="B154" s="191"/>
      <c r="C154" s="190" t="str">
        <f>"Интернет-площадка 2gis.ru на основе Cправочника организаций "&amp;$C$2&amp;""</f>
        <v>Интернет-площадка 2gis.ru на основе Cправочника организаций "2ГИС.НИЖНИЙ ТАГИЛ"</v>
      </c>
      <c r="D154" s="329">
        <v>2160</v>
      </c>
      <c r="E154" s="140"/>
      <c r="F154" s="140"/>
      <c r="G154" s="140"/>
      <c r="H154" s="141"/>
    </row>
    <row r="155" spans="1:8" ht="50.1" customHeight="1" x14ac:dyDescent="0.2">
      <c r="A155" s="137" t="s">
        <v>123</v>
      </c>
      <c r="B155" s="191"/>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329">
        <v>840</v>
      </c>
      <c r="E155" s="140"/>
      <c r="F155" s="140"/>
      <c r="G155" s="140"/>
      <c r="H155" s="141"/>
    </row>
    <row r="156" spans="1:8" s="16" customFormat="1" ht="126" customHeight="1" thickBot="1" x14ac:dyDescent="0.25">
      <c r="A156" s="143" t="s">
        <v>124</v>
      </c>
      <c r="B156" s="144"/>
      <c r="C156" s="300" t="str">
        <f>C151</f>
        <v>Интернет-площадка 2gis.ru на основе Cправочника организаций "2ГИС.НИЖНИЙ ТАГИЛ"</v>
      </c>
      <c r="D156" s="329">
        <v>5010</v>
      </c>
      <c r="E156" s="140"/>
      <c r="F156" s="140"/>
      <c r="G156" s="140"/>
      <c r="H156" s="141"/>
    </row>
    <row r="157" spans="1:8" ht="50.1" customHeight="1" thickBot="1" x14ac:dyDescent="0.25">
      <c r="A157" s="24" t="s">
        <v>185</v>
      </c>
      <c r="B157" s="25"/>
      <c r="C157" s="26"/>
      <c r="D157" s="156"/>
      <c r="E157" s="156"/>
      <c r="F157" s="156"/>
      <c r="G157" s="156"/>
      <c r="H157" s="157"/>
    </row>
    <row r="158" spans="1:8" s="23" customFormat="1" ht="30" customHeight="1" thickBot="1" x14ac:dyDescent="0.25">
      <c r="A158" s="534"/>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9" s="31">
        <v>9210</v>
      </c>
      <c r="E159" s="32"/>
      <c r="F159" s="32"/>
      <c r="G159" s="32"/>
      <c r="H159" s="33"/>
    </row>
    <row r="160" spans="1:8" s="16" customFormat="1" ht="83.25" customHeight="1" thickBot="1" x14ac:dyDescent="0.25">
      <c r="A160" s="143" t="s">
        <v>187</v>
      </c>
      <c r="B160" s="144"/>
      <c r="C160" s="196"/>
      <c r="D160" s="36">
        <v>9210</v>
      </c>
      <c r="E160" s="37"/>
      <c r="F160" s="37"/>
      <c r="G160" s="37"/>
      <c r="H160" s="38"/>
    </row>
    <row r="161" spans="1:8" ht="21.75" thickBot="1" x14ac:dyDescent="0.25">
      <c r="A161" s="301"/>
      <c r="B161" s="302"/>
      <c r="C161" s="182"/>
      <c r="D161" s="325"/>
      <c r="E161" s="325"/>
      <c r="F161" s="325"/>
      <c r="G161" s="325"/>
      <c r="H161" s="326"/>
    </row>
    <row r="163" spans="1:8" ht="21" x14ac:dyDescent="0.2">
      <c r="A163" s="208"/>
      <c r="B163" s="209" t="s">
        <v>126</v>
      </c>
      <c r="C163" s="210" t="s">
        <v>564</v>
      </c>
      <c r="D163" s="210"/>
      <c r="E163" s="211"/>
      <c r="F163" s="211"/>
      <c r="G163" s="211"/>
      <c r="H163" s="211"/>
    </row>
    <row r="164" spans="1:8" ht="21" x14ac:dyDescent="0.2">
      <c r="A164" s="208"/>
      <c r="B164" s="211"/>
      <c r="C164" s="304" t="s">
        <v>565</v>
      </c>
      <c r="D164" s="304"/>
      <c r="E164" s="211"/>
      <c r="F164" s="211"/>
      <c r="G164" s="211"/>
      <c r="H164" s="211"/>
    </row>
    <row r="165" spans="1:8" ht="21" x14ac:dyDescent="0.2">
      <c r="A165" s="208"/>
      <c r="B165" s="211"/>
      <c r="C165" s="304" t="s">
        <v>566</v>
      </c>
      <c r="D165" s="304"/>
      <c r="E165" s="211"/>
      <c r="F165" s="211"/>
      <c r="G165" s="211"/>
      <c r="H165" s="211"/>
    </row>
    <row r="166" spans="1:8" ht="21" x14ac:dyDescent="0.2">
      <c r="A166" s="208"/>
      <c r="B166" s="211"/>
      <c r="C166" s="585"/>
      <c r="D166" s="585"/>
      <c r="E166" s="211"/>
      <c r="F166" s="211"/>
      <c r="G166" s="211"/>
      <c r="H166" s="211"/>
    </row>
    <row r="167" spans="1:8" s="214" customFormat="1" ht="90.75" customHeight="1" x14ac:dyDescent="0.2">
      <c r="A167" s="213" t="s">
        <v>567</v>
      </c>
      <c r="B167" s="213"/>
      <c r="C167" s="213"/>
      <c r="D167" s="213"/>
      <c r="E167" s="213"/>
      <c r="F167" s="213"/>
      <c r="G167" s="213"/>
      <c r="H167" s="213"/>
    </row>
    <row r="168" spans="1:8" ht="26.25" customHeight="1"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customHeight="1"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customHeight="1"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customHeight="1"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customHeight="1"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customHeight="1" x14ac:dyDescent="0.2">
      <c r="A176" s="227" t="s">
        <v>137</v>
      </c>
      <c r="B176" s="227"/>
      <c r="C176" s="227"/>
      <c r="D176" s="227"/>
      <c r="E176" s="227"/>
      <c r="F176" s="227"/>
      <c r="G176" s="227"/>
      <c r="H176" s="227"/>
    </row>
    <row r="177" spans="1:8" ht="21" customHeight="1" x14ac:dyDescent="0.2">
      <c r="A177" s="227" t="s">
        <v>138</v>
      </c>
      <c r="B177" s="227"/>
      <c r="C177" s="227"/>
      <c r="D177" s="227"/>
      <c r="E177" s="227"/>
      <c r="F177" s="227"/>
      <c r="G177" s="227"/>
      <c r="H177" s="227"/>
    </row>
    <row r="178" spans="1:8" ht="27" thickBot="1" x14ac:dyDescent="0.25">
      <c r="A178" s="221"/>
      <c r="B178" s="221"/>
      <c r="C178" s="222"/>
      <c r="D178" s="223"/>
      <c r="E178" s="223"/>
      <c r="F178" s="224"/>
      <c r="G178" s="225"/>
      <c r="H178" s="225"/>
    </row>
    <row r="179" spans="1:8" ht="94.5" customHeight="1" thickBot="1" x14ac:dyDescent="0.25">
      <c r="A179" s="579" t="s">
        <v>141</v>
      </c>
      <c r="B179" s="580"/>
      <c r="C179" s="581" t="s">
        <v>142</v>
      </c>
      <c r="D179" s="602" t="s">
        <v>143</v>
      </c>
      <c r="E179" s="603"/>
      <c r="F179" s="240"/>
      <c r="G179" s="240"/>
      <c r="H179" s="240"/>
    </row>
    <row r="180" spans="1:8" ht="108.75" customHeight="1" x14ac:dyDescent="0.2">
      <c r="A180" s="241" t="s">
        <v>144</v>
      </c>
      <c r="B180" s="242"/>
      <c r="C180" s="243" t="s">
        <v>145</v>
      </c>
      <c r="D180" s="244" t="s">
        <v>146</v>
      </c>
      <c r="E180" s="245"/>
      <c r="F180" s="240"/>
      <c r="G180" s="240"/>
      <c r="H180" s="240"/>
    </row>
    <row r="181" spans="1:8" ht="68.25" customHeight="1" x14ac:dyDescent="0.2">
      <c r="A181" s="246" t="s">
        <v>147</v>
      </c>
      <c r="B181" s="247"/>
      <c r="C181" s="248" t="s">
        <v>148</v>
      </c>
      <c r="D181" s="249" t="s">
        <v>149</v>
      </c>
      <c r="E181" s="250"/>
      <c r="F181" s="240"/>
      <c r="G181" s="240"/>
      <c r="H181" s="240"/>
    </row>
    <row r="182" spans="1:8" ht="135.75" customHeight="1" x14ac:dyDescent="0.2">
      <c r="A182" s="246" t="s">
        <v>150</v>
      </c>
      <c r="B182" s="247"/>
      <c r="C182" s="248" t="s">
        <v>151</v>
      </c>
      <c r="D182" s="249" t="s">
        <v>149</v>
      </c>
      <c r="E182" s="250"/>
      <c r="F182" s="240"/>
      <c r="G182" s="240"/>
      <c r="H182" s="240"/>
    </row>
    <row r="183" spans="1:8" s="205" customFormat="1" ht="102.75" customHeight="1" x14ac:dyDescent="0.2">
      <c r="A183" s="246" t="s">
        <v>153</v>
      </c>
      <c r="B183" s="247"/>
      <c r="C183" s="337" t="s">
        <v>154</v>
      </c>
      <c r="D183" s="247" t="s">
        <v>149</v>
      </c>
      <c r="E183" s="338"/>
      <c r="F183" s="234"/>
      <c r="G183" s="234"/>
      <c r="H183" s="234"/>
    </row>
    <row r="184" spans="1:8" s="226" customFormat="1" ht="222.75" customHeight="1" thickBot="1" x14ac:dyDescent="0.25">
      <c r="A184" s="332" t="s">
        <v>155</v>
      </c>
      <c r="B184" s="333"/>
      <c r="C184" s="334" t="s">
        <v>156</v>
      </c>
      <c r="D184" s="335" t="s">
        <v>149</v>
      </c>
      <c r="E184" s="336"/>
      <c r="F184" s="224"/>
      <c r="G184" s="225"/>
      <c r="H184" s="225"/>
    </row>
    <row r="185" spans="1:8" ht="33" customHeight="1" x14ac:dyDescent="0.2">
      <c r="A185" s="252" t="s">
        <v>157</v>
      </c>
      <c r="B185" s="252"/>
      <c r="C185" s="252"/>
      <c r="D185" s="252"/>
      <c r="E185" s="252"/>
      <c r="F185" s="252"/>
      <c r="G185" s="252"/>
      <c r="H185" s="252"/>
    </row>
    <row r="186" spans="1:8" ht="30.75" customHeight="1" x14ac:dyDescent="0.2">
      <c r="A186" s="252" t="s">
        <v>158</v>
      </c>
      <c r="B186" s="252"/>
      <c r="C186" s="252"/>
      <c r="D186" s="252"/>
      <c r="E186" s="252"/>
      <c r="F186" s="252"/>
      <c r="G186" s="252"/>
      <c r="H186" s="252"/>
    </row>
    <row r="187" spans="1:8" ht="183" customHeight="1" x14ac:dyDescent="0.2">
      <c r="A187"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311"/>
      <c r="C187" s="311"/>
      <c r="D187" s="311"/>
      <c r="E187" s="311"/>
      <c r="F187" s="311"/>
      <c r="G187" s="311"/>
      <c r="H187" s="311"/>
    </row>
    <row r="188" spans="1:8" ht="85.5" customHeight="1" x14ac:dyDescent="0.2">
      <c r="A188" s="227" t="s">
        <v>160</v>
      </c>
      <c r="B188" s="227"/>
      <c r="C188" s="227"/>
      <c r="D188" s="227"/>
      <c r="E188" s="227"/>
      <c r="F188" s="227"/>
      <c r="G188" s="227"/>
      <c r="H188" s="227"/>
    </row>
    <row r="189" spans="1:8" ht="31.5" customHeight="1" x14ac:dyDescent="0.2">
      <c r="A189" s="252" t="s">
        <v>161</v>
      </c>
      <c r="B189" s="252"/>
      <c r="C189" s="252"/>
      <c r="D189" s="252"/>
      <c r="E189" s="252"/>
      <c r="F189" s="252"/>
      <c r="G189" s="252"/>
      <c r="H189" s="252"/>
    </row>
    <row r="190" spans="1:8" s="254" customFormat="1" ht="114.75" customHeight="1" x14ac:dyDescent="0.2">
      <c r="A190" s="227" t="s">
        <v>162</v>
      </c>
      <c r="B190" s="227"/>
      <c r="C190" s="227"/>
      <c r="D190" s="227"/>
      <c r="E190" s="227"/>
      <c r="F190" s="227"/>
      <c r="G190" s="227"/>
      <c r="H190" s="22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3:C173"/>
    <mergeCell ref="A174:C174"/>
    <mergeCell ref="A176:H176"/>
    <mergeCell ref="A177:H177"/>
    <mergeCell ref="A179:B179"/>
    <mergeCell ref="D179:E179"/>
    <mergeCell ref="A168:C168"/>
    <mergeCell ref="G168:H168"/>
    <mergeCell ref="A169:C169"/>
    <mergeCell ref="A170:C170"/>
    <mergeCell ref="A171:C171"/>
    <mergeCell ref="A172:C172"/>
    <mergeCell ref="A161:B161"/>
    <mergeCell ref="D161:H161"/>
    <mergeCell ref="C163:D163"/>
    <mergeCell ref="C164:D164"/>
    <mergeCell ref="C165:D165"/>
    <mergeCell ref="A167:H167"/>
    <mergeCell ref="A158:C158"/>
    <mergeCell ref="D158:H158"/>
    <mergeCell ref="A159:B159"/>
    <mergeCell ref="C159:C160"/>
    <mergeCell ref="D159:H159"/>
    <mergeCell ref="A160:B160"/>
    <mergeCell ref="D160:H160"/>
    <mergeCell ref="A155:B155"/>
    <mergeCell ref="D155:H155"/>
    <mergeCell ref="A156:B156"/>
    <mergeCell ref="D156:H156"/>
    <mergeCell ref="A157:B157"/>
    <mergeCell ref="D157:H157"/>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4"/>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7" s="31">
        <f>F7*1.2</f>
        <v>9468</v>
      </c>
      <c r="E7" s="32">
        <f>F7*1.1</f>
        <v>8679</v>
      </c>
      <c r="F7" s="32">
        <v>7890</v>
      </c>
      <c r="G7" s="32">
        <f>F7*0.75</f>
        <v>5917.5</v>
      </c>
      <c r="H7" s="33">
        <f>F7*0.5</f>
        <v>3945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 s="54">
        <f>F12*1.2</f>
        <v>12528</v>
      </c>
      <c r="E12" s="32">
        <f>F12*1.1</f>
        <v>11484.000000000002</v>
      </c>
      <c r="F12" s="32">
        <v>10440</v>
      </c>
      <c r="G12" s="32">
        <f>F12*0.75</f>
        <v>7830</v>
      </c>
      <c r="H12" s="33">
        <f>F12*0.5</f>
        <v>5220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"2ГИС.НОВОКУЗНЕЦК"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7" s="31">
        <f>F27*1.2</f>
        <v>13262.4</v>
      </c>
      <c r="E27" s="32">
        <f>F27*1.1</f>
        <v>12157.2</v>
      </c>
      <c r="F27" s="32">
        <v>11052</v>
      </c>
      <c r="G27" s="32">
        <f>F27*0.75</f>
        <v>8289</v>
      </c>
      <c r="H27" s="33">
        <f>F27*0.5</f>
        <v>5526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2" s="54">
        <f>F32*1.2</f>
        <v>17539.2</v>
      </c>
      <c r="E32" s="32">
        <f>F32*1.1</f>
        <v>16077.600000000002</v>
      </c>
      <c r="F32" s="32">
        <v>14616</v>
      </c>
      <c r="G32" s="32">
        <f>F32*0.75</f>
        <v>10962</v>
      </c>
      <c r="H32" s="33">
        <f>F32*0.5</f>
        <v>7308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"2ГИС.НОВОКУЗНЕЦК"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3" s="89">
        <v>300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2040 до 40800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49" s="127">
        <v>2040</v>
      </c>
      <c r="E49" s="128"/>
      <c r="F49" s="128"/>
      <c r="G49" s="128"/>
      <c r="H49" s="129"/>
    </row>
    <row r="50" spans="1:8" ht="37.5" customHeight="1" x14ac:dyDescent="0.2">
      <c r="A50" s="130" t="s">
        <v>33</v>
      </c>
      <c r="B50" s="131"/>
      <c r="C50" s="126"/>
      <c r="D50" s="36">
        <v>4080</v>
      </c>
      <c r="E50" s="37"/>
      <c r="F50" s="37"/>
      <c r="G50" s="37"/>
      <c r="H50" s="38"/>
    </row>
    <row r="51" spans="1:8" ht="37.5" customHeight="1" x14ac:dyDescent="0.2">
      <c r="A51" s="130" t="s">
        <v>34</v>
      </c>
      <c r="B51" s="131"/>
      <c r="C51" s="126"/>
      <c r="D51" s="36">
        <v>6120</v>
      </c>
      <c r="E51" s="37"/>
      <c r="F51" s="37"/>
      <c r="G51" s="37"/>
      <c r="H51" s="38"/>
    </row>
    <row r="52" spans="1:8" ht="37.5" customHeight="1" x14ac:dyDescent="0.2">
      <c r="A52" s="130" t="s">
        <v>35</v>
      </c>
      <c r="B52" s="131"/>
      <c r="C52" s="126"/>
      <c r="D52" s="36">
        <v>8160</v>
      </c>
      <c r="E52" s="37"/>
      <c r="F52" s="37"/>
      <c r="G52" s="37"/>
      <c r="H52" s="38"/>
    </row>
    <row r="53" spans="1:8" ht="37.5" customHeight="1" x14ac:dyDescent="0.2">
      <c r="A53" s="130" t="s">
        <v>36</v>
      </c>
      <c r="B53" s="131"/>
      <c r="C53" s="126"/>
      <c r="D53" s="36">
        <v>10200</v>
      </c>
      <c r="E53" s="37"/>
      <c r="F53" s="37"/>
      <c r="G53" s="37"/>
      <c r="H53" s="38"/>
    </row>
    <row r="54" spans="1:8" ht="37.5" customHeight="1" x14ac:dyDescent="0.2">
      <c r="A54" s="130" t="s">
        <v>37</v>
      </c>
      <c r="B54" s="131"/>
      <c r="C54" s="126"/>
      <c r="D54" s="36">
        <v>12240</v>
      </c>
      <c r="E54" s="37"/>
      <c r="F54" s="37"/>
      <c r="G54" s="37"/>
      <c r="H54" s="38"/>
    </row>
    <row r="55" spans="1:8" ht="37.5" customHeight="1" x14ac:dyDescent="0.2">
      <c r="A55" s="130" t="s">
        <v>38</v>
      </c>
      <c r="B55" s="131"/>
      <c r="C55" s="126"/>
      <c r="D55" s="36">
        <v>14280</v>
      </c>
      <c r="E55" s="37"/>
      <c r="F55" s="37"/>
      <c r="G55" s="37"/>
      <c r="H55" s="38"/>
    </row>
    <row r="56" spans="1:8" ht="37.5" customHeight="1" x14ac:dyDescent="0.2">
      <c r="A56" s="130" t="s">
        <v>39</v>
      </c>
      <c r="B56" s="131"/>
      <c r="C56" s="126"/>
      <c r="D56" s="36">
        <v>16320</v>
      </c>
      <c r="E56" s="37"/>
      <c r="F56" s="37"/>
      <c r="G56" s="37"/>
      <c r="H56" s="38"/>
    </row>
    <row r="57" spans="1:8" ht="37.5" customHeight="1" x14ac:dyDescent="0.2">
      <c r="A57" s="130" t="s">
        <v>40</v>
      </c>
      <c r="B57" s="131"/>
      <c r="C57" s="126"/>
      <c r="D57" s="36">
        <v>18360</v>
      </c>
      <c r="E57" s="37"/>
      <c r="F57" s="37"/>
      <c r="G57" s="37"/>
      <c r="H57" s="38"/>
    </row>
    <row r="58" spans="1:8" ht="37.5" customHeight="1" x14ac:dyDescent="0.2">
      <c r="A58" s="130" t="s">
        <v>41</v>
      </c>
      <c r="B58" s="131"/>
      <c r="C58" s="126"/>
      <c r="D58" s="36">
        <v>20400</v>
      </c>
      <c r="E58" s="37"/>
      <c r="F58" s="37"/>
      <c r="G58" s="37"/>
      <c r="H58" s="38"/>
    </row>
    <row r="59" spans="1:8" ht="37.5" customHeight="1" x14ac:dyDescent="0.2">
      <c r="A59" s="130" t="s">
        <v>42</v>
      </c>
      <c r="B59" s="131"/>
      <c r="C59" s="126"/>
      <c r="D59" s="36">
        <v>22440</v>
      </c>
      <c r="E59" s="37"/>
      <c r="F59" s="37"/>
      <c r="G59" s="37"/>
      <c r="H59" s="38"/>
    </row>
    <row r="60" spans="1:8" ht="37.5" customHeight="1" x14ac:dyDescent="0.2">
      <c r="A60" s="130" t="s">
        <v>43</v>
      </c>
      <c r="B60" s="131"/>
      <c r="C60" s="126"/>
      <c r="D60" s="36">
        <v>24480</v>
      </c>
      <c r="E60" s="37"/>
      <c r="F60" s="37"/>
      <c r="G60" s="37"/>
      <c r="H60" s="38"/>
    </row>
    <row r="61" spans="1:8" ht="37.5" customHeight="1" x14ac:dyDescent="0.2">
      <c r="A61" s="130" t="s">
        <v>44</v>
      </c>
      <c r="B61" s="131"/>
      <c r="C61" s="126"/>
      <c r="D61" s="36">
        <v>26520</v>
      </c>
      <c r="E61" s="37"/>
      <c r="F61" s="37"/>
      <c r="G61" s="37"/>
      <c r="H61" s="38"/>
    </row>
    <row r="62" spans="1:8" ht="37.5" customHeight="1" x14ac:dyDescent="0.2">
      <c r="A62" s="130" t="s">
        <v>45</v>
      </c>
      <c r="B62" s="131"/>
      <c r="C62" s="126"/>
      <c r="D62" s="36">
        <v>28560</v>
      </c>
      <c r="E62" s="37"/>
      <c r="F62" s="37"/>
      <c r="G62" s="37"/>
      <c r="H62" s="38"/>
    </row>
    <row r="63" spans="1:8" ht="37.5" customHeight="1" x14ac:dyDescent="0.2">
      <c r="A63" s="130" t="s">
        <v>46</v>
      </c>
      <c r="B63" s="131"/>
      <c r="C63" s="126"/>
      <c r="D63" s="36">
        <v>30600</v>
      </c>
      <c r="E63" s="37"/>
      <c r="F63" s="37"/>
      <c r="G63" s="37"/>
      <c r="H63" s="38"/>
    </row>
    <row r="64" spans="1:8" ht="37.5" customHeight="1" x14ac:dyDescent="0.2">
      <c r="A64" s="130" t="s">
        <v>47</v>
      </c>
      <c r="B64" s="131"/>
      <c r="C64" s="126"/>
      <c r="D64" s="36">
        <v>32640</v>
      </c>
      <c r="E64" s="37"/>
      <c r="F64" s="37"/>
      <c r="G64" s="37"/>
      <c r="H64" s="38"/>
    </row>
    <row r="65" spans="1:8" ht="37.5" customHeight="1" x14ac:dyDescent="0.2">
      <c r="A65" s="130" t="s">
        <v>48</v>
      </c>
      <c r="B65" s="131"/>
      <c r="C65" s="126"/>
      <c r="D65" s="36">
        <v>34680</v>
      </c>
      <c r="E65" s="37"/>
      <c r="F65" s="37"/>
      <c r="G65" s="37"/>
      <c r="H65" s="38"/>
    </row>
    <row r="66" spans="1:8" ht="37.5" customHeight="1" x14ac:dyDescent="0.2">
      <c r="A66" s="130" t="s">
        <v>49</v>
      </c>
      <c r="B66" s="131"/>
      <c r="C66" s="126"/>
      <c r="D66" s="36">
        <v>36720</v>
      </c>
      <c r="E66" s="37"/>
      <c r="F66" s="37"/>
      <c r="G66" s="37"/>
      <c r="H66" s="38"/>
    </row>
    <row r="67" spans="1:8" ht="37.5" customHeight="1" x14ac:dyDescent="0.2">
      <c r="A67" s="130" t="s">
        <v>50</v>
      </c>
      <c r="B67" s="131"/>
      <c r="C67" s="126"/>
      <c r="D67" s="36">
        <v>38760</v>
      </c>
      <c r="E67" s="37"/>
      <c r="F67" s="37"/>
      <c r="G67" s="37"/>
      <c r="H67" s="38"/>
    </row>
    <row r="68" spans="1:8" ht="37.5" customHeight="1" x14ac:dyDescent="0.2">
      <c r="A68" s="130" t="s">
        <v>51</v>
      </c>
      <c r="B68" s="131"/>
      <c r="C68" s="126"/>
      <c r="D68" s="36">
        <v>40800</v>
      </c>
      <c r="E68" s="37"/>
      <c r="F68" s="37"/>
      <c r="G68" s="37"/>
      <c r="H68" s="38"/>
    </row>
    <row r="69" spans="1:8" ht="37.5" customHeight="1" x14ac:dyDescent="0.2">
      <c r="A69" s="130" t="s">
        <v>197</v>
      </c>
      <c r="B69" s="131"/>
      <c r="C69" s="126"/>
      <c r="D69" s="36">
        <v>42840</v>
      </c>
      <c r="E69" s="37"/>
      <c r="F69" s="37"/>
      <c r="G69" s="37"/>
      <c r="H69" s="38"/>
    </row>
    <row r="70" spans="1:8" ht="37.5" customHeight="1" x14ac:dyDescent="0.2">
      <c r="A70" s="130" t="s">
        <v>198</v>
      </c>
      <c r="B70" s="131"/>
      <c r="C70" s="126"/>
      <c r="D70" s="36">
        <v>44880</v>
      </c>
      <c r="E70" s="37"/>
      <c r="F70" s="37"/>
      <c r="G70" s="37"/>
      <c r="H70" s="38"/>
    </row>
    <row r="71" spans="1:8" ht="37.5" customHeight="1" x14ac:dyDescent="0.2">
      <c r="A71" s="130" t="s">
        <v>199</v>
      </c>
      <c r="B71" s="131"/>
      <c r="C71" s="126"/>
      <c r="D71" s="36">
        <v>46920</v>
      </c>
      <c r="E71" s="37"/>
      <c r="F71" s="37"/>
      <c r="G71" s="37"/>
      <c r="H71" s="38"/>
    </row>
    <row r="72" spans="1:8" ht="37.5" customHeight="1" x14ac:dyDescent="0.2">
      <c r="A72" s="130" t="s">
        <v>200</v>
      </c>
      <c r="B72" s="131"/>
      <c r="C72" s="126"/>
      <c r="D72" s="36">
        <v>48960</v>
      </c>
      <c r="E72" s="37"/>
      <c r="F72" s="37"/>
      <c r="G72" s="37"/>
      <c r="H72" s="38"/>
    </row>
    <row r="73" spans="1:8" ht="37.5" customHeight="1" x14ac:dyDescent="0.2">
      <c r="A73" s="130" t="s">
        <v>201</v>
      </c>
      <c r="B73" s="131"/>
      <c r="C73" s="126"/>
      <c r="D73" s="36">
        <v>51000</v>
      </c>
      <c r="E73" s="37"/>
      <c r="F73" s="37"/>
      <c r="G73" s="37"/>
      <c r="H73" s="38"/>
    </row>
    <row r="74" spans="1:8" ht="37.5" customHeight="1" x14ac:dyDescent="0.2">
      <c r="A74" s="130" t="s">
        <v>202</v>
      </c>
      <c r="B74" s="131"/>
      <c r="C74" s="126"/>
      <c r="D74" s="36">
        <v>53040</v>
      </c>
      <c r="E74" s="37"/>
      <c r="F74" s="37"/>
      <c r="G74" s="37"/>
      <c r="H74" s="38"/>
    </row>
    <row r="75" spans="1:8" ht="37.5" customHeight="1" x14ac:dyDescent="0.2">
      <c r="A75" s="130" t="s">
        <v>203</v>
      </c>
      <c r="B75" s="131"/>
      <c r="C75" s="126"/>
      <c r="D75" s="36">
        <v>55080</v>
      </c>
      <c r="E75" s="37"/>
      <c r="F75" s="37"/>
      <c r="G75" s="37"/>
      <c r="H75" s="38"/>
    </row>
    <row r="76" spans="1:8" ht="37.5" customHeight="1" x14ac:dyDescent="0.2">
      <c r="A76" s="130" t="s">
        <v>204</v>
      </c>
      <c r="B76" s="131"/>
      <c r="C76" s="126"/>
      <c r="D76" s="36">
        <v>57120</v>
      </c>
      <c r="E76" s="37"/>
      <c r="F76" s="37"/>
      <c r="G76" s="37"/>
      <c r="H76" s="38"/>
    </row>
    <row r="77" spans="1:8" ht="37.5" customHeight="1" x14ac:dyDescent="0.2">
      <c r="A77" s="130" t="s">
        <v>205</v>
      </c>
      <c r="B77" s="131"/>
      <c r="C77" s="126"/>
      <c r="D77" s="36">
        <v>59160</v>
      </c>
      <c r="E77" s="37"/>
      <c r="F77" s="37"/>
      <c r="G77" s="37"/>
      <c r="H77" s="38"/>
    </row>
    <row r="78" spans="1:8" ht="37.5" customHeight="1" thickBot="1" x14ac:dyDescent="0.25">
      <c r="A78" s="130" t="s">
        <v>206</v>
      </c>
      <c r="B78" s="131"/>
      <c r="C78" s="573"/>
      <c r="D78" s="36">
        <v>61200</v>
      </c>
      <c r="E78" s="37"/>
      <c r="F78" s="37"/>
      <c r="G78" s="37"/>
      <c r="H78" s="38"/>
    </row>
    <row r="79" spans="1:8" ht="50.1" customHeight="1" thickBot="1" x14ac:dyDescent="0.25">
      <c r="A79" s="119" t="s">
        <v>52</v>
      </c>
      <c r="B79" s="120"/>
      <c r="C79" s="120"/>
      <c r="D79" s="121" t="str">
        <f>"от "&amp;MIN(D80:D89)&amp;" до "&amp;MAX(D80:D89)</f>
        <v>от 240 до 7494</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80" s="127">
        <v>1110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81" s="36">
        <v>300</v>
      </c>
      <c r="E81" s="37"/>
      <c r="F81" s="37"/>
      <c r="G81" s="37"/>
      <c r="H81" s="38"/>
    </row>
    <row r="82" spans="1:8" ht="37.5" customHeight="1" x14ac:dyDescent="0.2">
      <c r="A82" s="143" t="s">
        <v>55</v>
      </c>
      <c r="B82" s="458"/>
      <c r="C82" s="142"/>
      <c r="D82" s="36">
        <v>7494</v>
      </c>
      <c r="E82" s="37"/>
      <c r="F82" s="37"/>
      <c r="G82" s="37"/>
      <c r="H82" s="38"/>
    </row>
    <row r="83" spans="1:8" ht="37.5" customHeight="1" x14ac:dyDescent="0.2">
      <c r="A83" s="143" t="s">
        <v>56</v>
      </c>
      <c r="B83" s="458"/>
      <c r="C83" s="142"/>
      <c r="D83" s="36">
        <v>1656</v>
      </c>
      <c r="E83" s="37"/>
      <c r="F83" s="37"/>
      <c r="G83" s="37"/>
      <c r="H83" s="38"/>
    </row>
    <row r="84" spans="1:8" ht="37.5" customHeight="1" x14ac:dyDescent="0.2">
      <c r="A84" s="143" t="s">
        <v>57</v>
      </c>
      <c r="B84" s="144"/>
      <c r="C84" s="142"/>
      <c r="D84" s="36">
        <v>4488</v>
      </c>
      <c r="E84" s="37"/>
      <c r="F84" s="37"/>
      <c r="G84" s="37"/>
      <c r="H84" s="38"/>
    </row>
    <row r="85" spans="1:8" ht="37.5" customHeight="1" x14ac:dyDescent="0.2">
      <c r="A85" s="143" t="s">
        <v>58</v>
      </c>
      <c r="B85" s="458"/>
      <c r="C85" s="142"/>
      <c r="D85" s="36">
        <v>240</v>
      </c>
      <c r="E85" s="37"/>
      <c r="F85" s="37"/>
      <c r="G85" s="37"/>
      <c r="H85" s="38"/>
    </row>
    <row r="86" spans="1:8" ht="37.5" customHeight="1" x14ac:dyDescent="0.2">
      <c r="A86" s="143" t="s">
        <v>59</v>
      </c>
      <c r="B86" s="458"/>
      <c r="C86" s="142"/>
      <c r="D86" s="36">
        <v>240</v>
      </c>
      <c r="E86" s="37"/>
      <c r="F86" s="37"/>
      <c r="G86" s="37"/>
      <c r="H86" s="38"/>
    </row>
    <row r="87" spans="1:8" ht="37.5" customHeight="1" x14ac:dyDescent="0.2">
      <c r="A87" s="143" t="s">
        <v>60</v>
      </c>
      <c r="B87" s="458"/>
      <c r="C87" s="142"/>
      <c r="D87" s="36">
        <v>480</v>
      </c>
      <c r="E87" s="37"/>
      <c r="F87" s="37"/>
      <c r="G87" s="37"/>
      <c r="H87" s="38"/>
    </row>
    <row r="88" spans="1:8" ht="37.5" customHeight="1" x14ac:dyDescent="0.2">
      <c r="A88" s="143" t="s">
        <v>61</v>
      </c>
      <c r="B88" s="458"/>
      <c r="C88" s="142"/>
      <c r="D88" s="36">
        <v>720</v>
      </c>
      <c r="E88" s="37"/>
      <c r="F88" s="37"/>
      <c r="G88" s="37"/>
      <c r="H88" s="38"/>
    </row>
    <row r="89" spans="1:8" ht="37.5" customHeight="1" thickBot="1" x14ac:dyDescent="0.25">
      <c r="A89" s="194" t="s">
        <v>62</v>
      </c>
      <c r="B89" s="459"/>
      <c r="C89" s="147"/>
      <c r="D89" s="187">
        <v>4896</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0" s="45">
        <v>30</v>
      </c>
      <c r="E90" s="45"/>
      <c r="F90" s="45"/>
      <c r="G90" s="45"/>
      <c r="H90" s="46"/>
    </row>
    <row r="91" spans="1:8" ht="50.1" customHeight="1" thickBot="1" x14ac:dyDescent="0.25">
      <c r="A91" s="24" t="s">
        <v>65</v>
      </c>
      <c r="B91" s="25"/>
      <c r="C91" s="26"/>
      <c r="D91" s="156" t="str">
        <f>"от "&amp;MIN(D93,D113:H114,F153,D115:H129)&amp;" до "&amp;MAX(D93,D113:H114,F153,D115:H129)</f>
        <v>от 2010 до 28920</v>
      </c>
      <c r="E91" s="156"/>
      <c r="F91" s="156"/>
      <c r="G91" s="156"/>
      <c r="H91" s="157"/>
    </row>
    <row r="92" spans="1:8" ht="21.75" thickBot="1" x14ac:dyDescent="0.25">
      <c r="A92" s="301"/>
      <c r="B92" s="302"/>
      <c r="C92" s="118"/>
      <c r="D92" s="325"/>
      <c r="E92" s="325"/>
      <c r="F92" s="325"/>
      <c r="G92" s="325"/>
      <c r="H92" s="326"/>
    </row>
    <row r="93" spans="1:8" ht="54.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93" s="165">
        <v>8520</v>
      </c>
      <c r="E93" s="165"/>
      <c r="F93" s="165"/>
      <c r="G93" s="165"/>
      <c r="H93" s="166"/>
    </row>
    <row r="94" spans="1:8" ht="54.75" customHeight="1" thickBot="1" x14ac:dyDescent="0.25">
      <c r="A94" s="167" t="s">
        <v>67</v>
      </c>
      <c r="B94" s="168"/>
      <c r="C94" s="169"/>
      <c r="D94" s="170" t="s">
        <v>68</v>
      </c>
      <c r="E94" s="171"/>
      <c r="F94" s="171"/>
      <c r="G94" s="171"/>
      <c r="H94" s="172"/>
    </row>
    <row r="95" spans="1:8" ht="54.75" customHeight="1" x14ac:dyDescent="0.2">
      <c r="A95" s="173" t="s">
        <v>69</v>
      </c>
      <c r="B95" s="174"/>
      <c r="C95" s="169"/>
      <c r="D95" s="140">
        <f>D93/4</f>
        <v>2130</v>
      </c>
      <c r="E95" s="140"/>
      <c r="F95" s="140"/>
      <c r="G95" s="140"/>
      <c r="H95" s="141"/>
    </row>
    <row r="96" spans="1:8" ht="54.75" customHeight="1" x14ac:dyDescent="0.2">
      <c r="A96" s="173" t="s">
        <v>70</v>
      </c>
      <c r="B96" s="174"/>
      <c r="C96" s="169"/>
      <c r="D96" s="140">
        <f>D93/5</f>
        <v>1704</v>
      </c>
      <c r="E96" s="140"/>
      <c r="F96" s="140"/>
      <c r="G96" s="140"/>
      <c r="H96" s="141"/>
    </row>
    <row r="97" spans="1:8" ht="54.75" customHeight="1" x14ac:dyDescent="0.2">
      <c r="A97" s="173" t="s">
        <v>71</v>
      </c>
      <c r="B97" s="174"/>
      <c r="C97" s="169"/>
      <c r="D97" s="140">
        <f>D93/6</f>
        <v>1420</v>
      </c>
      <c r="E97" s="140"/>
      <c r="F97" s="140"/>
      <c r="G97" s="140"/>
      <c r="H97" s="141"/>
    </row>
    <row r="98" spans="1:8" ht="54.75" customHeight="1" x14ac:dyDescent="0.2">
      <c r="A98" s="173" t="s">
        <v>72</v>
      </c>
      <c r="B98" s="174"/>
      <c r="C98" s="169"/>
      <c r="D98" s="140">
        <f>D93/7</f>
        <v>1217.1428571428571</v>
      </c>
      <c r="E98" s="140"/>
      <c r="F98" s="140"/>
      <c r="G98" s="140"/>
      <c r="H98" s="141"/>
    </row>
    <row r="99" spans="1:8" ht="54.75" customHeight="1" x14ac:dyDescent="0.2">
      <c r="A99" s="173" t="s">
        <v>73</v>
      </c>
      <c r="B99" s="174"/>
      <c r="C99" s="169"/>
      <c r="D99" s="140">
        <f>D93/8</f>
        <v>1065</v>
      </c>
      <c r="E99" s="140"/>
      <c r="F99" s="140"/>
      <c r="G99" s="140"/>
      <c r="H99" s="141"/>
    </row>
    <row r="100" spans="1:8" ht="54.75" customHeight="1" x14ac:dyDescent="0.2">
      <c r="A100" s="173" t="s">
        <v>74</v>
      </c>
      <c r="B100" s="174"/>
      <c r="C100" s="169"/>
      <c r="D100" s="140">
        <f>D93/9</f>
        <v>946.66666666666663</v>
      </c>
      <c r="E100" s="140"/>
      <c r="F100" s="140"/>
      <c r="G100" s="140"/>
      <c r="H100" s="141"/>
    </row>
    <row r="101" spans="1:8" ht="54.75" customHeight="1" x14ac:dyDescent="0.2">
      <c r="A101" s="173" t="s">
        <v>75</v>
      </c>
      <c r="B101" s="174"/>
      <c r="C101" s="169"/>
      <c r="D101" s="140">
        <f>D93/10</f>
        <v>852</v>
      </c>
      <c r="E101" s="140"/>
      <c r="F101" s="140"/>
      <c r="G101" s="140"/>
      <c r="H101" s="141"/>
    </row>
    <row r="102" spans="1:8" ht="54.75" customHeight="1" thickBot="1" x14ac:dyDescent="0.25">
      <c r="A102" s="162" t="s">
        <v>76</v>
      </c>
      <c r="B102" s="163"/>
      <c r="C102" s="169"/>
      <c r="D102" s="165">
        <v>12240</v>
      </c>
      <c r="E102" s="165"/>
      <c r="F102" s="165"/>
      <c r="G102" s="165"/>
      <c r="H102" s="166"/>
    </row>
    <row r="103" spans="1:8" ht="54.75" customHeight="1" thickBot="1" x14ac:dyDescent="0.25">
      <c r="A103" s="167" t="s">
        <v>67</v>
      </c>
      <c r="B103" s="168"/>
      <c r="C103" s="169"/>
      <c r="D103" s="170" t="s">
        <v>68</v>
      </c>
      <c r="E103" s="171"/>
      <c r="F103" s="171"/>
      <c r="G103" s="171"/>
      <c r="H103" s="172"/>
    </row>
    <row r="104" spans="1:8" ht="54.75" customHeight="1" x14ac:dyDescent="0.2">
      <c r="A104" s="173" t="s">
        <v>69</v>
      </c>
      <c r="B104" s="174"/>
      <c r="C104" s="169"/>
      <c r="D104" s="140">
        <v>3060</v>
      </c>
      <c r="E104" s="140"/>
      <c r="F104" s="140"/>
      <c r="G104" s="140"/>
      <c r="H104" s="141"/>
    </row>
    <row r="105" spans="1:8" ht="54.75" customHeight="1" x14ac:dyDescent="0.2">
      <c r="A105" s="173" t="s">
        <v>70</v>
      </c>
      <c r="B105" s="174"/>
      <c r="C105" s="169"/>
      <c r="D105" s="140">
        <v>2448</v>
      </c>
      <c r="E105" s="140"/>
      <c r="F105" s="140"/>
      <c r="G105" s="140"/>
      <c r="H105" s="141"/>
    </row>
    <row r="106" spans="1:8" ht="54.75" customHeight="1" x14ac:dyDescent="0.2">
      <c r="A106" s="173" t="s">
        <v>71</v>
      </c>
      <c r="B106" s="174"/>
      <c r="C106" s="169"/>
      <c r="D106" s="140">
        <v>2040</v>
      </c>
      <c r="E106" s="140"/>
      <c r="F106" s="140"/>
      <c r="G106" s="140"/>
      <c r="H106" s="141"/>
    </row>
    <row r="107" spans="1:8" ht="54.75" customHeight="1" x14ac:dyDescent="0.2">
      <c r="A107" s="173" t="s">
        <v>72</v>
      </c>
      <c r="B107" s="174"/>
      <c r="C107" s="169"/>
      <c r="D107" s="140">
        <v>1748.5714285714284</v>
      </c>
      <c r="E107" s="140"/>
      <c r="F107" s="140"/>
      <c r="G107" s="140"/>
      <c r="H107" s="141"/>
    </row>
    <row r="108" spans="1:8" ht="54.75" customHeight="1" x14ac:dyDescent="0.2">
      <c r="A108" s="173" t="s">
        <v>73</v>
      </c>
      <c r="B108" s="174"/>
      <c r="C108" s="169"/>
      <c r="D108" s="140">
        <v>1530</v>
      </c>
      <c r="E108" s="140"/>
      <c r="F108" s="140"/>
      <c r="G108" s="140"/>
      <c r="H108" s="141"/>
    </row>
    <row r="109" spans="1:8" ht="54.75" customHeight="1" x14ac:dyDescent="0.2">
      <c r="A109" s="173" t="s">
        <v>74</v>
      </c>
      <c r="B109" s="174"/>
      <c r="C109" s="169"/>
      <c r="D109" s="140">
        <v>1359.9999999999998</v>
      </c>
      <c r="E109" s="140"/>
      <c r="F109" s="140"/>
      <c r="G109" s="140"/>
      <c r="H109" s="141"/>
    </row>
    <row r="110" spans="1:8" ht="54.75" customHeight="1" thickBot="1" x14ac:dyDescent="0.25">
      <c r="A110" s="173" t="s">
        <v>75</v>
      </c>
      <c r="B110" s="174"/>
      <c r="C110" s="177"/>
      <c r="D110" s="140">
        <v>1224</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44">
        <v>17790</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"2ГИС.НОВОКУЗНЕЦК"</v>
      </c>
      <c r="D113" s="56">
        <v>6240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56">
        <v>5544</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5" s="56">
        <v>10974</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"2ГИС.НОВОКУЗНЕЦК"</v>
      </c>
      <c r="D116" s="56">
        <v>15240</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"2ГИС.НОВОКУЗНЕЦК"</v>
      </c>
      <c r="D117" s="56">
        <v>18288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8" s="56">
        <v>5544</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9" s="56">
        <v>6252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0" s="56">
        <v>10974</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21" s="56">
        <v>15000</v>
      </c>
      <c r="E121" s="37"/>
      <c r="F121" s="37"/>
      <c r="G121" s="37"/>
      <c r="H121" s="38"/>
    </row>
    <row r="122" spans="1:8" ht="50.1" customHeight="1" x14ac:dyDescent="0.2">
      <c r="A122" s="143" t="s">
        <v>87</v>
      </c>
      <c r="B122" s="144"/>
      <c r="C122" s="190" t="s">
        <v>88</v>
      </c>
      <c r="D122" s="56">
        <v>2010</v>
      </c>
      <c r="E122" s="37"/>
      <c r="F122" s="37"/>
      <c r="G122" s="37"/>
      <c r="H122" s="38"/>
    </row>
    <row r="123" spans="1:8" ht="69.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3" s="56">
        <v>3840</v>
      </c>
      <c r="E123" s="37"/>
      <c r="F123" s="37"/>
      <c r="G123" s="37"/>
      <c r="H123" s="38"/>
    </row>
    <row r="124" spans="1:8" ht="69.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4" s="56">
        <v>3840</v>
      </c>
      <c r="E124" s="37"/>
      <c r="F124" s="37"/>
      <c r="G124" s="37"/>
      <c r="H124" s="38"/>
    </row>
    <row r="125" spans="1:8" ht="69.75" customHeight="1" x14ac:dyDescent="0.2">
      <c r="A125" s="143" t="s">
        <v>91</v>
      </c>
      <c r="B125" s="144"/>
      <c r="C125"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5" s="56">
        <v>3840</v>
      </c>
      <c r="E125" s="37"/>
      <c r="F125" s="37"/>
      <c r="G125" s="37"/>
      <c r="H125" s="38"/>
    </row>
    <row r="126" spans="1:8" ht="69.75" customHeight="1" x14ac:dyDescent="0.2">
      <c r="A126" s="143" t="s">
        <v>92</v>
      </c>
      <c r="B126" s="144"/>
      <c r="C126"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6" s="56">
        <v>3840</v>
      </c>
      <c r="E126" s="37"/>
      <c r="F126" s="37"/>
      <c r="G126" s="37"/>
      <c r="H126" s="38"/>
    </row>
    <row r="127" spans="1:8" ht="69.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7" s="56">
        <v>28920</v>
      </c>
      <c r="E127" s="37"/>
      <c r="F127" s="37"/>
      <c r="G127" s="37"/>
      <c r="H127" s="38"/>
    </row>
    <row r="128" spans="1:8" ht="69.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8" s="56">
        <v>12000</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9" s="56">
        <v>14988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30" s="56">
        <v>1110</v>
      </c>
      <c r="E130" s="37"/>
      <c r="F130" s="37"/>
      <c r="G130" s="37"/>
      <c r="H130" s="38"/>
    </row>
    <row r="131" spans="1:8" s="16" customFormat="1" ht="102" customHeight="1" thickBot="1" x14ac:dyDescent="0.25">
      <c r="A131" s="143" t="s">
        <v>96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31" s="56">
        <v>100002</v>
      </c>
      <c r="E131" s="37"/>
      <c r="F131" s="37"/>
      <c r="G131" s="37"/>
      <c r="H131" s="38"/>
    </row>
    <row r="132" spans="1:8" s="16" customFormat="1" ht="126" customHeight="1" x14ac:dyDescent="0.2">
      <c r="A132" s="143" t="s">
        <v>97</v>
      </c>
      <c r="B132" s="144"/>
      <c r="C13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2" s="56">
        <v>20100</v>
      </c>
      <c r="E132" s="37"/>
      <c r="F132" s="37"/>
      <c r="G132" s="37"/>
      <c r="H132" s="38"/>
    </row>
    <row r="133" spans="1:8" s="16" customFormat="1" ht="96" customHeight="1" x14ac:dyDescent="0.2">
      <c r="A133" s="137" t="s">
        <v>98</v>
      </c>
      <c r="B133" s="191"/>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3" s="56">
        <v>10008</v>
      </c>
      <c r="E133" s="37"/>
      <c r="F133" s="37"/>
      <c r="G133" s="37"/>
      <c r="H133" s="38"/>
    </row>
    <row r="134" spans="1:8" s="16" customFormat="1" ht="9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4" s="56">
        <v>12000</v>
      </c>
      <c r="E134" s="37"/>
      <c r="F134" s="37"/>
      <c r="G134" s="37"/>
      <c r="H134" s="38"/>
    </row>
    <row r="135" spans="1:8" ht="50.1" customHeight="1" x14ac:dyDescent="0.2">
      <c r="A135" s="143" t="s">
        <v>100</v>
      </c>
      <c r="B135" s="144"/>
      <c r="C135" s="190" t="str">
        <f>"Интернет-площадка 2gis.ru на основе Cправочника организаций "&amp;$C$2&amp;""</f>
        <v>Интернет-площадка 2gis.ru на основе Cправочника организаций "2ГИС.НОВОКУЗНЕЦК"</v>
      </c>
      <c r="D135" s="56">
        <v>8760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56">
        <v>7800</v>
      </c>
      <c r="E136" s="37"/>
      <c r="F136" s="37"/>
      <c r="G136" s="37"/>
      <c r="H136" s="38"/>
    </row>
    <row r="137" spans="1:8" ht="50.1" customHeight="1" x14ac:dyDescent="0.2">
      <c r="A137" s="143" t="s">
        <v>102</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7" s="56">
        <v>15480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"2ГИС.НОВОКУЗНЕЦК"</v>
      </c>
      <c r="D138" s="56">
        <v>21360</v>
      </c>
      <c r="E138" s="37"/>
      <c r="F138" s="37"/>
      <c r="G138" s="37"/>
      <c r="H138" s="38"/>
    </row>
    <row r="139" spans="1:8" ht="50.1" customHeight="1" x14ac:dyDescent="0.2">
      <c r="A139" s="143" t="s">
        <v>104</v>
      </c>
      <c r="B139" s="144"/>
      <c r="C139" s="190" t="str">
        <f>"Интернет-площадка 2gis.ru на основе Cправочника организаций "&amp;$C$2&amp;""</f>
        <v>Интернет-площадка 2gis.ru на основе Cправочника организаций "2ГИС.НОВОКУЗНЕЦК"</v>
      </c>
      <c r="D139" s="56">
        <v>25632</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0" s="56">
        <v>7800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1" s="56">
        <v>8760</v>
      </c>
      <c r="E141" s="37"/>
      <c r="F141" s="37"/>
      <c r="G141" s="37"/>
      <c r="H141" s="38"/>
    </row>
    <row r="142" spans="1:8" ht="50.1" customHeight="1" x14ac:dyDescent="0.2">
      <c r="A142" s="143" t="s">
        <v>107</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2" s="56">
        <v>15480</v>
      </c>
      <c r="E142" s="37"/>
      <c r="F142" s="37"/>
      <c r="G142" s="37"/>
      <c r="H142" s="38"/>
    </row>
    <row r="143" spans="1:8" ht="50.1" customHeight="1" x14ac:dyDescent="0.2">
      <c r="A143" s="143" t="s">
        <v>108</v>
      </c>
      <c r="B143" s="144"/>
      <c r="C143" s="190" t="s">
        <v>88</v>
      </c>
      <c r="D143" s="56">
        <v>2880</v>
      </c>
      <c r="E143" s="37"/>
      <c r="F143" s="37"/>
      <c r="G143" s="37"/>
      <c r="H143" s="38"/>
    </row>
    <row r="144" spans="1:8" ht="73.5" customHeight="1" x14ac:dyDescent="0.2">
      <c r="A144" s="143" t="s">
        <v>109</v>
      </c>
      <c r="B144" s="144"/>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4" s="56">
        <v>40560</v>
      </c>
      <c r="E144" s="37"/>
      <c r="F144" s="37"/>
      <c r="G144" s="37"/>
      <c r="H144" s="38"/>
    </row>
    <row r="145" spans="1:8" ht="50.1" customHeight="1" thickBot="1" x14ac:dyDescent="0.25">
      <c r="A145" s="143" t="s">
        <v>110</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5" s="56">
        <v>21000</v>
      </c>
      <c r="E145" s="37"/>
      <c r="F145" s="37"/>
      <c r="G145" s="37"/>
      <c r="H145" s="38"/>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47" s="36">
        <v>12000</v>
      </c>
      <c r="E147" s="37"/>
      <c r="F147" s="37"/>
      <c r="G147" s="37"/>
      <c r="H147" s="38"/>
    </row>
    <row r="148" spans="1:8" s="16" customFormat="1" ht="50.1" customHeight="1" x14ac:dyDescent="0.2">
      <c r="A148" s="143" t="s">
        <v>113</v>
      </c>
      <c r="B148" s="144"/>
      <c r="C148" s="196"/>
      <c r="D148" s="36">
        <v>12000</v>
      </c>
      <c r="E148" s="37"/>
      <c r="F148" s="37"/>
      <c r="G148" s="37"/>
      <c r="H148" s="38"/>
    </row>
    <row r="149" spans="1:8" s="16" customFormat="1" ht="50.1" customHeight="1" x14ac:dyDescent="0.2">
      <c r="A149" s="194" t="s">
        <v>114</v>
      </c>
      <c r="B149" s="195"/>
      <c r="C149" s="196"/>
      <c r="D149" s="329">
        <v>3000</v>
      </c>
      <c r="E149" s="140"/>
      <c r="F149" s="140"/>
      <c r="G149" s="140"/>
      <c r="H149" s="140"/>
    </row>
    <row r="150" spans="1:8" s="16" customFormat="1" ht="50.1" customHeight="1" x14ac:dyDescent="0.2">
      <c r="A150" s="194" t="s">
        <v>115</v>
      </c>
      <c r="B150" s="195"/>
      <c r="C150" s="196"/>
      <c r="D150" s="329">
        <v>300</v>
      </c>
      <c r="E150" s="140"/>
      <c r="F150" s="140"/>
      <c r="G150" s="140"/>
      <c r="H150" s="140"/>
    </row>
    <row r="151" spans="1:8" s="16" customFormat="1" ht="50.1" customHeight="1" thickBot="1" x14ac:dyDescent="0.25">
      <c r="A151" s="194" t="s">
        <v>116</v>
      </c>
      <c r="B151" s="195"/>
      <c r="C151" s="198"/>
      <c r="D151" s="78">
        <v>1500</v>
      </c>
      <c r="E151" s="79"/>
      <c r="F151" s="79"/>
      <c r="G151" s="79"/>
      <c r="H151" s="79"/>
    </row>
    <row r="152" spans="1:8" s="16" customFormat="1" ht="50.1" customHeight="1" thickBot="1" x14ac:dyDescent="0.25">
      <c r="A152" s="24" t="s">
        <v>117</v>
      </c>
      <c r="B152" s="25"/>
      <c r="C152" s="26"/>
      <c r="D152" s="156"/>
      <c r="E152" s="156"/>
      <c r="F152" s="156"/>
      <c r="G152" s="156"/>
      <c r="H152" s="157"/>
    </row>
    <row r="153" spans="1:8" ht="50.1" customHeight="1" x14ac:dyDescent="0.2">
      <c r="A153" s="143" t="s">
        <v>118</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3" s="200">
        <f>F153*1.2</f>
        <v>5760</v>
      </c>
      <c r="E153" s="201">
        <f>F153*1.1</f>
        <v>5280</v>
      </c>
      <c r="F153" s="201">
        <v>4800</v>
      </c>
      <c r="G153" s="201">
        <f>F153*0.75</f>
        <v>3600</v>
      </c>
      <c r="H153" s="202">
        <f>F153*0.5</f>
        <v>2400</v>
      </c>
    </row>
    <row r="154" spans="1:8" ht="50.1" customHeight="1" x14ac:dyDescent="0.2">
      <c r="A154" s="143" t="s">
        <v>119</v>
      </c>
      <c r="B154" s="144"/>
      <c r="C154" s="190" t="str">
        <f>"Интернет-площадка 2gis.ru на основе Cправочника организаций "&amp;$C$2&amp;""</f>
        <v>Интернет-площадка 2gis.ru на основе Cправочника организаций "2ГИС.НОВОКУЗНЕЦК"</v>
      </c>
      <c r="D154" s="36">
        <v>3012</v>
      </c>
      <c r="E154" s="37"/>
      <c r="F154" s="37"/>
      <c r="G154" s="37"/>
      <c r="H154" s="38"/>
    </row>
    <row r="155" spans="1:8" ht="50.1" customHeight="1" x14ac:dyDescent="0.2">
      <c r="A155" s="143" t="s">
        <v>120</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5" s="56">
        <v>2772</v>
      </c>
      <c r="E155" s="37"/>
      <c r="F155" s="37"/>
      <c r="G155" s="37"/>
      <c r="H155" s="38"/>
    </row>
    <row r="156" spans="1:8" ht="50.1" customHeight="1" x14ac:dyDescent="0.2">
      <c r="A156" s="143" t="s">
        <v>287</v>
      </c>
      <c r="B156" s="144"/>
      <c r="C15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6" s="200">
        <f>F156*1.2</f>
        <v>8064</v>
      </c>
      <c r="E156" s="201">
        <f>F156*1.1</f>
        <v>7392.0000000000009</v>
      </c>
      <c r="F156" s="201">
        <v>6720</v>
      </c>
      <c r="G156" s="201">
        <f>F156*0.75</f>
        <v>5040</v>
      </c>
      <c r="H156" s="202">
        <f>F156*0.5</f>
        <v>3360</v>
      </c>
    </row>
    <row r="157" spans="1:8" ht="50.1" customHeight="1" x14ac:dyDescent="0.2">
      <c r="A157" s="143" t="s">
        <v>166</v>
      </c>
      <c r="B157" s="144"/>
      <c r="C157" s="190" t="str">
        <f>"Интернет-площадка 2gis.ru на основе Cправочника организаций "&amp;$C$2&amp;""</f>
        <v>Интернет-площадка 2gis.ru на основе Cправочника организаций "2ГИС.НОВОКУЗНЕЦК"</v>
      </c>
      <c r="D157" s="36">
        <v>4320</v>
      </c>
      <c r="E157" s="37"/>
      <c r="F157" s="37"/>
      <c r="G157" s="37"/>
      <c r="H157" s="38"/>
    </row>
    <row r="158" spans="1:8" ht="50.1" customHeight="1" x14ac:dyDescent="0.2">
      <c r="A158" s="143" t="s">
        <v>123</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8" s="36">
        <v>3960</v>
      </c>
      <c r="E158" s="37"/>
      <c r="F158" s="37"/>
      <c r="G158" s="37"/>
      <c r="H158" s="38"/>
    </row>
    <row r="159" spans="1:8" s="16" customFormat="1" ht="126" customHeight="1" x14ac:dyDescent="0.2">
      <c r="A159" s="143" t="s">
        <v>124</v>
      </c>
      <c r="B159" s="144"/>
      <c r="C159" s="203" t="str">
        <f>C154</f>
        <v>Интернет-площадка 2gis.ru на основе Cправочника организаций "2ГИС.НОВОКУЗНЕЦК"</v>
      </c>
      <c r="D159" s="200">
        <f>F159*1.2</f>
        <v>5760</v>
      </c>
      <c r="E159" s="201">
        <f>F159*1.1</f>
        <v>5280</v>
      </c>
      <c r="F159" s="201">
        <v>4800</v>
      </c>
      <c r="G159" s="201">
        <f>F159*0.75</f>
        <v>3600</v>
      </c>
      <c r="H159" s="202">
        <f>F159*0.5</f>
        <v>2400</v>
      </c>
    </row>
    <row r="160" spans="1:8" s="16" customFormat="1" ht="126" customHeight="1" thickBot="1" x14ac:dyDescent="0.25">
      <c r="A160" s="143" t="s">
        <v>125</v>
      </c>
      <c r="B160" s="144"/>
      <c r="C1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0" s="56">
        <v>5214</v>
      </c>
      <c r="E160" s="37"/>
      <c r="F160" s="37"/>
      <c r="G160" s="37"/>
      <c r="H160" s="38"/>
    </row>
    <row r="161" spans="1:8" ht="50.1" customHeight="1" thickBot="1" x14ac:dyDescent="0.25">
      <c r="A161" s="24" t="s">
        <v>185</v>
      </c>
      <c r="B161" s="25"/>
      <c r="C161" s="26"/>
      <c r="D161" s="156"/>
      <c r="E161" s="156"/>
      <c r="F161" s="156"/>
      <c r="G161" s="156"/>
      <c r="H161" s="157"/>
    </row>
    <row r="162" spans="1:8" s="23" customFormat="1" ht="30" customHeight="1" thickBot="1" x14ac:dyDescent="0.25">
      <c r="A162" s="357"/>
      <c r="B162" s="357"/>
      <c r="C162" s="357"/>
      <c r="D162" s="357"/>
      <c r="E162" s="357"/>
      <c r="F162" s="357"/>
      <c r="G162" s="357"/>
      <c r="H162" s="359"/>
    </row>
    <row r="163" spans="1:8" s="16" customFormat="1" ht="83.25" customHeight="1" x14ac:dyDescent="0.2">
      <c r="A163" s="494" t="s">
        <v>186</v>
      </c>
      <c r="B163" s="495"/>
      <c r="C16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3" s="564">
        <v>14070</v>
      </c>
      <c r="E163" s="509"/>
      <c r="F163" s="509"/>
      <c r="G163" s="509"/>
      <c r="H163" s="416"/>
    </row>
    <row r="164" spans="1:8" s="16" customFormat="1" ht="83.25" customHeight="1" thickBot="1" x14ac:dyDescent="0.25">
      <c r="A164" s="496" t="s">
        <v>187</v>
      </c>
      <c r="B164" s="497"/>
      <c r="C164" s="198"/>
      <c r="D164" s="327">
        <v>14070</v>
      </c>
      <c r="E164" s="148"/>
      <c r="F164" s="148"/>
      <c r="G164" s="148"/>
      <c r="H164" s="149"/>
    </row>
    <row r="165" spans="1:8" ht="50.1" customHeight="1" thickBot="1" x14ac:dyDescent="0.25">
      <c r="A165" s="180"/>
      <c r="B165" s="181"/>
      <c r="C165" s="182"/>
      <c r="D165" s="183"/>
      <c r="E165" s="183"/>
      <c r="F165" s="183"/>
      <c r="G165" s="183"/>
      <c r="H165" s="184"/>
    </row>
    <row r="166" spans="1:8" s="23" customFormat="1" ht="26.25" x14ac:dyDescent="0.2">
      <c r="A166" s="204"/>
      <c r="B166" s="205"/>
      <c r="C166" s="206"/>
      <c r="D166" s="205"/>
      <c r="E166" s="205"/>
      <c r="F166" s="205"/>
      <c r="G166" s="205"/>
      <c r="H166" s="207"/>
    </row>
    <row r="167" spans="1:8" s="16" customFormat="1" ht="21" x14ac:dyDescent="0.2">
      <c r="A167" s="208"/>
      <c r="B167" s="209" t="s">
        <v>126</v>
      </c>
      <c r="C167" s="210" t="s">
        <v>569</v>
      </c>
      <c r="D167" s="210"/>
      <c r="E167" s="211"/>
      <c r="F167" s="211"/>
      <c r="G167" s="211"/>
      <c r="H167" s="211"/>
    </row>
    <row r="168" spans="1:8" s="16" customFormat="1" ht="21" x14ac:dyDescent="0.2">
      <c r="A168" s="208"/>
      <c r="B168" s="211"/>
      <c r="C168" s="212" t="s">
        <v>570</v>
      </c>
      <c r="D168" s="212"/>
      <c r="E168" s="211"/>
      <c r="F168" s="211"/>
      <c r="G168" s="211"/>
      <c r="H168" s="211"/>
    </row>
    <row r="169" spans="1:8" s="16" customFormat="1" ht="21" x14ac:dyDescent="0.2">
      <c r="A169" s="208"/>
      <c r="B169" s="211"/>
      <c r="C169" s="212" t="s">
        <v>571</v>
      </c>
      <c r="D169" s="212"/>
      <c r="E169" s="211"/>
      <c r="F169" s="211"/>
      <c r="G169" s="211"/>
      <c r="H169" s="211"/>
    </row>
    <row r="170" spans="1:8" s="16" customFormat="1" ht="21" x14ac:dyDescent="0.2">
      <c r="A170" s="204"/>
      <c r="B170" s="205"/>
      <c r="C170" s="212"/>
      <c r="D170" s="212"/>
      <c r="E170" s="211"/>
      <c r="F170" s="211"/>
      <c r="G170" s="211"/>
      <c r="H170" s="205"/>
    </row>
    <row r="171" spans="1:8" s="16" customFormat="1" ht="26.25" x14ac:dyDescent="0.2">
      <c r="A171" s="215" t="str">
        <f>Абакан_юр!A158</f>
        <v>По соглашению сторон в качестве валюты платежа могут выступать украинские гривны, в этом случае курс следующий: 1 руб. = 0,4427 гривен</v>
      </c>
      <c r="B171" s="215"/>
      <c r="C171" s="215"/>
      <c r="D171" s="216"/>
      <c r="E171" s="216"/>
      <c r="F171" s="217"/>
      <c r="G171" s="218"/>
      <c r="H171" s="218"/>
    </row>
    <row r="172" spans="1:8" ht="26.25" x14ac:dyDescent="0.2">
      <c r="A172" s="215" t="str">
        <f>Абакан_юр!A159</f>
        <v>По соглашению сторон в качестве валюты платежа могут выступать дирхамы ОАЭ, в этом случае курс следующий: 1 руб. = 0,0427 дирхам</v>
      </c>
      <c r="B172" s="215"/>
      <c r="C172" s="215"/>
      <c r="D172" s="216"/>
      <c r="E172" s="216"/>
      <c r="F172" s="217"/>
      <c r="G172" s="220"/>
      <c r="H172" s="220"/>
    </row>
    <row r="173" spans="1:8" ht="26.25" x14ac:dyDescent="0.2">
      <c r="A173" s="215" t="str">
        <f>Абакан_юр!A160</f>
        <v>По соглашению сторон в качестве валюты платежа могут выступать доллары США, в этом случае курс следующий: 1 руб. = 0,0117 доллара</v>
      </c>
      <c r="B173" s="215"/>
      <c r="C173" s="215"/>
      <c r="D173" s="216"/>
      <c r="E173" s="216"/>
      <c r="F173" s="217"/>
      <c r="G173" s="220"/>
      <c r="H173" s="220"/>
    </row>
    <row r="174" spans="1:8" ht="26.25" x14ac:dyDescent="0.2">
      <c r="A174" s="215" t="str">
        <f>Абакан_юр!A161</f>
        <v>По соглашению сторон в качестве валюты платежа могут выступать евро, в этом случае курс следующий: 1 руб. = 0,0108 евро</v>
      </c>
      <c r="B174" s="215"/>
      <c r="C174" s="215"/>
      <c r="D174" s="216"/>
      <c r="E174" s="217"/>
      <c r="F174" s="217"/>
      <c r="G174" s="220"/>
      <c r="H174" s="220"/>
    </row>
    <row r="175" spans="1:8" ht="26.25" x14ac:dyDescent="0.2">
      <c r="A175" s="215" t="str">
        <f>Абакан_юр!A162</f>
        <v>По соглашению сторон в качестве валюты платежа могут выступать чешские кроны, в этом случае курс следующий: 1 руб. = 0,2672 крона</v>
      </c>
      <c r="B175" s="215"/>
      <c r="C175" s="215"/>
      <c r="D175" s="216"/>
      <c r="E175" s="217"/>
      <c r="F175" s="217"/>
      <c r="G175" s="220"/>
      <c r="H175" s="220"/>
    </row>
    <row r="176" spans="1:8" ht="26.25" x14ac:dyDescent="0.2">
      <c r="A176" s="215" t="str">
        <f>Абакан_юр!A163</f>
        <v>По соглашению сторон в качестве валюты платежа могут выступать киргизские сомы, в этом случае курс следующий: 1 руб. = 1,0485 сом</v>
      </c>
      <c r="B176" s="215"/>
      <c r="C176" s="215"/>
      <c r="D176" s="216"/>
      <c r="E176" s="216"/>
      <c r="F176" s="217"/>
      <c r="G176" s="220"/>
      <c r="H176" s="220"/>
    </row>
    <row r="177" spans="1:8" ht="26.25" x14ac:dyDescent="0.2">
      <c r="A177"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7" s="215"/>
      <c r="C177" s="215"/>
      <c r="D177" s="216"/>
      <c r="E177" s="216"/>
      <c r="F177" s="217"/>
      <c r="G177" s="220"/>
      <c r="H177" s="220"/>
    </row>
    <row r="178" spans="1:8" ht="26.25" x14ac:dyDescent="0.2">
      <c r="A178" s="221"/>
      <c r="B178" s="221"/>
      <c r="C178" s="222"/>
      <c r="D178" s="223"/>
      <c r="E178" s="223"/>
      <c r="F178" s="224"/>
      <c r="G178" s="225"/>
      <c r="H178" s="225"/>
    </row>
    <row r="179" spans="1:8" ht="21" x14ac:dyDescent="0.2">
      <c r="A179" s="227" t="s">
        <v>137</v>
      </c>
      <c r="B179" s="227"/>
      <c r="C179" s="227"/>
      <c r="D179" s="227"/>
      <c r="E179" s="227"/>
      <c r="F179" s="227"/>
      <c r="G179" s="227"/>
      <c r="H179" s="227"/>
    </row>
    <row r="180" spans="1:8" ht="21" x14ac:dyDescent="0.2">
      <c r="A180" s="227" t="s">
        <v>138</v>
      </c>
      <c r="B180" s="227"/>
      <c r="C180" s="227"/>
      <c r="D180" s="227"/>
      <c r="E180" s="227"/>
      <c r="F180" s="227"/>
      <c r="G180" s="227"/>
      <c r="H180" s="227"/>
    </row>
    <row r="181" spans="1:8" ht="27" thickBot="1" x14ac:dyDescent="0.25">
      <c r="A181" s="221"/>
      <c r="B181" s="221"/>
      <c r="C181" s="222"/>
      <c r="D181" s="223"/>
      <c r="E181" s="223"/>
      <c r="F181" s="224"/>
      <c r="G181" s="225"/>
      <c r="H181" s="225"/>
    </row>
    <row r="182" spans="1:8" ht="21.75" thickBot="1" x14ac:dyDescent="0.25">
      <c r="A182" s="305" t="s">
        <v>141</v>
      </c>
      <c r="B182" s="306"/>
      <c r="C182" s="238" t="s">
        <v>142</v>
      </c>
      <c r="D182" s="330" t="s">
        <v>143</v>
      </c>
      <c r="E182" s="331"/>
      <c r="F182" s="240"/>
      <c r="G182" s="240"/>
      <c r="H182" s="240"/>
    </row>
    <row r="183" spans="1:8" ht="21" x14ac:dyDescent="0.2">
      <c r="A183" s="241" t="s">
        <v>170</v>
      </c>
      <c r="B183" s="242"/>
      <c r="C183" s="244" t="s">
        <v>171</v>
      </c>
      <c r="D183" s="370">
        <v>2190</v>
      </c>
      <c r="E183" s="245"/>
      <c r="F183" s="240"/>
      <c r="G183" s="240"/>
      <c r="H183" s="240"/>
    </row>
    <row r="184" spans="1:8" ht="21" x14ac:dyDescent="0.2">
      <c r="A184" s="246" t="s">
        <v>172</v>
      </c>
      <c r="B184" s="247"/>
      <c r="C184" s="249"/>
      <c r="D184" s="371">
        <v>1590</v>
      </c>
      <c r="E184" s="250"/>
      <c r="F184" s="240"/>
      <c r="G184" s="240"/>
      <c r="H184" s="240"/>
    </row>
    <row r="185" spans="1:8" ht="21" x14ac:dyDescent="0.2">
      <c r="A185" s="246" t="s">
        <v>173</v>
      </c>
      <c r="B185" s="247"/>
      <c r="C185" s="249"/>
      <c r="D185" s="371">
        <v>1440</v>
      </c>
      <c r="E185" s="250"/>
      <c r="F185" s="240"/>
      <c r="G185" s="240"/>
      <c r="H185" s="240"/>
    </row>
    <row r="186" spans="1:8" ht="21.75" thickBot="1" x14ac:dyDescent="0.25">
      <c r="A186" s="246" t="s">
        <v>174</v>
      </c>
      <c r="B186" s="247"/>
      <c r="C186" s="249"/>
      <c r="D186" s="371">
        <v>1290</v>
      </c>
      <c r="E186" s="250"/>
      <c r="F186" s="240"/>
      <c r="G186" s="240"/>
      <c r="H186" s="240"/>
    </row>
    <row r="187" spans="1:8" ht="84" x14ac:dyDescent="0.2">
      <c r="A187" s="241" t="s">
        <v>144</v>
      </c>
      <c r="B187" s="242"/>
      <c r="C187" s="243" t="s">
        <v>145</v>
      </c>
      <c r="D187" s="244" t="s">
        <v>146</v>
      </c>
      <c r="E187" s="245"/>
      <c r="F187" s="240"/>
      <c r="G187" s="240"/>
      <c r="H187" s="240"/>
    </row>
    <row r="188" spans="1:8" ht="21" x14ac:dyDescent="0.2">
      <c r="A188" s="246" t="s">
        <v>147</v>
      </c>
      <c r="B188" s="247"/>
      <c r="C188" s="248" t="s">
        <v>148</v>
      </c>
      <c r="D188" s="249" t="s">
        <v>149</v>
      </c>
      <c r="E188" s="250"/>
      <c r="F188" s="240"/>
      <c r="G188" s="240"/>
      <c r="H188" s="240"/>
    </row>
    <row r="189" spans="1:8" ht="96" customHeight="1" x14ac:dyDescent="0.2">
      <c r="A189" s="246" t="s">
        <v>150</v>
      </c>
      <c r="B189" s="247"/>
      <c r="C189" s="248" t="s">
        <v>151</v>
      </c>
      <c r="D189" s="249" t="s">
        <v>149</v>
      </c>
      <c r="E189" s="250"/>
      <c r="F189" s="240"/>
      <c r="G189" s="240"/>
      <c r="H189" s="240"/>
    </row>
    <row r="190" spans="1:8" ht="50.1" customHeight="1" thickBot="1" x14ac:dyDescent="0.25">
      <c r="A190" s="332" t="s">
        <v>153</v>
      </c>
      <c r="B190" s="333"/>
      <c r="C190" s="546" t="s">
        <v>154</v>
      </c>
      <c r="D190" s="333" t="s">
        <v>149</v>
      </c>
      <c r="E190" s="547"/>
      <c r="F190" s="234"/>
      <c r="G190" s="234"/>
      <c r="H190" s="234"/>
    </row>
    <row r="191" spans="1:8" ht="50.1" customHeight="1" thickBot="1" x14ac:dyDescent="0.25">
      <c r="A191" s="332" t="s">
        <v>155</v>
      </c>
      <c r="B191" s="333"/>
      <c r="C191" s="334" t="s">
        <v>156</v>
      </c>
      <c r="D191" s="335" t="s">
        <v>149</v>
      </c>
      <c r="E191" s="336"/>
      <c r="F191" s="224"/>
      <c r="G191" s="225"/>
      <c r="H191" s="225"/>
    </row>
    <row r="192" spans="1:8" ht="50.1" customHeight="1" x14ac:dyDescent="0.2">
      <c r="A192" s="252" t="s">
        <v>157</v>
      </c>
      <c r="B192" s="252"/>
      <c r="C192" s="252"/>
      <c r="D192" s="252"/>
      <c r="E192" s="252"/>
      <c r="F192" s="252"/>
      <c r="G192" s="252"/>
      <c r="H192" s="252"/>
    </row>
    <row r="193" spans="1:8" ht="50.1" customHeight="1" x14ac:dyDescent="0.2">
      <c r="A193" s="252" t="s">
        <v>158</v>
      </c>
      <c r="B193" s="252"/>
      <c r="C193" s="252"/>
      <c r="D193" s="252"/>
      <c r="E193" s="252"/>
      <c r="F193" s="252"/>
      <c r="G193" s="252"/>
      <c r="H193" s="252"/>
    </row>
    <row r="194" spans="1:8" ht="192.75" customHeight="1" x14ac:dyDescent="0.2">
      <c r="A194"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11"/>
      <c r="C194" s="311"/>
      <c r="D194" s="311"/>
      <c r="E194" s="311"/>
      <c r="F194" s="311"/>
      <c r="G194" s="311"/>
      <c r="H194" s="311"/>
    </row>
    <row r="195" spans="1:8" ht="97.5" customHeight="1" x14ac:dyDescent="0.2">
      <c r="A195" s="227" t="s">
        <v>160</v>
      </c>
      <c r="B195" s="227"/>
      <c r="C195" s="227"/>
      <c r="D195" s="227"/>
      <c r="E195" s="227"/>
      <c r="F195" s="227"/>
      <c r="G195" s="227"/>
      <c r="H195" s="227"/>
    </row>
    <row r="196" spans="1:8" ht="113.25" customHeight="1" x14ac:dyDescent="0.2">
      <c r="A196" s="252" t="s">
        <v>161</v>
      </c>
      <c r="B196" s="252"/>
      <c r="C196" s="252"/>
      <c r="D196" s="252"/>
      <c r="E196" s="252"/>
      <c r="F196" s="252"/>
      <c r="G196" s="252"/>
      <c r="H196" s="252"/>
    </row>
    <row r="197" spans="1:8" s="205" customFormat="1" ht="102.75" customHeight="1" x14ac:dyDescent="0.2">
      <c r="A197" s="227" t="s">
        <v>162</v>
      </c>
      <c r="B197" s="227"/>
      <c r="C197" s="227"/>
      <c r="D197" s="227"/>
      <c r="E197" s="227"/>
      <c r="F197" s="227"/>
      <c r="G197" s="227"/>
      <c r="H197" s="227"/>
    </row>
    <row r="198" spans="1:8" s="226" customFormat="1" ht="222.75" customHeight="1" x14ac:dyDescent="0.2">
      <c r="A198" s="204"/>
      <c r="B198" s="205"/>
      <c r="C198" s="206"/>
      <c r="D198" s="205"/>
      <c r="E198" s="205"/>
      <c r="F198" s="205"/>
      <c r="G198" s="205"/>
      <c r="H198" s="207"/>
    </row>
    <row r="199" spans="1:8" ht="38.25" customHeight="1" x14ac:dyDescent="0.2"/>
    <row r="200" spans="1:8" ht="34.5" customHeight="1" x14ac:dyDescent="0.2"/>
    <row r="201" spans="1:8" ht="188.25" customHeight="1" x14ac:dyDescent="0.2"/>
    <row r="202" spans="1:8" ht="91.5" customHeight="1" x14ac:dyDescent="0.2"/>
    <row r="204" spans="1:8" s="254" customFormat="1" ht="114.75" customHeight="1" x14ac:dyDescent="0.2">
      <c r="A204" s="204"/>
      <c r="B204" s="205"/>
      <c r="C204" s="206"/>
      <c r="D204" s="205"/>
      <c r="E204" s="205"/>
      <c r="F204" s="205"/>
      <c r="G204" s="205"/>
      <c r="H204" s="207"/>
    </row>
  </sheetData>
  <sheetProtection selectLockedCells="1" selectUnlockedCells="1"/>
  <mergeCells count="333">
    <mergeCell ref="A194:H194"/>
    <mergeCell ref="A195:H195"/>
    <mergeCell ref="A196:H196"/>
    <mergeCell ref="A197:E197"/>
    <mergeCell ref="F197:H197"/>
    <mergeCell ref="A190:B190"/>
    <mergeCell ref="D190:E190"/>
    <mergeCell ref="A191:B191"/>
    <mergeCell ref="D191:E191"/>
    <mergeCell ref="A192:H192"/>
    <mergeCell ref="A193:H193"/>
    <mergeCell ref="A187:B187"/>
    <mergeCell ref="D187:E187"/>
    <mergeCell ref="A188:B188"/>
    <mergeCell ref="D188:E188"/>
    <mergeCell ref="A189:B189"/>
    <mergeCell ref="D189:E189"/>
    <mergeCell ref="A183:B183"/>
    <mergeCell ref="C183:C186"/>
    <mergeCell ref="D183:E183"/>
    <mergeCell ref="A184:B184"/>
    <mergeCell ref="D184:E184"/>
    <mergeCell ref="A185:B185"/>
    <mergeCell ref="D185:E185"/>
    <mergeCell ref="A186:B186"/>
    <mergeCell ref="D186:E186"/>
    <mergeCell ref="A176:C176"/>
    <mergeCell ref="A177:C177"/>
    <mergeCell ref="A179:H179"/>
    <mergeCell ref="A180:H180"/>
    <mergeCell ref="A182:B182"/>
    <mergeCell ref="D182:E182"/>
    <mergeCell ref="A171:C171"/>
    <mergeCell ref="G171:H171"/>
    <mergeCell ref="A172:C172"/>
    <mergeCell ref="A173:C173"/>
    <mergeCell ref="A174:C174"/>
    <mergeCell ref="A175:C175"/>
    <mergeCell ref="A165:B165"/>
    <mergeCell ref="D165:H165"/>
    <mergeCell ref="C167:D167"/>
    <mergeCell ref="C168:D168"/>
    <mergeCell ref="C169:D169"/>
    <mergeCell ref="C170:D170"/>
    <mergeCell ref="A162:C162"/>
    <mergeCell ref="D162:H162"/>
    <mergeCell ref="A163:B163"/>
    <mergeCell ref="C163:C164"/>
    <mergeCell ref="D163:H163"/>
    <mergeCell ref="A164:B164"/>
    <mergeCell ref="D164:H164"/>
    <mergeCell ref="A158:B158"/>
    <mergeCell ref="D158:H158"/>
    <mergeCell ref="A159:B159"/>
    <mergeCell ref="A160:B160"/>
    <mergeCell ref="D160:H160"/>
    <mergeCell ref="A161:B161"/>
    <mergeCell ref="D161:H161"/>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0" zoomScaleNormal="60" zoomScaleSheetLayoutView="40" workbookViewId="0">
      <pane ySplit="4" topLeftCell="A12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2010 до 60300</v>
      </c>
      <c r="E48" s="122"/>
      <c r="F48" s="122"/>
      <c r="G48" s="122"/>
      <c r="H48" s="123"/>
    </row>
    <row r="49" spans="1:8" ht="37.5" customHeight="1" x14ac:dyDescent="0.2">
      <c r="A49" s="124" t="s">
        <v>32</v>
      </c>
      <c r="B49" s="125"/>
      <c r="C49" s="455"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49" s="127">
        <v>2010</v>
      </c>
      <c r="E49" s="128"/>
      <c r="F49" s="128"/>
      <c r="G49" s="128"/>
      <c r="H49" s="129"/>
    </row>
    <row r="50" spans="1:8" ht="37.5" customHeight="1" x14ac:dyDescent="0.2">
      <c r="A50" s="130" t="s">
        <v>33</v>
      </c>
      <c r="B50" s="131"/>
      <c r="C50" s="456"/>
      <c r="D50" s="36">
        <v>4020</v>
      </c>
      <c r="E50" s="37"/>
      <c r="F50" s="37"/>
      <c r="G50" s="37"/>
      <c r="H50" s="38"/>
    </row>
    <row r="51" spans="1:8" ht="37.5" customHeight="1" x14ac:dyDescent="0.2">
      <c r="A51" s="130" t="s">
        <v>34</v>
      </c>
      <c r="B51" s="131"/>
      <c r="C51" s="456"/>
      <c r="D51" s="36">
        <v>6030</v>
      </c>
      <c r="E51" s="37"/>
      <c r="F51" s="37"/>
      <c r="G51" s="37"/>
      <c r="H51" s="38"/>
    </row>
    <row r="52" spans="1:8" ht="37.5" customHeight="1" x14ac:dyDescent="0.2">
      <c r="A52" s="130" t="s">
        <v>35</v>
      </c>
      <c r="B52" s="131"/>
      <c r="C52" s="456"/>
      <c r="D52" s="36">
        <v>8040</v>
      </c>
      <c r="E52" s="37"/>
      <c r="F52" s="37"/>
      <c r="G52" s="37"/>
      <c r="H52" s="38"/>
    </row>
    <row r="53" spans="1:8" ht="37.5" customHeight="1" x14ac:dyDescent="0.2">
      <c r="A53" s="130" t="s">
        <v>36</v>
      </c>
      <c r="B53" s="131"/>
      <c r="C53" s="456"/>
      <c r="D53" s="36">
        <v>10050</v>
      </c>
      <c r="E53" s="37"/>
      <c r="F53" s="37"/>
      <c r="G53" s="37"/>
      <c r="H53" s="38"/>
    </row>
    <row r="54" spans="1:8" ht="37.5" customHeight="1" x14ac:dyDescent="0.2">
      <c r="A54" s="130" t="s">
        <v>37</v>
      </c>
      <c r="B54" s="131"/>
      <c r="C54" s="456"/>
      <c r="D54" s="36">
        <v>12060</v>
      </c>
      <c r="E54" s="37"/>
      <c r="F54" s="37"/>
      <c r="G54" s="37"/>
      <c r="H54" s="38"/>
    </row>
    <row r="55" spans="1:8" ht="37.5" customHeight="1" x14ac:dyDescent="0.2">
      <c r="A55" s="130" t="s">
        <v>38</v>
      </c>
      <c r="B55" s="131"/>
      <c r="C55" s="456"/>
      <c r="D55" s="36">
        <v>14070</v>
      </c>
      <c r="E55" s="37"/>
      <c r="F55" s="37"/>
      <c r="G55" s="37"/>
      <c r="H55" s="38"/>
    </row>
    <row r="56" spans="1:8" ht="37.5" customHeight="1" x14ac:dyDescent="0.2">
      <c r="A56" s="130" t="s">
        <v>39</v>
      </c>
      <c r="B56" s="131"/>
      <c r="C56" s="456"/>
      <c r="D56" s="36">
        <v>16080</v>
      </c>
      <c r="E56" s="37"/>
      <c r="F56" s="37"/>
      <c r="G56" s="37"/>
      <c r="H56" s="38"/>
    </row>
    <row r="57" spans="1:8" ht="37.5" customHeight="1" x14ac:dyDescent="0.2">
      <c r="A57" s="130" t="s">
        <v>40</v>
      </c>
      <c r="B57" s="131"/>
      <c r="C57" s="456"/>
      <c r="D57" s="36">
        <v>18090</v>
      </c>
      <c r="E57" s="37"/>
      <c r="F57" s="37"/>
      <c r="G57" s="37"/>
      <c r="H57" s="38"/>
    </row>
    <row r="58" spans="1:8" ht="37.5" customHeight="1" x14ac:dyDescent="0.2">
      <c r="A58" s="130" t="s">
        <v>41</v>
      </c>
      <c r="B58" s="131"/>
      <c r="C58" s="456"/>
      <c r="D58" s="36">
        <v>20100</v>
      </c>
      <c r="E58" s="37"/>
      <c r="F58" s="37"/>
      <c r="G58" s="37"/>
      <c r="H58" s="38"/>
    </row>
    <row r="59" spans="1:8" ht="37.5" customHeight="1" x14ac:dyDescent="0.2">
      <c r="A59" s="130" t="s">
        <v>42</v>
      </c>
      <c r="B59" s="131"/>
      <c r="C59" s="456"/>
      <c r="D59" s="36">
        <v>22110</v>
      </c>
      <c r="E59" s="37"/>
      <c r="F59" s="37"/>
      <c r="G59" s="37"/>
      <c r="H59" s="38"/>
    </row>
    <row r="60" spans="1:8" ht="37.5" customHeight="1" x14ac:dyDescent="0.2">
      <c r="A60" s="130" t="s">
        <v>43</v>
      </c>
      <c r="B60" s="131"/>
      <c r="C60" s="456"/>
      <c r="D60" s="36">
        <v>24120</v>
      </c>
      <c r="E60" s="37"/>
      <c r="F60" s="37"/>
      <c r="G60" s="37"/>
      <c r="H60" s="38"/>
    </row>
    <row r="61" spans="1:8" ht="37.5" customHeight="1" x14ac:dyDescent="0.2">
      <c r="A61" s="130" t="s">
        <v>44</v>
      </c>
      <c r="B61" s="131"/>
      <c r="C61" s="456"/>
      <c r="D61" s="36">
        <v>26130</v>
      </c>
      <c r="E61" s="37"/>
      <c r="F61" s="37"/>
      <c r="G61" s="37"/>
      <c r="H61" s="38"/>
    </row>
    <row r="62" spans="1:8" ht="37.5" customHeight="1" x14ac:dyDescent="0.2">
      <c r="A62" s="130" t="s">
        <v>45</v>
      </c>
      <c r="B62" s="131"/>
      <c r="C62" s="456"/>
      <c r="D62" s="36">
        <v>28140</v>
      </c>
      <c r="E62" s="37"/>
      <c r="F62" s="37"/>
      <c r="G62" s="37"/>
      <c r="H62" s="38"/>
    </row>
    <row r="63" spans="1:8" ht="37.5" customHeight="1" x14ac:dyDescent="0.2">
      <c r="A63" s="130" t="s">
        <v>46</v>
      </c>
      <c r="B63" s="131"/>
      <c r="C63" s="456"/>
      <c r="D63" s="36">
        <v>30150</v>
      </c>
      <c r="E63" s="37"/>
      <c r="F63" s="37"/>
      <c r="G63" s="37"/>
      <c r="H63" s="38"/>
    </row>
    <row r="64" spans="1:8" ht="37.5" customHeight="1" x14ac:dyDescent="0.2">
      <c r="A64" s="130" t="s">
        <v>47</v>
      </c>
      <c r="B64" s="131"/>
      <c r="C64" s="456"/>
      <c r="D64" s="36">
        <v>32160</v>
      </c>
      <c r="E64" s="37"/>
      <c r="F64" s="37"/>
      <c r="G64" s="37"/>
      <c r="H64" s="38"/>
    </row>
    <row r="65" spans="1:8" ht="37.5" customHeight="1" x14ac:dyDescent="0.2">
      <c r="A65" s="130" t="s">
        <v>48</v>
      </c>
      <c r="B65" s="131"/>
      <c r="C65" s="456"/>
      <c r="D65" s="36">
        <v>34170</v>
      </c>
      <c r="E65" s="37"/>
      <c r="F65" s="37"/>
      <c r="G65" s="37"/>
      <c r="H65" s="38"/>
    </row>
    <row r="66" spans="1:8" ht="37.5" customHeight="1" x14ac:dyDescent="0.2">
      <c r="A66" s="130" t="s">
        <v>49</v>
      </c>
      <c r="B66" s="131"/>
      <c r="C66" s="456"/>
      <c r="D66" s="36">
        <v>36180</v>
      </c>
      <c r="E66" s="37"/>
      <c r="F66" s="37"/>
      <c r="G66" s="37"/>
      <c r="H66" s="38"/>
    </row>
    <row r="67" spans="1:8" ht="37.5" customHeight="1" x14ac:dyDescent="0.2">
      <c r="A67" s="130" t="s">
        <v>50</v>
      </c>
      <c r="B67" s="131"/>
      <c r="C67" s="456"/>
      <c r="D67" s="36">
        <v>38190</v>
      </c>
      <c r="E67" s="37"/>
      <c r="F67" s="37"/>
      <c r="G67" s="37"/>
      <c r="H67" s="38"/>
    </row>
    <row r="68" spans="1:8" ht="37.5" customHeight="1" x14ac:dyDescent="0.2">
      <c r="A68" s="130" t="s">
        <v>51</v>
      </c>
      <c r="B68" s="131"/>
      <c r="C68" s="456"/>
      <c r="D68" s="36">
        <v>40200</v>
      </c>
      <c r="E68" s="37"/>
      <c r="F68" s="37"/>
      <c r="G68" s="37"/>
      <c r="H68" s="38"/>
    </row>
    <row r="69" spans="1:8" ht="37.5" customHeight="1" x14ac:dyDescent="0.2">
      <c r="A69" s="130" t="s">
        <v>197</v>
      </c>
      <c r="B69" s="131"/>
      <c r="C69" s="456"/>
      <c r="D69" s="36">
        <v>42210</v>
      </c>
      <c r="E69" s="37"/>
      <c r="F69" s="37"/>
      <c r="G69" s="37"/>
      <c r="H69" s="38"/>
    </row>
    <row r="70" spans="1:8" ht="37.5" customHeight="1" x14ac:dyDescent="0.2">
      <c r="A70" s="130" t="s">
        <v>198</v>
      </c>
      <c r="B70" s="131"/>
      <c r="C70" s="456"/>
      <c r="D70" s="36">
        <v>44220</v>
      </c>
      <c r="E70" s="37"/>
      <c r="F70" s="37"/>
      <c r="G70" s="37"/>
      <c r="H70" s="38"/>
    </row>
    <row r="71" spans="1:8" ht="37.5" customHeight="1" x14ac:dyDescent="0.2">
      <c r="A71" s="130" t="s">
        <v>199</v>
      </c>
      <c r="B71" s="131"/>
      <c r="C71" s="456"/>
      <c r="D71" s="36">
        <v>46230</v>
      </c>
      <c r="E71" s="37"/>
      <c r="F71" s="37"/>
      <c r="G71" s="37"/>
      <c r="H71" s="38"/>
    </row>
    <row r="72" spans="1:8" ht="37.5" customHeight="1" x14ac:dyDescent="0.2">
      <c r="A72" s="130" t="s">
        <v>200</v>
      </c>
      <c r="B72" s="131"/>
      <c r="C72" s="456"/>
      <c r="D72" s="36">
        <v>48240</v>
      </c>
      <c r="E72" s="37"/>
      <c r="F72" s="37"/>
      <c r="G72" s="37"/>
      <c r="H72" s="38"/>
    </row>
    <row r="73" spans="1:8" ht="37.5" customHeight="1" x14ac:dyDescent="0.2">
      <c r="A73" s="130" t="s">
        <v>201</v>
      </c>
      <c r="B73" s="131"/>
      <c r="C73" s="456"/>
      <c r="D73" s="36">
        <v>50250</v>
      </c>
      <c r="E73" s="37"/>
      <c r="F73" s="37"/>
      <c r="G73" s="37"/>
      <c r="H73" s="38"/>
    </row>
    <row r="74" spans="1:8" ht="37.5" customHeight="1" x14ac:dyDescent="0.2">
      <c r="A74" s="130" t="s">
        <v>202</v>
      </c>
      <c r="B74" s="131"/>
      <c r="C74" s="456"/>
      <c r="D74" s="36">
        <v>52260</v>
      </c>
      <c r="E74" s="37"/>
      <c r="F74" s="37"/>
      <c r="G74" s="37"/>
      <c r="H74" s="38"/>
    </row>
    <row r="75" spans="1:8" ht="37.5" customHeight="1" x14ac:dyDescent="0.2">
      <c r="A75" s="130" t="s">
        <v>203</v>
      </c>
      <c r="B75" s="131"/>
      <c r="C75" s="456"/>
      <c r="D75" s="36">
        <v>54270</v>
      </c>
      <c r="E75" s="37"/>
      <c r="F75" s="37"/>
      <c r="G75" s="37"/>
      <c r="H75" s="38"/>
    </row>
    <row r="76" spans="1:8" ht="37.5" customHeight="1" x14ac:dyDescent="0.2">
      <c r="A76" s="130" t="s">
        <v>204</v>
      </c>
      <c r="B76" s="131"/>
      <c r="C76" s="456"/>
      <c r="D76" s="36">
        <v>56280</v>
      </c>
      <c r="E76" s="37"/>
      <c r="F76" s="37"/>
      <c r="G76" s="37"/>
      <c r="H76" s="38"/>
    </row>
    <row r="77" spans="1:8" ht="37.5" customHeight="1" x14ac:dyDescent="0.2">
      <c r="A77" s="130" t="s">
        <v>205</v>
      </c>
      <c r="B77" s="131"/>
      <c r="C77" s="456"/>
      <c r="D77" s="36">
        <v>58290</v>
      </c>
      <c r="E77" s="37"/>
      <c r="F77" s="37"/>
      <c r="G77" s="37"/>
      <c r="H77" s="38"/>
    </row>
    <row r="78" spans="1:8" ht="37.5" customHeight="1" thickBot="1" x14ac:dyDescent="0.25">
      <c r="A78" s="130" t="s">
        <v>206</v>
      </c>
      <c r="B78" s="131"/>
      <c r="C78" s="456"/>
      <c r="D78" s="36">
        <v>60300</v>
      </c>
      <c r="E78" s="37"/>
      <c r="F78" s="37"/>
      <c r="G78" s="37"/>
      <c r="H78" s="38"/>
    </row>
    <row r="79" spans="1:8" ht="50.1" customHeight="1" thickBot="1" x14ac:dyDescent="0.25">
      <c r="A79" s="119" t="s">
        <v>52</v>
      </c>
      <c r="B79" s="120"/>
      <c r="C79" s="120"/>
      <c r="D79" s="121" t="str">
        <f>"от "&amp;MIN(D80:D89)&amp;" до "&amp;MAX(D80:D89)</f>
        <v>от 270 до 1662</v>
      </c>
      <c r="E79" s="122"/>
      <c r="F79" s="122"/>
      <c r="G79" s="122"/>
      <c r="H79" s="123"/>
    </row>
    <row r="80" spans="1:8" ht="151.5" x14ac:dyDescent="0.2">
      <c r="A80" s="132" t="s">
        <v>53</v>
      </c>
      <c r="B80" s="133" t="s">
        <v>13</v>
      </c>
      <c r="C80" s="321"/>
      <c r="D80" s="127">
        <v>1500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81" s="36">
        <v>576</v>
      </c>
      <c r="E81" s="37"/>
      <c r="F81" s="37"/>
      <c r="G81" s="37"/>
      <c r="H81" s="38"/>
    </row>
    <row r="82" spans="1:8" ht="37.5" customHeight="1" x14ac:dyDescent="0.2">
      <c r="A82" s="143" t="s">
        <v>55</v>
      </c>
      <c r="B82" s="458"/>
      <c r="C82" s="142"/>
      <c r="D82" s="36">
        <v>702</v>
      </c>
      <c r="E82" s="37"/>
      <c r="F82" s="37"/>
      <c r="G82" s="37"/>
      <c r="H82" s="38"/>
    </row>
    <row r="83" spans="1:8" ht="37.5" customHeight="1" x14ac:dyDescent="0.2">
      <c r="A83" s="143" t="s">
        <v>56</v>
      </c>
      <c r="B83" s="458"/>
      <c r="C83" s="142"/>
      <c r="D83" s="36">
        <v>330</v>
      </c>
      <c r="E83" s="37"/>
      <c r="F83" s="37"/>
      <c r="G83" s="37"/>
      <c r="H83" s="38"/>
    </row>
    <row r="84" spans="1:8" ht="37.5" customHeight="1" x14ac:dyDescent="0.2">
      <c r="A84" s="143" t="s">
        <v>57</v>
      </c>
      <c r="B84" s="144"/>
      <c r="C84" s="142"/>
      <c r="D84" s="36">
        <v>600</v>
      </c>
      <c r="E84" s="37"/>
      <c r="F84" s="37"/>
      <c r="G84" s="37"/>
      <c r="H84" s="38"/>
    </row>
    <row r="85" spans="1:8" ht="37.5" customHeight="1" x14ac:dyDescent="0.2">
      <c r="A85" s="143" t="s">
        <v>58</v>
      </c>
      <c r="B85" s="458"/>
      <c r="C85" s="142"/>
      <c r="D85" s="36">
        <v>270</v>
      </c>
      <c r="E85" s="37"/>
      <c r="F85" s="37"/>
      <c r="G85" s="37"/>
      <c r="H85" s="38"/>
    </row>
    <row r="86" spans="1:8" ht="37.5" customHeight="1" x14ac:dyDescent="0.2">
      <c r="A86" s="143" t="s">
        <v>59</v>
      </c>
      <c r="B86" s="458"/>
      <c r="C86" s="142"/>
      <c r="D86" s="36">
        <v>270</v>
      </c>
      <c r="E86" s="37"/>
      <c r="F86" s="37"/>
      <c r="G86" s="37"/>
      <c r="H86" s="38"/>
    </row>
    <row r="87" spans="1:8" ht="37.5" customHeight="1" x14ac:dyDescent="0.2">
      <c r="A87" s="143" t="s">
        <v>60</v>
      </c>
      <c r="B87" s="458"/>
      <c r="C87" s="142"/>
      <c r="D87" s="36">
        <v>540</v>
      </c>
      <c r="E87" s="37"/>
      <c r="F87" s="37"/>
      <c r="G87" s="37"/>
      <c r="H87" s="38"/>
    </row>
    <row r="88" spans="1:8" ht="37.5" customHeight="1" x14ac:dyDescent="0.2">
      <c r="A88" s="143" t="s">
        <v>61</v>
      </c>
      <c r="B88" s="458"/>
      <c r="C88" s="142"/>
      <c r="D88" s="36">
        <v>810</v>
      </c>
      <c r="E88" s="37"/>
      <c r="F88" s="37"/>
      <c r="G88" s="37"/>
      <c r="H88" s="38"/>
    </row>
    <row r="89" spans="1:8" ht="37.5" customHeight="1" thickBot="1" x14ac:dyDescent="0.25">
      <c r="A89" s="194" t="s">
        <v>62</v>
      </c>
      <c r="B89" s="459"/>
      <c r="C89" s="147"/>
      <c r="D89" s="187">
        <v>1662</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0" s="45">
        <v>30</v>
      </c>
      <c r="E90" s="45"/>
      <c r="F90" s="45"/>
      <c r="G90" s="45"/>
      <c r="H90" s="46"/>
    </row>
    <row r="91" spans="1:8" ht="50.1" customHeight="1" thickBot="1" x14ac:dyDescent="0.25">
      <c r="A91" s="24" t="s">
        <v>65</v>
      </c>
      <c r="B91" s="25"/>
      <c r="C91" s="26"/>
      <c r="D91" s="156" t="str">
        <f>"от "&amp;MIN(D93,D113:H114,F151,D115:H129)&amp;" до "&amp;MAX(D93,D113:H114,F151,D115:H129)</f>
        <v>от 612 до 10266</v>
      </c>
      <c r="E91" s="156"/>
      <c r="F91" s="156"/>
      <c r="G91" s="156"/>
      <c r="H91" s="157"/>
    </row>
    <row r="92" spans="1:8" ht="21.75" thickBot="1" x14ac:dyDescent="0.25">
      <c r="A92" s="301"/>
      <c r="B92" s="302"/>
      <c r="C92" s="118"/>
      <c r="D92" s="160"/>
      <c r="E92" s="160"/>
      <c r="F92" s="160"/>
      <c r="G92" s="160"/>
      <c r="H92" s="161"/>
    </row>
    <row r="93" spans="1:8" ht="74.2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93" s="165">
        <v>8016</v>
      </c>
      <c r="E93" s="165"/>
      <c r="F93" s="165"/>
      <c r="G93" s="165"/>
      <c r="H93" s="166"/>
    </row>
    <row r="94" spans="1:8" ht="74.25" customHeight="1" thickBot="1" x14ac:dyDescent="0.25">
      <c r="A94" s="167" t="s">
        <v>67</v>
      </c>
      <c r="B94" s="168"/>
      <c r="C94" s="169"/>
      <c r="D94" s="170" t="s">
        <v>68</v>
      </c>
      <c r="E94" s="171"/>
      <c r="F94" s="171"/>
      <c r="G94" s="171"/>
      <c r="H94" s="172"/>
    </row>
    <row r="95" spans="1:8" ht="74.25" customHeight="1" x14ac:dyDescent="0.2">
      <c r="A95" s="173" t="s">
        <v>69</v>
      </c>
      <c r="B95" s="174"/>
      <c r="C95" s="169"/>
      <c r="D95" s="140">
        <f>D93/4</f>
        <v>2004</v>
      </c>
      <c r="E95" s="140"/>
      <c r="F95" s="140"/>
      <c r="G95" s="140"/>
      <c r="H95" s="141"/>
    </row>
    <row r="96" spans="1:8" ht="74.25" customHeight="1" x14ac:dyDescent="0.2">
      <c r="A96" s="173" t="s">
        <v>70</v>
      </c>
      <c r="B96" s="174"/>
      <c r="C96" s="169"/>
      <c r="D96" s="140">
        <f>D93/5</f>
        <v>1603.2</v>
      </c>
      <c r="E96" s="140"/>
      <c r="F96" s="140"/>
      <c r="G96" s="140"/>
      <c r="H96" s="141"/>
    </row>
    <row r="97" spans="1:8" ht="74.25" customHeight="1" x14ac:dyDescent="0.2">
      <c r="A97" s="173" t="s">
        <v>71</v>
      </c>
      <c r="B97" s="174"/>
      <c r="C97" s="169"/>
      <c r="D97" s="140">
        <f>D93/6</f>
        <v>1336</v>
      </c>
      <c r="E97" s="140"/>
      <c r="F97" s="140"/>
      <c r="G97" s="140"/>
      <c r="H97" s="141"/>
    </row>
    <row r="98" spans="1:8" ht="74.25" customHeight="1" x14ac:dyDescent="0.2">
      <c r="A98" s="173" t="s">
        <v>72</v>
      </c>
      <c r="B98" s="174"/>
      <c r="C98" s="169"/>
      <c r="D98" s="140">
        <f>D93/7</f>
        <v>1145.1428571428571</v>
      </c>
      <c r="E98" s="140"/>
      <c r="F98" s="140"/>
      <c r="G98" s="140"/>
      <c r="H98" s="141"/>
    </row>
    <row r="99" spans="1:8" ht="74.25" customHeight="1" x14ac:dyDescent="0.2">
      <c r="A99" s="173" t="s">
        <v>73</v>
      </c>
      <c r="B99" s="174"/>
      <c r="C99" s="169"/>
      <c r="D99" s="140">
        <f>D93/8</f>
        <v>1002</v>
      </c>
      <c r="E99" s="140"/>
      <c r="F99" s="140"/>
      <c r="G99" s="140"/>
      <c r="H99" s="141"/>
    </row>
    <row r="100" spans="1:8" ht="74.25" customHeight="1" x14ac:dyDescent="0.2">
      <c r="A100" s="173" t="s">
        <v>74</v>
      </c>
      <c r="B100" s="174"/>
      <c r="C100" s="169"/>
      <c r="D100" s="140">
        <f>D93/9</f>
        <v>890.66666666666663</v>
      </c>
      <c r="E100" s="140"/>
      <c r="F100" s="140"/>
      <c r="G100" s="140"/>
      <c r="H100" s="141"/>
    </row>
    <row r="101" spans="1:8" ht="74.25" customHeight="1" x14ac:dyDescent="0.2">
      <c r="A101" s="173" t="s">
        <v>75</v>
      </c>
      <c r="B101" s="174"/>
      <c r="C101" s="169"/>
      <c r="D101" s="140">
        <f>D93/10</f>
        <v>801.6</v>
      </c>
      <c r="E101" s="140"/>
      <c r="F101" s="140"/>
      <c r="G101" s="140"/>
      <c r="H101" s="141"/>
    </row>
    <row r="102" spans="1:8" ht="74.25" customHeight="1" thickBot="1" x14ac:dyDescent="0.25">
      <c r="A102" s="162" t="s">
        <v>76</v>
      </c>
      <c r="B102" s="163"/>
      <c r="C102" s="169"/>
      <c r="D102" s="165">
        <v>12024</v>
      </c>
      <c r="E102" s="165"/>
      <c r="F102" s="165"/>
      <c r="G102" s="165"/>
      <c r="H102" s="166"/>
    </row>
    <row r="103" spans="1:8" ht="74.25" customHeight="1" thickBot="1" x14ac:dyDescent="0.25">
      <c r="A103" s="167" t="s">
        <v>67</v>
      </c>
      <c r="B103" s="168"/>
      <c r="C103" s="169"/>
      <c r="D103" s="170" t="s">
        <v>68</v>
      </c>
      <c r="E103" s="171"/>
      <c r="F103" s="171"/>
      <c r="G103" s="171"/>
      <c r="H103" s="172"/>
    </row>
    <row r="104" spans="1:8" ht="74.25" customHeight="1" x14ac:dyDescent="0.2">
      <c r="A104" s="173" t="s">
        <v>69</v>
      </c>
      <c r="B104" s="174"/>
      <c r="C104" s="169"/>
      <c r="D104" s="140">
        <v>1002</v>
      </c>
      <c r="E104" s="140"/>
      <c r="F104" s="140"/>
      <c r="G104" s="140"/>
      <c r="H104" s="141"/>
    </row>
    <row r="105" spans="1:8" ht="74.25" customHeight="1" x14ac:dyDescent="0.2">
      <c r="A105" s="173" t="s">
        <v>70</v>
      </c>
      <c r="B105" s="174"/>
      <c r="C105" s="169"/>
      <c r="D105" s="140">
        <v>2404.7999999999997</v>
      </c>
      <c r="E105" s="140"/>
      <c r="F105" s="140"/>
      <c r="G105" s="140"/>
      <c r="H105" s="141"/>
    </row>
    <row r="106" spans="1:8" ht="74.25" customHeight="1" x14ac:dyDescent="0.2">
      <c r="A106" s="173" t="s">
        <v>71</v>
      </c>
      <c r="B106" s="174"/>
      <c r="C106" s="169"/>
      <c r="D106" s="140">
        <v>2004</v>
      </c>
      <c r="E106" s="140"/>
      <c r="F106" s="140"/>
      <c r="G106" s="140"/>
      <c r="H106" s="141"/>
    </row>
    <row r="107" spans="1:8" ht="74.25" customHeight="1" x14ac:dyDescent="0.2">
      <c r="A107" s="173" t="s">
        <v>72</v>
      </c>
      <c r="B107" s="174"/>
      <c r="C107" s="169"/>
      <c r="D107" s="140">
        <v>1717.7142857142856</v>
      </c>
      <c r="E107" s="140"/>
      <c r="F107" s="140"/>
      <c r="G107" s="140"/>
      <c r="H107" s="141"/>
    </row>
    <row r="108" spans="1:8" ht="74.25" customHeight="1" x14ac:dyDescent="0.2">
      <c r="A108" s="173" t="s">
        <v>73</v>
      </c>
      <c r="B108" s="174"/>
      <c r="C108" s="169"/>
      <c r="D108" s="140">
        <v>1503</v>
      </c>
      <c r="E108" s="140"/>
      <c r="F108" s="140"/>
      <c r="G108" s="140"/>
      <c r="H108" s="141"/>
    </row>
    <row r="109" spans="1:8" ht="74.25" customHeight="1" x14ac:dyDescent="0.2">
      <c r="A109" s="173" t="s">
        <v>74</v>
      </c>
      <c r="B109" s="174"/>
      <c r="C109" s="169"/>
      <c r="D109" s="140">
        <v>1335.9999999999998</v>
      </c>
      <c r="E109" s="140"/>
      <c r="F109" s="140"/>
      <c r="G109" s="140"/>
      <c r="H109" s="141"/>
    </row>
    <row r="110" spans="1:8" ht="74.25" customHeight="1" thickBot="1" x14ac:dyDescent="0.25">
      <c r="A110" s="173" t="s">
        <v>75</v>
      </c>
      <c r="B110" s="174"/>
      <c r="C110" s="177"/>
      <c r="D110" s="140">
        <v>1202.3999999999999</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11" s="44">
        <v>13890</v>
      </c>
      <c r="E111" s="45"/>
      <c r="F111" s="45"/>
      <c r="G111" s="45"/>
      <c r="H111" s="46"/>
    </row>
    <row r="112" spans="1:8" ht="21.75" thickBot="1" x14ac:dyDescent="0.25">
      <c r="A112" s="301"/>
      <c r="B112" s="302"/>
      <c r="C112" s="182"/>
      <c r="D112" s="183"/>
      <c r="E112" s="183"/>
      <c r="F112" s="183"/>
      <c r="G112" s="183"/>
      <c r="H112" s="184"/>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"2ГИС.НОВОРОССИЙСК"</v>
      </c>
      <c r="D113" s="56">
        <v>7482</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4" s="56">
        <v>1170</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5" s="56">
        <v>762</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"2ГИС.НОВОРОССИЙСК"</v>
      </c>
      <c r="D116" s="56">
        <v>8262</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"2ГИС.НОВОРОССИЙСК"</v>
      </c>
      <c r="D117" s="56">
        <v>9918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8" s="56">
        <v>762</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9" s="56">
        <v>762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0" s="56">
        <v>1380</v>
      </c>
      <c r="E120" s="37"/>
      <c r="F120" s="37"/>
      <c r="G120" s="37"/>
      <c r="H120" s="38"/>
    </row>
    <row r="121" spans="1:8" ht="50.1" customHeight="1" x14ac:dyDescent="0.2">
      <c r="A121" s="143" t="s">
        <v>86</v>
      </c>
      <c r="B121" s="144"/>
      <c r="C121" s="190" t="str">
        <f>C151</f>
        <v>электронный справочник на основе Справочника организаций "2ГИС.НОВОРОССИЙСК" (мобильная версия 2ГИС 4.0 и выше)</v>
      </c>
      <c r="D121" s="56">
        <v>9000</v>
      </c>
      <c r="E121" s="37"/>
      <c r="F121" s="37"/>
      <c r="G121" s="37"/>
      <c r="H121" s="38"/>
    </row>
    <row r="122" spans="1:8" ht="50.1" customHeight="1" x14ac:dyDescent="0.2">
      <c r="A122" s="143" t="s">
        <v>87</v>
      </c>
      <c r="B122" s="144"/>
      <c r="C122" s="190" t="s">
        <v>88</v>
      </c>
      <c r="D122" s="56">
        <v>642</v>
      </c>
      <c r="E122" s="37"/>
      <c r="F122" s="37"/>
      <c r="G122" s="37"/>
      <c r="H122" s="38"/>
    </row>
    <row r="123" spans="1:8" ht="66.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3" s="56">
        <v>2634</v>
      </c>
      <c r="E123" s="37"/>
      <c r="F123" s="37"/>
      <c r="G123" s="37"/>
      <c r="H123" s="38"/>
    </row>
    <row r="124" spans="1:8" ht="66.75" customHeight="1" x14ac:dyDescent="0.2">
      <c r="A124" s="143" t="s">
        <v>90</v>
      </c>
      <c r="B124" s="144"/>
      <c r="C124" s="190" t="str">
        <f t="shared" ref="C124: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4" s="56">
        <v>1896</v>
      </c>
      <c r="E124" s="37"/>
      <c r="F124" s="37"/>
      <c r="G124" s="37"/>
      <c r="H124" s="38"/>
    </row>
    <row r="125" spans="1:8" ht="66.75" customHeight="1" x14ac:dyDescent="0.2">
      <c r="A125" s="143" t="s">
        <v>91</v>
      </c>
      <c r="B125" s="144"/>
      <c r="C125"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5" s="56">
        <v>1650</v>
      </c>
      <c r="E125" s="37"/>
      <c r="F125" s="37"/>
      <c r="G125" s="37"/>
      <c r="H125" s="38"/>
    </row>
    <row r="126" spans="1:8" ht="66.75" customHeight="1" x14ac:dyDescent="0.2">
      <c r="A126" s="143" t="s">
        <v>92</v>
      </c>
      <c r="B126" s="144"/>
      <c r="C126"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6" s="56">
        <v>948</v>
      </c>
      <c r="E126" s="37"/>
      <c r="F126" s="37"/>
      <c r="G126" s="37"/>
      <c r="H126" s="38"/>
    </row>
    <row r="127" spans="1:8" ht="66.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7" s="56">
        <v>10266</v>
      </c>
      <c r="E127" s="37"/>
      <c r="F127" s="37"/>
      <c r="G127" s="37"/>
      <c r="H127" s="38"/>
    </row>
    <row r="128" spans="1:8" ht="66.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8" s="56">
        <v>4002</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9" s="56">
        <v>612</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30" s="56">
        <v>462</v>
      </c>
      <c r="E130" s="37"/>
      <c r="F130" s="37"/>
      <c r="G130" s="37"/>
      <c r="H130" s="38"/>
    </row>
    <row r="131" spans="1:8" s="16" customFormat="1" ht="102" customHeight="1" thickBot="1" x14ac:dyDescent="0.25">
      <c r="A131" s="143" t="s">
        <v>96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31" s="56">
        <v>100002</v>
      </c>
      <c r="E131" s="37"/>
      <c r="F131" s="37"/>
      <c r="G131" s="37"/>
      <c r="H131" s="38"/>
    </row>
    <row r="132" spans="1:8" s="16" customFormat="1" ht="126" customHeight="1" x14ac:dyDescent="0.2">
      <c r="A132" s="143" t="s">
        <v>97</v>
      </c>
      <c r="B132" s="144"/>
      <c r="C13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2" s="56">
        <v>6534</v>
      </c>
      <c r="E132" s="37"/>
      <c r="F132" s="37"/>
      <c r="G132" s="37"/>
      <c r="H132" s="38"/>
    </row>
    <row r="133" spans="1:8" s="16" customFormat="1" ht="96" customHeight="1" x14ac:dyDescent="0.2">
      <c r="A133" s="137" t="s">
        <v>98</v>
      </c>
      <c r="B133" s="191"/>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3" s="56">
        <v>4500</v>
      </c>
      <c r="E133" s="37"/>
      <c r="F133" s="37"/>
      <c r="G133" s="37"/>
      <c r="H133" s="38"/>
    </row>
    <row r="134" spans="1:8" s="16" customFormat="1" ht="9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34" s="56">
        <v>5562</v>
      </c>
      <c r="E134" s="37"/>
      <c r="F134" s="37"/>
      <c r="G134" s="37"/>
      <c r="H134" s="38"/>
    </row>
    <row r="135" spans="1:8" ht="50.1" customHeight="1" x14ac:dyDescent="0.2">
      <c r="A135" s="143" t="s">
        <v>100</v>
      </c>
      <c r="B135" s="144"/>
      <c r="C135" s="190" t="str">
        <f>"Интернет-площадка 2gis.ru на основе Cправочника организаций "&amp;$C$2&amp;""</f>
        <v>Интернет-площадка 2gis.ru на основе Cправочника организаций "2ГИС.НОВОРОССИЙСК"</v>
      </c>
      <c r="D135" s="56">
        <v>10560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1680</v>
      </c>
      <c r="E136" s="37"/>
      <c r="F136" s="37"/>
      <c r="G136" s="37"/>
      <c r="H136" s="38"/>
    </row>
    <row r="137" spans="1:8" ht="50.1" customHeight="1" x14ac:dyDescent="0.2">
      <c r="A137" s="143" t="s">
        <v>102</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7" s="56">
        <v>1080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"2ГИС.НОВОРОССИЙСК"</v>
      </c>
      <c r="D138" s="56">
        <v>11640</v>
      </c>
      <c r="E138" s="37"/>
      <c r="F138" s="37"/>
      <c r="G138" s="37"/>
      <c r="H138" s="38"/>
    </row>
    <row r="139" spans="1:8" ht="50.1" customHeight="1" x14ac:dyDescent="0.2">
      <c r="A139" s="143" t="s">
        <v>104</v>
      </c>
      <c r="B139" s="144"/>
      <c r="C139" s="190" t="str">
        <f>"Интернет-площадка 2gis.ru на основе Cправочника организаций "&amp;$C$2&amp;""</f>
        <v>Интернет-площадка 2gis.ru на основе Cправочника организаций "2ГИС.НОВОРОССИЙСК"</v>
      </c>
      <c r="D139" s="56">
        <v>13968</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0" s="56">
        <v>1080</v>
      </c>
      <c r="E140" s="37"/>
      <c r="F140" s="37"/>
      <c r="G140" s="37"/>
      <c r="H140" s="38"/>
    </row>
    <row r="141" spans="1:8" ht="50.1" customHeight="1" x14ac:dyDescent="0.2">
      <c r="A141" s="143" t="s">
        <v>108</v>
      </c>
      <c r="B141" s="144"/>
      <c r="C141" s="190" t="s">
        <v>88</v>
      </c>
      <c r="D141" s="56">
        <v>960</v>
      </c>
      <c r="E141" s="37"/>
      <c r="F141" s="37"/>
      <c r="G141" s="37"/>
      <c r="H141" s="38"/>
    </row>
    <row r="142" spans="1:8" ht="70.5" customHeight="1" x14ac:dyDescent="0.2">
      <c r="A142" s="143" t="s">
        <v>109</v>
      </c>
      <c r="B142" s="144"/>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56">
        <v>14400</v>
      </c>
      <c r="E142" s="37"/>
      <c r="F142" s="37"/>
      <c r="G142" s="37"/>
      <c r="H142" s="38"/>
    </row>
    <row r="143" spans="1:8" ht="50.1" customHeight="1" thickBot="1" x14ac:dyDescent="0.25">
      <c r="A143" s="143" t="s">
        <v>110</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3" s="56">
        <v>960</v>
      </c>
      <c r="E143" s="37"/>
      <c r="F143" s="37"/>
      <c r="G143" s="37"/>
      <c r="H143" s="38"/>
    </row>
    <row r="144" spans="1:8" s="28" customFormat="1" ht="50.1" customHeight="1" thickBot="1" x14ac:dyDescent="0.25">
      <c r="A144" s="24" t="s">
        <v>111</v>
      </c>
      <c r="B144" s="25"/>
      <c r="C144" s="26"/>
      <c r="D144" s="156"/>
      <c r="E144" s="156"/>
      <c r="F144" s="156"/>
      <c r="G144" s="156"/>
      <c r="H144" s="157"/>
    </row>
    <row r="145" spans="1:8" s="16" customFormat="1" ht="50.1" customHeight="1" x14ac:dyDescent="0.2">
      <c r="A145" s="143" t="s">
        <v>112</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45" s="36">
        <v>12000</v>
      </c>
      <c r="E145" s="37"/>
      <c r="F145" s="37"/>
      <c r="G145" s="37"/>
      <c r="H145" s="38"/>
    </row>
    <row r="146" spans="1:8" s="16" customFormat="1" ht="50.1" customHeight="1" x14ac:dyDescent="0.2">
      <c r="A146" s="143" t="s">
        <v>113</v>
      </c>
      <c r="B146" s="144"/>
      <c r="C146" s="196"/>
      <c r="D146" s="36">
        <v>12000</v>
      </c>
      <c r="E146" s="37"/>
      <c r="F146" s="37"/>
      <c r="G146" s="37"/>
      <c r="H146" s="38"/>
    </row>
    <row r="147" spans="1:8" s="16" customFormat="1" ht="50.1" customHeight="1" x14ac:dyDescent="0.2">
      <c r="A147" s="194" t="s">
        <v>114</v>
      </c>
      <c r="B147" s="195"/>
      <c r="C147" s="196"/>
      <c r="D147" s="329">
        <v>1620</v>
      </c>
      <c r="E147" s="140"/>
      <c r="F147" s="140"/>
      <c r="G147" s="140"/>
      <c r="H147" s="140"/>
    </row>
    <row r="148" spans="1:8" s="16" customFormat="1" ht="50.1" customHeight="1" x14ac:dyDescent="0.2">
      <c r="A148" s="194" t="s">
        <v>115</v>
      </c>
      <c r="B148" s="195"/>
      <c r="C148" s="196"/>
      <c r="D148" s="329">
        <v>162</v>
      </c>
      <c r="E148" s="140"/>
      <c r="F148" s="140"/>
      <c r="G148" s="140"/>
      <c r="H148" s="140"/>
    </row>
    <row r="149" spans="1:8" s="16" customFormat="1" ht="50.1" customHeight="1" thickBot="1" x14ac:dyDescent="0.25">
      <c r="A149" s="194" t="s">
        <v>116</v>
      </c>
      <c r="B149" s="195"/>
      <c r="C149" s="198"/>
      <c r="D149" s="78">
        <v>570</v>
      </c>
      <c r="E149" s="79"/>
      <c r="F149" s="79"/>
      <c r="G149" s="79"/>
      <c r="H149" s="79"/>
    </row>
    <row r="150" spans="1:8" s="16" customFormat="1" ht="50.1" customHeight="1" thickBot="1" x14ac:dyDescent="0.25">
      <c r="A150" s="24" t="s">
        <v>117</v>
      </c>
      <c r="B150" s="25"/>
      <c r="C150" s="26"/>
      <c r="D150" s="156"/>
      <c r="E150" s="156"/>
      <c r="F150" s="156"/>
      <c r="G150" s="156"/>
      <c r="H150" s="157"/>
    </row>
    <row r="151" spans="1:8" ht="50.1" customHeight="1" x14ac:dyDescent="0.2">
      <c r="A151" s="143" t="s">
        <v>118</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1" s="200">
        <f>F151*1.2</f>
        <v>3823.2</v>
      </c>
      <c r="E151" s="201">
        <f>F151*1.1</f>
        <v>3504.6000000000004</v>
      </c>
      <c r="F151" s="201">
        <v>3186</v>
      </c>
      <c r="G151" s="201">
        <f>F151*0.75</f>
        <v>2389.5</v>
      </c>
      <c r="H151" s="202">
        <f>F151*0.5</f>
        <v>1593</v>
      </c>
    </row>
    <row r="152" spans="1:8" ht="50.1" customHeight="1" x14ac:dyDescent="0.2">
      <c r="A152" s="143" t="s">
        <v>119</v>
      </c>
      <c r="B152" s="144"/>
      <c r="C152" s="190" t="str">
        <f>"Интернет-площадка 2gis.ru на основе Cправочника организаций "&amp;$C$2&amp;""</f>
        <v>Интернет-площадка 2gis.ru на основе Cправочника организаций "2ГИС.НОВОРОССИЙСК"</v>
      </c>
      <c r="D152" s="36">
        <v>3246</v>
      </c>
      <c r="E152" s="37"/>
      <c r="F152" s="37"/>
      <c r="G152" s="37"/>
      <c r="H152" s="38"/>
    </row>
    <row r="153" spans="1:8" ht="50.1" customHeight="1" x14ac:dyDescent="0.2">
      <c r="A153" s="143" t="s">
        <v>120</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56">
        <v>762</v>
      </c>
      <c r="E153" s="37"/>
      <c r="F153" s="37"/>
      <c r="G153" s="37"/>
      <c r="H153" s="38"/>
    </row>
    <row r="154" spans="1:8" ht="50.1" customHeight="1" x14ac:dyDescent="0.2">
      <c r="A154" s="143" t="s">
        <v>287</v>
      </c>
      <c r="B154" s="144"/>
      <c r="C1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4" s="200">
        <f>F154*1.2</f>
        <v>5472</v>
      </c>
      <c r="E154" s="201">
        <f>F154*1.1</f>
        <v>5016</v>
      </c>
      <c r="F154" s="201">
        <v>4560</v>
      </c>
      <c r="G154" s="201">
        <f>F154*0.75</f>
        <v>3420</v>
      </c>
      <c r="H154" s="202">
        <f>F154*0.5</f>
        <v>2280</v>
      </c>
    </row>
    <row r="155" spans="1:8" ht="50.1" customHeight="1" x14ac:dyDescent="0.2">
      <c r="A155" s="143" t="s">
        <v>166</v>
      </c>
      <c r="B155" s="144"/>
      <c r="C155" s="190" t="str">
        <f>"Интернет-площадка 2gis.ru на основе Cправочника организаций "&amp;$C$2&amp;""</f>
        <v>Интернет-площадка 2gis.ru на основе Cправочника организаций "2ГИС.НОВОРОССИЙСК"</v>
      </c>
      <c r="D155" s="36">
        <v>4560</v>
      </c>
      <c r="E155" s="37"/>
      <c r="F155" s="37"/>
      <c r="G155" s="37"/>
      <c r="H155" s="38"/>
    </row>
    <row r="156" spans="1:8" ht="50.1" customHeight="1" x14ac:dyDescent="0.2">
      <c r="A156" s="143" t="s">
        <v>123</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6">
        <v>1080</v>
      </c>
      <c r="E156" s="37"/>
      <c r="F156" s="37"/>
      <c r="G156" s="37"/>
      <c r="H156" s="38"/>
    </row>
    <row r="157" spans="1:8" s="16" customFormat="1" ht="126" customHeight="1" thickBot="1" x14ac:dyDescent="0.25">
      <c r="A157" s="143" t="s">
        <v>124</v>
      </c>
      <c r="B157" s="144"/>
      <c r="C157" s="300" t="str">
        <f>C152</f>
        <v>Интернет-площадка 2gis.ru на основе Cправочника организаций "2ГИС.НОВОРОССИЙСК"</v>
      </c>
      <c r="D157" s="56">
        <v>3186</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534"/>
      <c r="B159" s="357"/>
      <c r="C159" s="358"/>
      <c r="D159" s="357"/>
      <c r="E159" s="357"/>
      <c r="F159" s="357"/>
      <c r="G159" s="357"/>
      <c r="H159" s="359"/>
    </row>
    <row r="160" spans="1:8" s="16" customFormat="1" ht="185.25" customHeight="1" x14ac:dyDescent="0.2">
      <c r="A160" s="143" t="s">
        <v>186</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0" s="31">
        <v>18612</v>
      </c>
      <c r="E160" s="32"/>
      <c r="F160" s="32"/>
      <c r="G160" s="32"/>
      <c r="H160" s="33"/>
    </row>
    <row r="161" spans="1:8" s="16" customFormat="1" ht="83.25" customHeight="1" thickBot="1" x14ac:dyDescent="0.25">
      <c r="A161" s="143" t="s">
        <v>187</v>
      </c>
      <c r="B161" s="144"/>
      <c r="C161" s="196"/>
      <c r="D161" s="36">
        <v>18612</v>
      </c>
      <c r="E161" s="37"/>
      <c r="F161" s="37"/>
      <c r="G161" s="37"/>
      <c r="H161" s="38"/>
    </row>
    <row r="162" spans="1:8" ht="21.75" thickBot="1" x14ac:dyDescent="0.25">
      <c r="A162" s="301"/>
      <c r="B162" s="302"/>
      <c r="C162" s="182"/>
      <c r="D162" s="325"/>
      <c r="E162" s="325"/>
      <c r="F162" s="325"/>
      <c r="G162" s="325"/>
      <c r="H162" s="326"/>
    </row>
    <row r="164" spans="1:8" ht="21" x14ac:dyDescent="0.2">
      <c r="A164" s="208"/>
      <c r="B164" s="209" t="s">
        <v>126</v>
      </c>
      <c r="C164" s="210" t="s">
        <v>573</v>
      </c>
      <c r="D164" s="210"/>
      <c r="E164" s="211"/>
      <c r="F164" s="211"/>
      <c r="G164" s="211"/>
      <c r="H164" s="211"/>
    </row>
    <row r="165" spans="1:8" ht="21" x14ac:dyDescent="0.2">
      <c r="A165" s="208"/>
      <c r="B165" s="211"/>
      <c r="C165" s="304" t="s">
        <v>574</v>
      </c>
      <c r="D165" s="212"/>
      <c r="E165" s="211"/>
      <c r="F165" s="211"/>
      <c r="G165" s="211"/>
      <c r="H165" s="211"/>
    </row>
    <row r="166" spans="1:8" ht="21" x14ac:dyDescent="0.2">
      <c r="A166" s="208"/>
      <c r="B166" s="211"/>
      <c r="C166" s="304" t="s">
        <v>575</v>
      </c>
      <c r="D166" s="212"/>
      <c r="E166" s="211"/>
      <c r="F166" s="211"/>
      <c r="G166" s="211"/>
      <c r="H166" s="211"/>
    </row>
    <row r="167" spans="1:8" ht="21" x14ac:dyDescent="0.2">
      <c r="A167" s="208"/>
      <c r="B167" s="211"/>
      <c r="C167" s="585"/>
      <c r="D167" s="392"/>
      <c r="E167" s="211"/>
      <c r="F167" s="211"/>
      <c r="G167" s="211"/>
      <c r="H167" s="211"/>
    </row>
    <row r="168" spans="1:8" s="214" customFormat="1" ht="11.25" customHeight="1" x14ac:dyDescent="0.2">
      <c r="A168" s="213"/>
      <c r="B168" s="213"/>
      <c r="C168" s="213"/>
      <c r="D168" s="213"/>
      <c r="E168" s="213"/>
      <c r="F168" s="213"/>
      <c r="G168" s="213"/>
      <c r="H168" s="213"/>
    </row>
    <row r="169" spans="1:8" ht="26.25" x14ac:dyDescent="0.2">
      <c r="A169" s="215" t="str">
        <f>Абакан_юр!A158</f>
        <v>По соглашению сторон в качестве валюты платежа могут выступать украинские гривны, в этом случае курс следующий: 1 руб. = 0,4427 гривен</v>
      </c>
      <c r="B169" s="215"/>
      <c r="C169" s="215"/>
      <c r="D169" s="216"/>
      <c r="E169" s="216"/>
      <c r="F169" s="217"/>
      <c r="G169" s="218"/>
      <c r="H169" s="218"/>
    </row>
    <row r="170" spans="1:8" ht="26.25" x14ac:dyDescent="0.2">
      <c r="A170" s="215" t="str">
        <f>Абакан_юр!A159</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26.25" x14ac:dyDescent="0.2">
      <c r="A171" s="215" t="str">
        <f>Абакан_юр!A160</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ht="26.25" x14ac:dyDescent="0.2">
      <c r="A172" s="215" t="str">
        <f>Абакан_юр!A161</f>
        <v>По соглашению сторон в качестве валюты платежа могут выступать евро, в этом случае курс следующий: 1 руб. = 0,0108 евро</v>
      </c>
      <c r="B172" s="215"/>
      <c r="C172" s="215"/>
      <c r="D172" s="216"/>
      <c r="E172" s="217"/>
      <c r="F172" s="217"/>
      <c r="G172" s="220"/>
      <c r="H172" s="220"/>
    </row>
    <row r="173" spans="1:8" ht="26.25" x14ac:dyDescent="0.2">
      <c r="A173" s="215" t="str">
        <f>Абакан_юр!A162</f>
        <v>По соглашению сторон в качестве валюты платежа могут выступать чешские кроны, в этом случае курс следующий: 1 руб. = 0,2672 крона</v>
      </c>
      <c r="B173" s="215"/>
      <c r="C173" s="215"/>
      <c r="D173" s="216"/>
      <c r="E173" s="217"/>
      <c r="F173" s="217"/>
      <c r="G173" s="220"/>
      <c r="H173" s="220"/>
    </row>
    <row r="174" spans="1:8" ht="26.25" x14ac:dyDescent="0.2">
      <c r="A174" s="215" t="str">
        <f>Абакан_юр!A163</f>
        <v>По соглашению сторон в качестве валюты платежа могут выступать киргизские сомы, в этом случае курс следующий: 1 руб. = 1,0485 сом</v>
      </c>
      <c r="B174" s="215"/>
      <c r="C174" s="215"/>
      <c r="D174" s="216"/>
      <c r="E174" s="216"/>
      <c r="F174" s="217"/>
      <c r="G174" s="220"/>
      <c r="H174" s="220"/>
    </row>
    <row r="175" spans="1:8" ht="26.25" x14ac:dyDescent="0.2">
      <c r="A17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137</v>
      </c>
      <c r="B177" s="227"/>
      <c r="C177" s="227"/>
      <c r="D177" s="227"/>
      <c r="E177" s="227"/>
      <c r="F177" s="227"/>
      <c r="G177" s="227"/>
      <c r="H177" s="227"/>
    </row>
    <row r="178" spans="1:8" ht="21" x14ac:dyDescent="0.2">
      <c r="A178" s="227" t="s">
        <v>138</v>
      </c>
      <c r="B178" s="227"/>
      <c r="C178" s="227"/>
      <c r="D178" s="227"/>
      <c r="E178" s="227"/>
      <c r="F178" s="227"/>
      <c r="G178" s="227"/>
      <c r="H178" s="227"/>
    </row>
    <row r="179" spans="1:8" ht="26.25" x14ac:dyDescent="0.2">
      <c r="A179" s="221"/>
      <c r="B179" s="221"/>
      <c r="C179" s="222"/>
      <c r="D179" s="223"/>
      <c r="E179" s="223"/>
      <c r="F179" s="224"/>
      <c r="G179" s="225"/>
      <c r="H179" s="225"/>
    </row>
    <row r="180" spans="1:8" ht="50.1" customHeight="1" thickBot="1" x14ac:dyDescent="0.25">
      <c r="A180" s="228" t="s">
        <v>139</v>
      </c>
      <c r="B180" s="228"/>
      <c r="C180" s="228"/>
      <c r="D180" s="228"/>
      <c r="E180" s="228"/>
      <c r="F180" s="229"/>
      <c r="G180" s="219"/>
      <c r="H180" s="230"/>
    </row>
    <row r="181" spans="1:8" ht="50.1" customHeight="1" thickBot="1" x14ac:dyDescent="0.25">
      <c r="A181" s="231" t="s">
        <v>140</v>
      </c>
      <c r="B181" s="232"/>
      <c r="C181" s="232"/>
      <c r="D181" s="232"/>
      <c r="E181" s="233"/>
      <c r="F181" s="234"/>
      <c r="H181" s="235"/>
    </row>
    <row r="182" spans="1:8" ht="96" customHeight="1" thickBot="1" x14ac:dyDescent="0.25">
      <c r="A182" s="305" t="s">
        <v>141</v>
      </c>
      <c r="B182" s="306"/>
      <c r="C182" s="238" t="s">
        <v>142</v>
      </c>
      <c r="D182" s="330" t="s">
        <v>143</v>
      </c>
      <c r="E182" s="331"/>
      <c r="F182" s="240"/>
      <c r="G182" s="240"/>
      <c r="H182" s="240"/>
    </row>
    <row r="183" spans="1:8" ht="115.5" customHeight="1" x14ac:dyDescent="0.2">
      <c r="A183" s="241" t="s">
        <v>144</v>
      </c>
      <c r="B183" s="242"/>
      <c r="C183" s="243" t="s">
        <v>145</v>
      </c>
      <c r="D183" s="244" t="s">
        <v>146</v>
      </c>
      <c r="E183" s="245"/>
      <c r="F183" s="240"/>
      <c r="G183" s="240"/>
      <c r="H183" s="240"/>
    </row>
    <row r="184" spans="1:8" ht="115.5" customHeight="1" x14ac:dyDescent="0.2">
      <c r="A184" s="246" t="s">
        <v>147</v>
      </c>
      <c r="B184" s="247"/>
      <c r="C184" s="248" t="s">
        <v>148</v>
      </c>
      <c r="D184" s="249" t="s">
        <v>149</v>
      </c>
      <c r="E184" s="250"/>
      <c r="F184" s="240"/>
      <c r="G184" s="240"/>
      <c r="H184" s="240"/>
    </row>
    <row r="185" spans="1:8" ht="141.75" customHeight="1" thickBot="1" x14ac:dyDescent="0.25">
      <c r="A185" s="332" t="s">
        <v>150</v>
      </c>
      <c r="B185" s="333"/>
      <c r="C185" s="334" t="s">
        <v>151</v>
      </c>
      <c r="D185" s="335" t="s">
        <v>149</v>
      </c>
      <c r="E185" s="336"/>
      <c r="F185" s="240"/>
      <c r="G185" s="240"/>
      <c r="H185" s="240"/>
    </row>
    <row r="186" spans="1:8" s="205" customFormat="1" ht="102.75" customHeight="1" thickBot="1" x14ac:dyDescent="0.25">
      <c r="A186" s="332" t="s">
        <v>153</v>
      </c>
      <c r="B186" s="333"/>
      <c r="C186" s="546" t="s">
        <v>154</v>
      </c>
      <c r="D186" s="333" t="s">
        <v>149</v>
      </c>
      <c r="E186" s="547"/>
      <c r="F186" s="234"/>
      <c r="G186" s="234"/>
      <c r="H186" s="234"/>
    </row>
    <row r="187" spans="1:8" s="226" customFormat="1" ht="222.75" customHeight="1" thickBot="1" x14ac:dyDescent="0.25">
      <c r="A187" s="332" t="s">
        <v>155</v>
      </c>
      <c r="B187" s="333"/>
      <c r="C187" s="334" t="s">
        <v>156</v>
      </c>
      <c r="D187" s="335" t="s">
        <v>149</v>
      </c>
      <c r="E187" s="336"/>
      <c r="F187" s="224"/>
      <c r="G187" s="225"/>
      <c r="H187" s="225"/>
    </row>
    <row r="188" spans="1:8" ht="23.25" x14ac:dyDescent="0.2">
      <c r="A188" s="252" t="s">
        <v>157</v>
      </c>
      <c r="B188" s="252"/>
      <c r="C188" s="252"/>
      <c r="D188" s="252"/>
      <c r="E188" s="252"/>
      <c r="F188" s="252"/>
      <c r="G188" s="252"/>
      <c r="H188" s="252"/>
    </row>
    <row r="189" spans="1:8" ht="23.25" x14ac:dyDescent="0.2">
      <c r="A189" s="252" t="s">
        <v>158</v>
      </c>
      <c r="B189" s="252"/>
      <c r="C189" s="252"/>
      <c r="D189" s="252"/>
      <c r="E189" s="252"/>
      <c r="F189" s="252"/>
      <c r="G189" s="252"/>
      <c r="H189" s="252"/>
    </row>
    <row r="190" spans="1:8" ht="189.75" customHeight="1" x14ac:dyDescent="0.2">
      <c r="A19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ht="70.5" customHeight="1" x14ac:dyDescent="0.2">
      <c r="A191" s="227" t="s">
        <v>160</v>
      </c>
      <c r="B191" s="227"/>
      <c r="C191" s="227"/>
      <c r="D191" s="227"/>
      <c r="E191" s="227"/>
      <c r="F191" s="227"/>
      <c r="G191" s="227"/>
      <c r="H191" s="227"/>
    </row>
    <row r="192" spans="1:8" ht="23.25" x14ac:dyDescent="0.2">
      <c r="A192" s="252" t="s">
        <v>161</v>
      </c>
      <c r="B192" s="252"/>
      <c r="C192" s="252"/>
      <c r="D192" s="252"/>
      <c r="E192" s="252"/>
      <c r="F192" s="252"/>
      <c r="G192" s="252"/>
      <c r="H192" s="252"/>
    </row>
    <row r="193" spans="1:8" s="254" customFormat="1" ht="114.75" customHeight="1" x14ac:dyDescent="0.2">
      <c r="A193" s="227" t="s">
        <v>162</v>
      </c>
      <c r="B193" s="227"/>
      <c r="C193" s="227"/>
      <c r="D193" s="227"/>
      <c r="E193" s="227"/>
      <c r="F193" s="227"/>
      <c r="G193" s="227"/>
      <c r="H193" s="227"/>
    </row>
  </sheetData>
  <sheetProtection selectLockedCells="1" selectUnlockedCells="1"/>
  <mergeCells count="321">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2:B162"/>
    <mergeCell ref="D162:H162"/>
    <mergeCell ref="C164:D164"/>
    <mergeCell ref="C165:D165"/>
    <mergeCell ref="C166:D166"/>
    <mergeCell ref="A168:H168"/>
    <mergeCell ref="A158:B158"/>
    <mergeCell ref="D158:H158"/>
    <mergeCell ref="A159:C159"/>
    <mergeCell ref="D159:H159"/>
    <mergeCell ref="A160:B160"/>
    <mergeCell ref="C160:C161"/>
    <mergeCell ref="D160:H160"/>
    <mergeCell ref="A161:B161"/>
    <mergeCell ref="D161:H161"/>
    <mergeCell ref="A155:B155"/>
    <mergeCell ref="D155:H155"/>
    <mergeCell ref="A156:B156"/>
    <mergeCell ref="D156:H156"/>
    <mergeCell ref="A157:B157"/>
    <mergeCell ref="D157:H157"/>
    <mergeCell ref="A151:B151"/>
    <mergeCell ref="A152:B152"/>
    <mergeCell ref="D152:H152"/>
    <mergeCell ref="A153:B153"/>
    <mergeCell ref="D153:H153"/>
    <mergeCell ref="A154:B154"/>
    <mergeCell ref="D147:H147"/>
    <mergeCell ref="A148:B148"/>
    <mergeCell ref="D148:H148"/>
    <mergeCell ref="A149:B149"/>
    <mergeCell ref="D149:H149"/>
    <mergeCell ref="A150:B150"/>
    <mergeCell ref="D150:H150"/>
    <mergeCell ref="A143:B143"/>
    <mergeCell ref="D143:H143"/>
    <mergeCell ref="A144:B144"/>
    <mergeCell ref="D144:H144"/>
    <mergeCell ref="A145:B145"/>
    <mergeCell ref="C145:C149"/>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327"/>
  <sheetViews>
    <sheetView view="pageBreakPreview" zoomScale="40" zoomScaleNormal="60" zoomScaleSheetLayoutView="40" workbookViewId="0">
      <pane ySplit="3" topLeftCell="A220"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604" t="s">
        <v>0</v>
      </c>
      <c r="D1" s="463"/>
      <c r="E1" s="463"/>
      <c r="F1" s="463"/>
      <c r="G1" s="464"/>
      <c r="H1" s="464"/>
    </row>
    <row r="2" spans="1:8" s="10" customFormat="1" ht="50.1" customHeight="1" x14ac:dyDescent="0.2">
      <c r="A2" s="5" t="str">
        <f>Абакан_юр!A2</f>
        <v>Введен в действие с "01" февраля 2024 г.</v>
      </c>
      <c r="B2" s="6" t="s">
        <v>2</v>
      </c>
      <c r="C2" s="7" t="s">
        <v>576</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05" t="s">
        <v>5</v>
      </c>
      <c r="B4" s="388" t="s">
        <v>6</v>
      </c>
      <c r="C4" s="388" t="s">
        <v>7</v>
      </c>
      <c r="D4" s="606" t="s">
        <v>577</v>
      </c>
      <c r="E4" s="383"/>
      <c r="F4" s="383"/>
      <c r="G4" s="383"/>
      <c r="H4" s="387"/>
    </row>
    <row r="5" spans="1:8" s="28" customFormat="1" ht="49.5" customHeight="1" thickBot="1" x14ac:dyDescent="0.25">
      <c r="A5" s="353" t="s">
        <v>9</v>
      </c>
      <c r="B5" s="354"/>
      <c r="C5" s="199"/>
      <c r="D5" s="199"/>
      <c r="E5" s="199"/>
      <c r="F5" s="199"/>
      <c r="G5" s="199"/>
      <c r="H5" s="516"/>
    </row>
    <row r="6" spans="1:8" s="16" customFormat="1" ht="24.95" customHeight="1" thickBot="1" x14ac:dyDescent="0.25">
      <c r="A6" s="81"/>
      <c r="B6" s="117"/>
      <c r="C6" s="118"/>
      <c r="D6" s="302" t="s">
        <v>291</v>
      </c>
      <c r="E6" s="302"/>
      <c r="F6" s="302"/>
      <c r="G6" s="302"/>
      <c r="H6" s="429"/>
    </row>
    <row r="7" spans="1:8" s="16" customFormat="1" ht="24.95" customHeight="1" thickBot="1" x14ac:dyDescent="0.25">
      <c r="A7" s="112"/>
      <c r="B7" s="82"/>
      <c r="C7" s="83"/>
      <c r="D7" s="586" t="s">
        <v>176</v>
      </c>
      <c r="E7" s="587" t="s">
        <v>177</v>
      </c>
      <c r="F7" s="588" t="s">
        <v>178</v>
      </c>
      <c r="G7" s="587" t="s">
        <v>179</v>
      </c>
      <c r="H7" s="589" t="s">
        <v>180</v>
      </c>
    </row>
    <row r="8" spans="1:8" s="16" customFormat="1" ht="48" customHeight="1" x14ac:dyDescent="0.2">
      <c r="A8" s="29" t="s">
        <v>578</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14212.8</v>
      </c>
      <c r="E8" s="32">
        <f>F8*1.1</f>
        <v>13028.400000000001</v>
      </c>
      <c r="F8" s="32">
        <v>11844</v>
      </c>
      <c r="G8" s="32">
        <f>F8*0.75</f>
        <v>8883</v>
      </c>
      <c r="H8" s="33">
        <f>F8*0.5</f>
        <v>5922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16858.8</v>
      </c>
      <c r="E13" s="32">
        <f>F13*1.1</f>
        <v>15453.900000000001</v>
      </c>
      <c r="F13" s="32">
        <v>14049</v>
      </c>
      <c r="G13" s="32">
        <f>F13*0.75</f>
        <v>10536.75</v>
      </c>
      <c r="H13" s="33">
        <f>F13*0.5</f>
        <v>7024.5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579</v>
      </c>
      <c r="B19" s="607" t="s">
        <v>580</v>
      </c>
      <c r="C19" s="60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201">
        <f>F19*1.2</f>
        <v>16858.8</v>
      </c>
      <c r="E19" s="201">
        <f>F19*1.1</f>
        <v>15453.900000000001</v>
      </c>
      <c r="F19" s="201">
        <v>14049</v>
      </c>
      <c r="G19" s="201">
        <f>F19*0.75</f>
        <v>10536.75</v>
      </c>
      <c r="H19" s="201">
        <f>F19*0.5</f>
        <v>7024.5</v>
      </c>
    </row>
    <row r="20" spans="1:8" s="16" customFormat="1" ht="92.25" customHeight="1" thickBot="1" x14ac:dyDescent="0.25">
      <c r="A20" s="59"/>
      <c r="B20" s="42" t="s">
        <v>581</v>
      </c>
      <c r="C20" s="368"/>
      <c r="D20" s="609"/>
      <c r="E20" s="609"/>
      <c r="F20" s="609">
        <v>1596</v>
      </c>
      <c r="G20" s="609"/>
      <c r="H20" s="610"/>
    </row>
    <row r="21" spans="1:8" s="16" customFormat="1" ht="24.95" customHeight="1" thickBot="1" x14ac:dyDescent="0.25">
      <c r="A21" s="47"/>
      <c r="B21" s="62"/>
      <c r="C21" s="49"/>
      <c r="D21" s="63"/>
      <c r="E21" s="63"/>
      <c r="F21" s="63"/>
      <c r="G21" s="63"/>
      <c r="H21" s="64"/>
    </row>
    <row r="22" spans="1:8" s="16" customFormat="1" ht="92.25" customHeight="1" x14ac:dyDescent="0.2">
      <c r="A22" s="53" t="s">
        <v>582</v>
      </c>
      <c r="B22" s="607" t="s">
        <v>580</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201">
        <f>F22*1.2</f>
        <v>16858.8</v>
      </c>
      <c r="E22" s="201">
        <f>F22*1.1</f>
        <v>15453.900000000001</v>
      </c>
      <c r="F22" s="201">
        <v>14049</v>
      </c>
      <c r="G22" s="201">
        <f>F22*0.75</f>
        <v>10536.75</v>
      </c>
      <c r="H22" s="201">
        <f>F22*0.5</f>
        <v>7024.5</v>
      </c>
    </row>
    <row r="23" spans="1:8" s="16" customFormat="1" ht="20.25" customHeight="1" x14ac:dyDescent="0.2">
      <c r="A23" s="55"/>
      <c r="B23" s="611" t="s">
        <v>583</v>
      </c>
      <c r="C23" s="367"/>
      <c r="D23" s="63"/>
      <c r="E23" s="63"/>
      <c r="F23" s="63"/>
      <c r="G23" s="612" t="s">
        <v>584</v>
      </c>
      <c r="H23" s="613"/>
    </row>
    <row r="24" spans="1:8" s="16" customFormat="1" ht="92.25" customHeight="1" thickBot="1" x14ac:dyDescent="0.25">
      <c r="A24" s="59"/>
      <c r="B24" s="614"/>
      <c r="C24" s="368"/>
      <c r="D24" s="609"/>
      <c r="E24" s="609"/>
      <c r="F24" s="609">
        <v>3300</v>
      </c>
      <c r="G24" s="609"/>
      <c r="H24" s="610"/>
    </row>
    <row r="25" spans="1:8" s="16" customFormat="1" ht="24.95" customHeight="1" thickBot="1" x14ac:dyDescent="0.25">
      <c r="A25" s="47"/>
      <c r="B25" s="62"/>
      <c r="C25" s="49"/>
      <c r="D25" s="63"/>
      <c r="E25" s="63"/>
      <c r="F25" s="63"/>
      <c r="G25" s="63"/>
      <c r="H25" s="64"/>
    </row>
    <row r="26" spans="1:8" s="16" customFormat="1" ht="92.25" customHeight="1" thickBot="1" x14ac:dyDescent="0.25">
      <c r="A26" s="65" t="s">
        <v>585</v>
      </c>
      <c r="B26" s="607" t="s">
        <v>580</v>
      </c>
      <c r="C26" s="61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16">
        <f>F26*1.2</f>
        <v>16858.8</v>
      </c>
      <c r="E26" s="616">
        <f>F26*1.1</f>
        <v>15453.900000000001</v>
      </c>
      <c r="F26" s="616">
        <v>14049</v>
      </c>
      <c r="G26" s="616">
        <f>F26*0.75</f>
        <v>10536.75</v>
      </c>
      <c r="H26" s="616">
        <f>F26*0.5</f>
        <v>7024.5</v>
      </c>
    </row>
    <row r="27" spans="1:8" s="16" customFormat="1" ht="92.25" customHeight="1" thickBot="1" x14ac:dyDescent="0.25">
      <c r="A27" s="71"/>
      <c r="B27" s="617" t="s">
        <v>583</v>
      </c>
      <c r="C27" s="618"/>
      <c r="D27" s="619"/>
      <c r="E27" s="620"/>
      <c r="F27" s="620"/>
      <c r="G27" s="160" t="s">
        <v>584</v>
      </c>
      <c r="H27" s="161"/>
    </row>
    <row r="28" spans="1:8" s="16" customFormat="1" ht="89.25" customHeight="1" thickBot="1" x14ac:dyDescent="0.25">
      <c r="A28" s="71"/>
      <c r="B28" s="621"/>
      <c r="C28" s="618"/>
      <c r="D28" s="622">
        <v>3300</v>
      </c>
      <c r="E28" s="562"/>
      <c r="F28" s="562"/>
      <c r="G28" s="562"/>
      <c r="H28" s="563"/>
    </row>
    <row r="29" spans="1:8" s="16" customFormat="1" ht="92.25" customHeight="1" thickBot="1" x14ac:dyDescent="0.25">
      <c r="A29" s="77"/>
      <c r="B29" s="42" t="s">
        <v>581</v>
      </c>
      <c r="C29" s="623"/>
      <c r="D29" s="624"/>
      <c r="E29" s="625"/>
      <c r="F29" s="625">
        <v>1596</v>
      </c>
      <c r="G29" s="625"/>
      <c r="H29" s="626"/>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2610</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302" t="s">
        <v>291</v>
      </c>
      <c r="E35" s="302"/>
      <c r="F35" s="302"/>
      <c r="G35" s="302"/>
      <c r="H35" s="429"/>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4">
        <v>282</v>
      </c>
      <c r="E36" s="316"/>
      <c r="F36" s="316"/>
      <c r="G36" s="316"/>
      <c r="H36" s="317"/>
    </row>
    <row r="37" spans="1:8" s="16" customFormat="1" ht="94.5" customHeight="1" x14ac:dyDescent="0.2">
      <c r="A37" s="71"/>
      <c r="B37" s="92"/>
      <c r="C37" s="93"/>
      <c r="D37" s="94"/>
      <c r="E37" s="95"/>
      <c r="F37" s="95"/>
      <c r="G37" s="95"/>
      <c r="H37" s="318"/>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65"/>
      <c r="E38" s="319"/>
      <c r="F38" s="319"/>
      <c r="G38" s="319"/>
      <c r="H38" s="320"/>
    </row>
    <row r="39" spans="1:8" s="16" customFormat="1" ht="24.95" customHeight="1" thickBot="1" x14ac:dyDescent="0.25">
      <c r="A39" s="81"/>
      <c r="B39" s="48"/>
      <c r="C39" s="49"/>
      <c r="D39" s="302" t="s">
        <v>291</v>
      </c>
      <c r="E39" s="302"/>
      <c r="F39" s="302"/>
      <c r="G39" s="302"/>
      <c r="H39" s="429"/>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19900.8</v>
      </c>
      <c r="E40" s="32">
        <f>F40*1.1</f>
        <v>18242.400000000001</v>
      </c>
      <c r="F40" s="32">
        <v>16584</v>
      </c>
      <c r="G40" s="32">
        <f>F40*0.75</f>
        <v>12438</v>
      </c>
      <c r="H40" s="33">
        <f>F40*0.5</f>
        <v>8292</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302" t="s">
        <v>291</v>
      </c>
      <c r="E44" s="302"/>
      <c r="F44" s="302"/>
      <c r="G44" s="302"/>
      <c r="H44" s="429"/>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23616</v>
      </c>
      <c r="E45" s="32">
        <f>F45*1.1</f>
        <v>21648</v>
      </c>
      <c r="F45" s="32">
        <v>19680</v>
      </c>
      <c r="G45" s="32">
        <f>F45*0.75</f>
        <v>14760</v>
      </c>
      <c r="H45" s="33">
        <f>F45*0.5</f>
        <v>9840</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3720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302" t="s">
        <v>291</v>
      </c>
      <c r="E55" s="302"/>
      <c r="F55" s="302"/>
      <c r="G55" s="302"/>
      <c r="H55" s="429"/>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396</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117"/>
      <c r="C60" s="118"/>
      <c r="D60" s="302" t="s">
        <v>291</v>
      </c>
      <c r="E60" s="302"/>
      <c r="F60" s="302"/>
      <c r="G60" s="302"/>
      <c r="H60" s="429"/>
    </row>
    <row r="61" spans="1:8" s="16" customFormat="1" ht="50.1" customHeight="1" thickBot="1" x14ac:dyDescent="0.25">
      <c r="A61" s="119" t="s">
        <v>31</v>
      </c>
      <c r="B61" s="120"/>
      <c r="C61" s="120"/>
      <c r="D61" s="121" t="str">
        <f>"от "&amp;MIN(D62:D81)&amp;" до "&amp;MAX(D62:D81)</f>
        <v>от 2520 до 246960</v>
      </c>
      <c r="E61" s="122"/>
      <c r="F61" s="122"/>
      <c r="G61" s="122"/>
      <c r="H61" s="123"/>
    </row>
    <row r="62" spans="1:8" s="16" customFormat="1" ht="37.5" customHeight="1" outlineLevel="1" x14ac:dyDescent="0.2">
      <c r="A62" s="124" t="s">
        <v>32</v>
      </c>
      <c r="B62" s="364"/>
      <c r="C62"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62" s="365">
        <v>2520</v>
      </c>
      <c r="E62" s="128"/>
      <c r="F62" s="128"/>
      <c r="G62" s="128"/>
      <c r="H62" s="129"/>
    </row>
    <row r="63" spans="1:8" s="16" customFormat="1" ht="37.5" customHeight="1" outlineLevel="1" x14ac:dyDescent="0.2">
      <c r="A63" s="130" t="s">
        <v>33</v>
      </c>
      <c r="B63" s="366"/>
      <c r="C63" s="367"/>
      <c r="D63" s="56">
        <v>5040</v>
      </c>
      <c r="E63" s="37"/>
      <c r="F63" s="37"/>
      <c r="G63" s="37"/>
      <c r="H63" s="38"/>
    </row>
    <row r="64" spans="1:8" s="16" customFormat="1" ht="37.5" customHeight="1" outlineLevel="1" x14ac:dyDescent="0.2">
      <c r="A64" s="130" t="s">
        <v>34</v>
      </c>
      <c r="B64" s="366"/>
      <c r="C64" s="367"/>
      <c r="D64" s="56">
        <v>10080</v>
      </c>
      <c r="E64" s="37"/>
      <c r="F64" s="37"/>
      <c r="G64" s="37"/>
      <c r="H64" s="38"/>
    </row>
    <row r="65" spans="1:8" s="16" customFormat="1" ht="37.5" customHeight="1" outlineLevel="1" x14ac:dyDescent="0.2">
      <c r="A65" s="130" t="s">
        <v>35</v>
      </c>
      <c r="B65" s="366"/>
      <c r="C65" s="367"/>
      <c r="D65" s="56">
        <v>15120</v>
      </c>
      <c r="E65" s="37"/>
      <c r="F65" s="37"/>
      <c r="G65" s="37"/>
      <c r="H65" s="38"/>
    </row>
    <row r="66" spans="1:8" s="16" customFormat="1" ht="37.5" customHeight="1" outlineLevel="1" x14ac:dyDescent="0.2">
      <c r="A66" s="130" t="s">
        <v>36</v>
      </c>
      <c r="B66" s="366"/>
      <c r="C66" s="367"/>
      <c r="D66" s="56">
        <v>20160</v>
      </c>
      <c r="E66" s="37"/>
      <c r="F66" s="37"/>
      <c r="G66" s="37"/>
      <c r="H66" s="38"/>
    </row>
    <row r="67" spans="1:8" s="16" customFormat="1" ht="37.5" customHeight="1" outlineLevel="1" x14ac:dyDescent="0.2">
      <c r="A67" s="130" t="s">
        <v>37</v>
      </c>
      <c r="B67" s="366"/>
      <c r="C67" s="367"/>
      <c r="D67" s="56">
        <v>30240</v>
      </c>
      <c r="E67" s="37"/>
      <c r="F67" s="37"/>
      <c r="G67" s="37"/>
      <c r="H67" s="38"/>
    </row>
    <row r="68" spans="1:8" s="16" customFormat="1" ht="37.5" customHeight="1" outlineLevel="1" x14ac:dyDescent="0.2">
      <c r="A68" s="130" t="s">
        <v>38</v>
      </c>
      <c r="B68" s="366"/>
      <c r="C68" s="367"/>
      <c r="D68" s="56">
        <v>45360</v>
      </c>
      <c r="E68" s="37"/>
      <c r="F68" s="37"/>
      <c r="G68" s="37"/>
      <c r="H68" s="38"/>
    </row>
    <row r="69" spans="1:8" s="16" customFormat="1" ht="37.5" customHeight="1" outlineLevel="1" x14ac:dyDescent="0.2">
      <c r="A69" s="130" t="s">
        <v>39</v>
      </c>
      <c r="B69" s="366"/>
      <c r="C69" s="367"/>
      <c r="D69" s="56">
        <v>60480</v>
      </c>
      <c r="E69" s="37"/>
      <c r="F69" s="37"/>
      <c r="G69" s="37"/>
      <c r="H69" s="38"/>
    </row>
    <row r="70" spans="1:8" s="16" customFormat="1" ht="37.5" customHeight="1" outlineLevel="1" x14ac:dyDescent="0.2">
      <c r="A70" s="130" t="s">
        <v>40</v>
      </c>
      <c r="B70" s="366"/>
      <c r="C70" s="367"/>
      <c r="D70" s="56">
        <v>75600</v>
      </c>
      <c r="E70" s="37"/>
      <c r="F70" s="37"/>
      <c r="G70" s="37"/>
      <c r="H70" s="38"/>
    </row>
    <row r="71" spans="1:8" s="16" customFormat="1" ht="37.5" customHeight="1" outlineLevel="1" x14ac:dyDescent="0.2">
      <c r="A71" s="130" t="s">
        <v>41</v>
      </c>
      <c r="B71" s="366"/>
      <c r="C71" s="367"/>
      <c r="D71" s="56">
        <v>90720</v>
      </c>
      <c r="E71" s="37"/>
      <c r="F71" s="37"/>
      <c r="G71" s="37"/>
      <c r="H71" s="38"/>
    </row>
    <row r="72" spans="1:8" s="16" customFormat="1" ht="37.5" customHeight="1" outlineLevel="1" x14ac:dyDescent="0.2">
      <c r="A72" s="130" t="s">
        <v>42</v>
      </c>
      <c r="B72" s="366"/>
      <c r="C72" s="367"/>
      <c r="D72" s="56">
        <v>105840</v>
      </c>
      <c r="E72" s="37"/>
      <c r="F72" s="37"/>
      <c r="G72" s="37"/>
      <c r="H72" s="38"/>
    </row>
    <row r="73" spans="1:8" s="16" customFormat="1" ht="37.5" customHeight="1" outlineLevel="1" x14ac:dyDescent="0.2">
      <c r="A73" s="130" t="s">
        <v>43</v>
      </c>
      <c r="B73" s="366"/>
      <c r="C73" s="367"/>
      <c r="D73" s="56">
        <v>120960</v>
      </c>
      <c r="E73" s="37"/>
      <c r="F73" s="37"/>
      <c r="G73" s="37"/>
      <c r="H73" s="38"/>
    </row>
    <row r="74" spans="1:8" s="16" customFormat="1" ht="37.5" customHeight="1" outlineLevel="1" x14ac:dyDescent="0.2">
      <c r="A74" s="130" t="s">
        <v>44</v>
      </c>
      <c r="B74" s="366"/>
      <c r="C74" s="367"/>
      <c r="D74" s="56">
        <v>136080</v>
      </c>
      <c r="E74" s="37"/>
      <c r="F74" s="37"/>
      <c r="G74" s="37"/>
      <c r="H74" s="38"/>
    </row>
    <row r="75" spans="1:8" s="16" customFormat="1" ht="37.5" customHeight="1" outlineLevel="1" x14ac:dyDescent="0.2">
      <c r="A75" s="130" t="s">
        <v>45</v>
      </c>
      <c r="B75" s="366"/>
      <c r="C75" s="367"/>
      <c r="D75" s="56">
        <v>151200</v>
      </c>
      <c r="E75" s="37"/>
      <c r="F75" s="37"/>
      <c r="G75" s="37"/>
      <c r="H75" s="38"/>
    </row>
    <row r="76" spans="1:8" s="16" customFormat="1" ht="37.5" customHeight="1" outlineLevel="1" x14ac:dyDescent="0.2">
      <c r="A76" s="130" t="s">
        <v>46</v>
      </c>
      <c r="B76" s="366"/>
      <c r="C76" s="367"/>
      <c r="D76" s="56">
        <v>166320</v>
      </c>
      <c r="E76" s="37"/>
      <c r="F76" s="37"/>
      <c r="G76" s="37"/>
      <c r="H76" s="38"/>
    </row>
    <row r="77" spans="1:8" s="16" customFormat="1" ht="37.5" customHeight="1" outlineLevel="1" x14ac:dyDescent="0.2">
      <c r="A77" s="130" t="s">
        <v>47</v>
      </c>
      <c r="B77" s="366"/>
      <c r="C77" s="367"/>
      <c r="D77" s="56">
        <v>181440</v>
      </c>
      <c r="E77" s="37"/>
      <c r="F77" s="37"/>
      <c r="G77" s="37"/>
      <c r="H77" s="38"/>
    </row>
    <row r="78" spans="1:8" s="16" customFormat="1" ht="37.5" customHeight="1" outlineLevel="1" x14ac:dyDescent="0.2">
      <c r="A78" s="130" t="s">
        <v>48</v>
      </c>
      <c r="B78" s="366"/>
      <c r="C78" s="367"/>
      <c r="D78" s="56">
        <v>196560</v>
      </c>
      <c r="E78" s="37"/>
      <c r="F78" s="37"/>
      <c r="G78" s="37"/>
      <c r="H78" s="38"/>
    </row>
    <row r="79" spans="1:8" s="16" customFormat="1" ht="37.5" customHeight="1" outlineLevel="1" x14ac:dyDescent="0.2">
      <c r="A79" s="130" t="s">
        <v>49</v>
      </c>
      <c r="B79" s="366"/>
      <c r="C79" s="367"/>
      <c r="D79" s="56">
        <v>216720</v>
      </c>
      <c r="E79" s="37"/>
      <c r="F79" s="37"/>
      <c r="G79" s="37"/>
      <c r="H79" s="38"/>
    </row>
    <row r="80" spans="1:8" s="16" customFormat="1" ht="37.5" customHeight="1" outlineLevel="1" x14ac:dyDescent="0.2">
      <c r="A80" s="130" t="s">
        <v>50</v>
      </c>
      <c r="B80" s="366"/>
      <c r="C80" s="367"/>
      <c r="D80" s="56">
        <v>231840</v>
      </c>
      <c r="E80" s="37"/>
      <c r="F80" s="37"/>
      <c r="G80" s="37"/>
      <c r="H80" s="38"/>
    </row>
    <row r="81" spans="1:8" s="16" customFormat="1" ht="37.5" customHeight="1" outlineLevel="1" x14ac:dyDescent="0.2">
      <c r="A81" s="130" t="s">
        <v>51</v>
      </c>
      <c r="B81" s="366"/>
      <c r="C81" s="367"/>
      <c r="D81" s="56">
        <v>246960</v>
      </c>
      <c r="E81" s="37"/>
      <c r="F81" s="37"/>
      <c r="G81" s="37"/>
      <c r="H81" s="38"/>
    </row>
    <row r="82" spans="1:8" s="16" customFormat="1" ht="37.5" customHeight="1" outlineLevel="1" x14ac:dyDescent="0.2">
      <c r="A82" s="130" t="s">
        <v>197</v>
      </c>
      <c r="B82" s="131"/>
      <c r="C82" s="367"/>
      <c r="D82" s="56">
        <v>262080</v>
      </c>
      <c r="E82" s="37"/>
      <c r="F82" s="37"/>
      <c r="G82" s="37"/>
      <c r="H82" s="38"/>
    </row>
    <row r="83" spans="1:8" s="16" customFormat="1" ht="37.5" customHeight="1" outlineLevel="1" x14ac:dyDescent="0.2">
      <c r="A83" s="130" t="s">
        <v>198</v>
      </c>
      <c r="B83" s="131"/>
      <c r="C83" s="367"/>
      <c r="D83" s="56">
        <v>277200</v>
      </c>
      <c r="E83" s="37"/>
      <c r="F83" s="37"/>
      <c r="G83" s="37"/>
      <c r="H83" s="38"/>
    </row>
    <row r="84" spans="1:8" s="16" customFormat="1" ht="37.5" customHeight="1" outlineLevel="1" x14ac:dyDescent="0.2">
      <c r="A84" s="130" t="s">
        <v>199</v>
      </c>
      <c r="B84" s="131"/>
      <c r="C84" s="367"/>
      <c r="D84" s="56">
        <v>292320</v>
      </c>
      <c r="E84" s="37"/>
      <c r="F84" s="37"/>
      <c r="G84" s="37"/>
      <c r="H84" s="38"/>
    </row>
    <row r="85" spans="1:8" s="16" customFormat="1" ht="37.5" customHeight="1" outlineLevel="1" x14ac:dyDescent="0.2">
      <c r="A85" s="130" t="s">
        <v>200</v>
      </c>
      <c r="B85" s="131"/>
      <c r="C85" s="367"/>
      <c r="D85" s="56">
        <v>307440</v>
      </c>
      <c r="E85" s="37"/>
      <c r="F85" s="37"/>
      <c r="G85" s="37"/>
      <c r="H85" s="38"/>
    </row>
    <row r="86" spans="1:8" s="16" customFormat="1" ht="37.5" customHeight="1" outlineLevel="1" x14ac:dyDescent="0.2">
      <c r="A86" s="130" t="s">
        <v>201</v>
      </c>
      <c r="B86" s="131"/>
      <c r="C86" s="367"/>
      <c r="D86" s="56">
        <v>322560</v>
      </c>
      <c r="E86" s="37"/>
      <c r="F86" s="37"/>
      <c r="G86" s="37"/>
      <c r="H86" s="38"/>
    </row>
    <row r="87" spans="1:8" s="16" customFormat="1" ht="37.5" customHeight="1" outlineLevel="1" x14ac:dyDescent="0.2">
      <c r="A87" s="130" t="s">
        <v>202</v>
      </c>
      <c r="B87" s="131"/>
      <c r="C87" s="367"/>
      <c r="D87" s="56">
        <v>337680</v>
      </c>
      <c r="E87" s="37"/>
      <c r="F87" s="37"/>
      <c r="G87" s="37"/>
      <c r="H87" s="38"/>
    </row>
    <row r="88" spans="1:8" s="16" customFormat="1" ht="37.5" customHeight="1" outlineLevel="1" x14ac:dyDescent="0.2">
      <c r="A88" s="130" t="s">
        <v>203</v>
      </c>
      <c r="B88" s="131"/>
      <c r="C88" s="367"/>
      <c r="D88" s="56">
        <v>352800</v>
      </c>
      <c r="E88" s="37"/>
      <c r="F88" s="37"/>
      <c r="G88" s="37"/>
      <c r="H88" s="38"/>
    </row>
    <row r="89" spans="1:8" s="16" customFormat="1" ht="37.5" customHeight="1" outlineLevel="1" x14ac:dyDescent="0.2">
      <c r="A89" s="130" t="s">
        <v>204</v>
      </c>
      <c r="B89" s="131"/>
      <c r="C89" s="367"/>
      <c r="D89" s="56">
        <v>367920</v>
      </c>
      <c r="E89" s="37"/>
      <c r="F89" s="37"/>
      <c r="G89" s="37"/>
      <c r="H89" s="38"/>
    </row>
    <row r="90" spans="1:8" s="16" customFormat="1" ht="37.5" customHeight="1" outlineLevel="1" x14ac:dyDescent="0.2">
      <c r="A90" s="130" t="s">
        <v>205</v>
      </c>
      <c r="B90" s="131"/>
      <c r="C90" s="367"/>
      <c r="D90" s="56">
        <v>383040</v>
      </c>
      <c r="E90" s="37"/>
      <c r="F90" s="37"/>
      <c r="G90" s="37"/>
      <c r="H90" s="38"/>
    </row>
    <row r="91" spans="1:8" s="16" customFormat="1" ht="37.5" customHeight="1" outlineLevel="1" x14ac:dyDescent="0.2">
      <c r="A91" s="130" t="s">
        <v>206</v>
      </c>
      <c r="B91" s="131"/>
      <c r="C91" s="367"/>
      <c r="D91" s="56">
        <v>398160</v>
      </c>
      <c r="E91" s="37"/>
      <c r="F91" s="37"/>
      <c r="G91" s="37"/>
      <c r="H91" s="38"/>
    </row>
    <row r="92" spans="1:8" s="16" customFormat="1" ht="37.5" customHeight="1" outlineLevel="1" x14ac:dyDescent="0.2">
      <c r="A92" s="130" t="s">
        <v>216</v>
      </c>
      <c r="B92" s="131"/>
      <c r="C92" s="367"/>
      <c r="D92" s="56">
        <v>413280</v>
      </c>
      <c r="E92" s="37"/>
      <c r="F92" s="37"/>
      <c r="G92" s="37"/>
      <c r="H92" s="38"/>
    </row>
    <row r="93" spans="1:8" s="16" customFormat="1" ht="37.5" customHeight="1" outlineLevel="1" x14ac:dyDescent="0.2">
      <c r="A93" s="130" t="s">
        <v>217</v>
      </c>
      <c r="B93" s="131"/>
      <c r="C93" s="367"/>
      <c r="D93" s="56">
        <v>428400</v>
      </c>
      <c r="E93" s="37"/>
      <c r="F93" s="37"/>
      <c r="G93" s="37"/>
      <c r="H93" s="38"/>
    </row>
    <row r="94" spans="1:8" s="16" customFormat="1" ht="37.5" customHeight="1" outlineLevel="1" x14ac:dyDescent="0.2">
      <c r="A94" s="130" t="s">
        <v>218</v>
      </c>
      <c r="B94" s="131"/>
      <c r="C94" s="367"/>
      <c r="D94" s="56">
        <v>443520</v>
      </c>
      <c r="E94" s="37"/>
      <c r="F94" s="37"/>
      <c r="G94" s="37"/>
      <c r="H94" s="38"/>
    </row>
    <row r="95" spans="1:8" s="16" customFormat="1" ht="37.5" customHeight="1" outlineLevel="1" x14ac:dyDescent="0.2">
      <c r="A95" s="130" t="s">
        <v>219</v>
      </c>
      <c r="B95" s="131"/>
      <c r="C95" s="367"/>
      <c r="D95" s="56">
        <v>458640</v>
      </c>
      <c r="E95" s="37"/>
      <c r="F95" s="37"/>
      <c r="G95" s="37"/>
      <c r="H95" s="38"/>
    </row>
    <row r="96" spans="1:8" s="16" customFormat="1" ht="37.5" customHeight="1" outlineLevel="1" x14ac:dyDescent="0.2">
      <c r="A96" s="130" t="s">
        <v>220</v>
      </c>
      <c r="B96" s="131"/>
      <c r="C96" s="367"/>
      <c r="D96" s="56">
        <v>473760</v>
      </c>
      <c r="E96" s="37"/>
      <c r="F96" s="37"/>
      <c r="G96" s="37"/>
      <c r="H96" s="38"/>
    </row>
    <row r="97" spans="1:8" s="16" customFormat="1" ht="37.5" customHeight="1" outlineLevel="1" x14ac:dyDescent="0.2">
      <c r="A97" s="130" t="s">
        <v>221</v>
      </c>
      <c r="B97" s="131"/>
      <c r="C97" s="367"/>
      <c r="D97" s="56">
        <v>488880</v>
      </c>
      <c r="E97" s="37"/>
      <c r="F97" s="37"/>
      <c r="G97" s="37"/>
      <c r="H97" s="38"/>
    </row>
    <row r="98" spans="1:8" s="16" customFormat="1" ht="37.5" customHeight="1" outlineLevel="1" x14ac:dyDescent="0.2">
      <c r="A98" s="130" t="s">
        <v>222</v>
      </c>
      <c r="B98" s="131"/>
      <c r="C98" s="367"/>
      <c r="D98" s="56">
        <v>504000</v>
      </c>
      <c r="E98" s="37"/>
      <c r="F98" s="37"/>
      <c r="G98" s="37"/>
      <c r="H98" s="38"/>
    </row>
    <row r="99" spans="1:8" s="16" customFormat="1" ht="37.5" customHeight="1" outlineLevel="1" x14ac:dyDescent="0.2">
      <c r="A99" s="130" t="s">
        <v>223</v>
      </c>
      <c r="B99" s="131"/>
      <c r="C99" s="367"/>
      <c r="D99" s="56">
        <v>519120</v>
      </c>
      <c r="E99" s="37"/>
      <c r="F99" s="37"/>
      <c r="G99" s="37"/>
      <c r="H99" s="38"/>
    </row>
    <row r="100" spans="1:8" s="16" customFormat="1" ht="37.5" customHeight="1" outlineLevel="1" x14ac:dyDescent="0.2">
      <c r="A100" s="130" t="s">
        <v>224</v>
      </c>
      <c r="B100" s="131"/>
      <c r="C100" s="367"/>
      <c r="D100" s="56">
        <v>534240</v>
      </c>
      <c r="E100" s="37"/>
      <c r="F100" s="37"/>
      <c r="G100" s="37"/>
      <c r="H100" s="38"/>
    </row>
    <row r="101" spans="1:8" s="16" customFormat="1" ht="37.5" customHeight="1" outlineLevel="1" x14ac:dyDescent="0.2">
      <c r="A101" s="130" t="s">
        <v>225</v>
      </c>
      <c r="B101" s="131"/>
      <c r="C101" s="367"/>
      <c r="D101" s="56">
        <v>549360</v>
      </c>
      <c r="E101" s="37"/>
      <c r="F101" s="37"/>
      <c r="G101" s="37"/>
      <c r="H101" s="38"/>
    </row>
    <row r="102" spans="1:8" s="16" customFormat="1" ht="37.5" customHeight="1" outlineLevel="1" x14ac:dyDescent="0.2">
      <c r="A102" s="130" t="s">
        <v>292</v>
      </c>
      <c r="B102" s="131"/>
      <c r="C102" s="367"/>
      <c r="D102" s="56">
        <v>564480</v>
      </c>
      <c r="E102" s="37"/>
      <c r="F102" s="37"/>
      <c r="G102" s="37"/>
      <c r="H102" s="38"/>
    </row>
    <row r="103" spans="1:8" s="16" customFormat="1" ht="37.5" customHeight="1" outlineLevel="1" x14ac:dyDescent="0.2">
      <c r="A103" s="130" t="s">
        <v>293</v>
      </c>
      <c r="B103" s="131"/>
      <c r="C103" s="367"/>
      <c r="D103" s="56">
        <v>579600</v>
      </c>
      <c r="E103" s="37"/>
      <c r="F103" s="37"/>
      <c r="G103" s="37"/>
      <c r="H103" s="38"/>
    </row>
    <row r="104" spans="1:8" s="16" customFormat="1" ht="37.5" customHeight="1" outlineLevel="1" x14ac:dyDescent="0.2">
      <c r="A104" s="130" t="s">
        <v>294</v>
      </c>
      <c r="B104" s="131"/>
      <c r="C104" s="367"/>
      <c r="D104" s="56">
        <v>594720</v>
      </c>
      <c r="E104" s="37"/>
      <c r="F104" s="37"/>
      <c r="G104" s="37"/>
      <c r="H104" s="38"/>
    </row>
    <row r="105" spans="1:8" s="16" customFormat="1" ht="37.5" customHeight="1" outlineLevel="1" x14ac:dyDescent="0.2">
      <c r="A105" s="130" t="s">
        <v>295</v>
      </c>
      <c r="B105" s="131"/>
      <c r="C105" s="367"/>
      <c r="D105" s="56">
        <v>609840</v>
      </c>
      <c r="E105" s="37"/>
      <c r="F105" s="37"/>
      <c r="G105" s="37"/>
      <c r="H105" s="38"/>
    </row>
    <row r="106" spans="1:8" s="16" customFormat="1" ht="37.5" customHeight="1" outlineLevel="1" x14ac:dyDescent="0.2">
      <c r="A106" s="130" t="s">
        <v>296</v>
      </c>
      <c r="B106" s="131"/>
      <c r="C106" s="367"/>
      <c r="D106" s="56">
        <v>624960</v>
      </c>
      <c r="E106" s="37"/>
      <c r="F106" s="37"/>
      <c r="G106" s="37"/>
      <c r="H106" s="38"/>
    </row>
    <row r="107" spans="1:8" s="16" customFormat="1" ht="37.5" customHeight="1" outlineLevel="1" x14ac:dyDescent="0.2">
      <c r="A107" s="130" t="s">
        <v>297</v>
      </c>
      <c r="B107" s="131"/>
      <c r="C107" s="367"/>
      <c r="D107" s="56">
        <v>640080</v>
      </c>
      <c r="E107" s="37"/>
      <c r="F107" s="37"/>
      <c r="G107" s="37"/>
      <c r="H107" s="38"/>
    </row>
    <row r="108" spans="1:8" s="16" customFormat="1" ht="37.5" customHeight="1" outlineLevel="1" x14ac:dyDescent="0.2">
      <c r="A108" s="130" t="s">
        <v>298</v>
      </c>
      <c r="B108" s="131"/>
      <c r="C108" s="367"/>
      <c r="D108" s="56">
        <v>655200</v>
      </c>
      <c r="E108" s="37"/>
      <c r="F108" s="37"/>
      <c r="G108" s="37"/>
      <c r="H108" s="38"/>
    </row>
    <row r="109" spans="1:8" s="16" customFormat="1" ht="37.5" customHeight="1" outlineLevel="1" x14ac:dyDescent="0.2">
      <c r="A109" s="130" t="s">
        <v>299</v>
      </c>
      <c r="B109" s="131"/>
      <c r="C109" s="367"/>
      <c r="D109" s="56">
        <v>670320</v>
      </c>
      <c r="E109" s="37"/>
      <c r="F109" s="37"/>
      <c r="G109" s="37"/>
      <c r="H109" s="38"/>
    </row>
    <row r="110" spans="1:8" s="16" customFormat="1" ht="37.5" customHeight="1" outlineLevel="1" x14ac:dyDescent="0.2">
      <c r="A110" s="130" t="s">
        <v>300</v>
      </c>
      <c r="B110" s="131"/>
      <c r="C110" s="367"/>
      <c r="D110" s="56">
        <v>685440</v>
      </c>
      <c r="E110" s="37"/>
      <c r="F110" s="37"/>
      <c r="G110" s="37"/>
      <c r="H110" s="38"/>
    </row>
    <row r="111" spans="1:8" s="16" customFormat="1" ht="37.5" customHeight="1" outlineLevel="1" thickBot="1" x14ac:dyDescent="0.25">
      <c r="A111" s="130" t="s">
        <v>301</v>
      </c>
      <c r="B111" s="131"/>
      <c r="C111" s="368"/>
      <c r="D111" s="56">
        <v>700560</v>
      </c>
      <c r="E111" s="37"/>
      <c r="F111" s="37"/>
      <c r="G111" s="37"/>
      <c r="H111" s="38"/>
    </row>
    <row r="112" spans="1:8" s="16" customFormat="1" ht="24.95" customHeight="1" thickBot="1" x14ac:dyDescent="0.25">
      <c r="A112" s="81"/>
      <c r="B112" s="467"/>
      <c r="C112" s="118"/>
      <c r="D112" s="468" t="s">
        <v>352</v>
      </c>
      <c r="E112" s="468"/>
      <c r="F112" s="468"/>
      <c r="G112" s="468"/>
      <c r="H112" s="469"/>
    </row>
    <row r="113" spans="1:8" s="16" customFormat="1" ht="24.95" customHeight="1" thickBot="1" x14ac:dyDescent="0.25">
      <c r="A113" s="470"/>
      <c r="B113" s="471"/>
      <c r="C113" s="182"/>
      <c r="D113" s="472" t="s">
        <v>176</v>
      </c>
      <c r="E113" s="473" t="s">
        <v>177</v>
      </c>
      <c r="F113" s="474" t="s">
        <v>178</v>
      </c>
      <c r="G113" s="473" t="s">
        <v>179</v>
      </c>
      <c r="H113" s="475" t="s">
        <v>180</v>
      </c>
    </row>
    <row r="114" spans="1:8" s="16" customFormat="1" ht="48" customHeight="1" x14ac:dyDescent="0.2">
      <c r="A114" s="29" t="s">
        <v>353</v>
      </c>
      <c r="B114" s="30" t="s">
        <v>27</v>
      </c>
      <c r="C11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4" s="31">
        <f>F114*1.2</f>
        <v>14212.8</v>
      </c>
      <c r="E114" s="32">
        <f>F114*1.1</f>
        <v>13028.400000000001</v>
      </c>
      <c r="F114" s="32">
        <v>11844</v>
      </c>
      <c r="G114" s="32">
        <f>F114*0.75</f>
        <v>8883</v>
      </c>
      <c r="H114" s="33">
        <f>F114*0.5</f>
        <v>5922</v>
      </c>
    </row>
    <row r="115" spans="1:8" s="16" customFormat="1" ht="132" customHeight="1" x14ac:dyDescent="0.2">
      <c r="A115" s="34"/>
      <c r="B115" s="35"/>
      <c r="C115" s="35"/>
      <c r="D115" s="36"/>
      <c r="E115" s="37"/>
      <c r="F115" s="37"/>
      <c r="G115" s="37"/>
      <c r="H115" s="38"/>
    </row>
    <row r="116" spans="1:8" s="16" customFormat="1" ht="97.5" customHeight="1" x14ac:dyDescent="0.2">
      <c r="A116" s="34"/>
      <c r="B116" s="39" t="s">
        <v>12</v>
      </c>
      <c r="C11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6" s="36"/>
      <c r="E116" s="37"/>
      <c r="F116" s="37"/>
      <c r="G116" s="37"/>
      <c r="H116" s="38"/>
    </row>
    <row r="117" spans="1:8" s="16" customFormat="1" ht="166.5" customHeight="1" thickBot="1" x14ac:dyDescent="0.25">
      <c r="A117" s="41"/>
      <c r="B117" s="42" t="s">
        <v>13</v>
      </c>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7" s="44"/>
      <c r="E117" s="45"/>
      <c r="F117" s="45"/>
      <c r="G117" s="45"/>
      <c r="H117" s="46"/>
    </row>
    <row r="118" spans="1:8" s="16" customFormat="1" ht="24.95" customHeight="1" thickBot="1" x14ac:dyDescent="0.25">
      <c r="A118" s="47"/>
      <c r="B118" s="48"/>
      <c r="C118" s="49"/>
      <c r="D118" s="302"/>
      <c r="E118" s="302"/>
      <c r="F118" s="302"/>
      <c r="G118" s="302"/>
      <c r="H118" s="429"/>
    </row>
    <row r="119" spans="1:8" s="16" customFormat="1" ht="48" customHeight="1" x14ac:dyDescent="0.2">
      <c r="A119" s="53" t="s">
        <v>354</v>
      </c>
      <c r="B119" s="30" t="s">
        <v>27</v>
      </c>
      <c r="C11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9" s="54">
        <f>F119*1.2</f>
        <v>16858.8</v>
      </c>
      <c r="E119" s="32">
        <f>F119*1.1</f>
        <v>15453.900000000001</v>
      </c>
      <c r="F119" s="32">
        <v>14049</v>
      </c>
      <c r="G119" s="32">
        <f>F119*0.75</f>
        <v>10536.75</v>
      </c>
      <c r="H119" s="33">
        <f>F119*0.5</f>
        <v>7024.5</v>
      </c>
    </row>
    <row r="120" spans="1:8" s="16" customFormat="1" ht="132" customHeight="1" x14ac:dyDescent="0.2">
      <c r="A120" s="55"/>
      <c r="B120" s="35"/>
      <c r="C120" s="35"/>
      <c r="D120" s="56"/>
      <c r="E120" s="37"/>
      <c r="F120" s="37"/>
      <c r="G120" s="37"/>
      <c r="H120" s="38"/>
    </row>
    <row r="121" spans="1:8" s="16" customFormat="1" ht="97.5" customHeight="1" x14ac:dyDescent="0.2">
      <c r="A121" s="55"/>
      <c r="B121" s="39" t="s">
        <v>12</v>
      </c>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1" s="56"/>
      <c r="E121" s="37"/>
      <c r="F121" s="37"/>
      <c r="G121" s="37"/>
      <c r="H121" s="38"/>
    </row>
    <row r="122" spans="1:8" s="16" customFormat="1" ht="166.5" customHeight="1" x14ac:dyDescent="0.2">
      <c r="A122" s="55"/>
      <c r="B122" s="57" t="s">
        <v>13</v>
      </c>
      <c r="C12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2" s="56"/>
      <c r="E122" s="37"/>
      <c r="F122" s="37"/>
      <c r="G122" s="37"/>
      <c r="H122" s="38"/>
    </row>
    <row r="123" spans="1:8" s="16" customFormat="1" ht="92.25" customHeight="1" thickBot="1" x14ac:dyDescent="0.25">
      <c r="A123" s="59"/>
      <c r="B123" s="42" t="s">
        <v>16</v>
      </c>
      <c r="C12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3" s="61"/>
      <c r="E123" s="45"/>
      <c r="F123" s="45"/>
      <c r="G123" s="45"/>
      <c r="H123" s="46"/>
    </row>
    <row r="124" spans="1:8" s="16" customFormat="1" ht="24.95" customHeight="1" thickBot="1" x14ac:dyDescent="0.25">
      <c r="A124" s="81"/>
      <c r="B124" s="82"/>
      <c r="C124" s="83"/>
      <c r="D124" s="302"/>
      <c r="E124" s="302"/>
      <c r="F124" s="302"/>
      <c r="G124" s="302"/>
      <c r="H124" s="429"/>
    </row>
    <row r="125" spans="1:8" s="16" customFormat="1" ht="50.1" customHeight="1" x14ac:dyDescent="0.2">
      <c r="A125" s="65" t="s">
        <v>355</v>
      </c>
      <c r="B125" s="87" t="s">
        <v>23</v>
      </c>
      <c r="C12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5" s="264">
        <v>282</v>
      </c>
      <c r="E125" s="316"/>
      <c r="F125" s="316"/>
      <c r="G125" s="316"/>
      <c r="H125" s="317"/>
    </row>
    <row r="126" spans="1:8" s="16" customFormat="1" ht="94.5" customHeight="1" x14ac:dyDescent="0.2">
      <c r="A126" s="71"/>
      <c r="B126" s="92"/>
      <c r="C126" s="93"/>
      <c r="D126" s="94"/>
      <c r="E126" s="95"/>
      <c r="F126" s="95"/>
      <c r="G126" s="95"/>
      <c r="H126" s="318"/>
    </row>
    <row r="127" spans="1:8" s="16" customFormat="1" ht="163.5" customHeight="1" thickBot="1" x14ac:dyDescent="0.25">
      <c r="A127" s="77"/>
      <c r="B127" s="97" t="s">
        <v>13</v>
      </c>
      <c r="C12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7" s="265"/>
      <c r="E127" s="319"/>
      <c r="F127" s="319"/>
      <c r="G127" s="319"/>
      <c r="H127" s="320"/>
    </row>
    <row r="128" spans="1:8" s="16" customFormat="1" ht="24.95" customHeight="1" thickBot="1" x14ac:dyDescent="0.25">
      <c r="A128" s="81"/>
      <c r="B128" s="117"/>
      <c r="C128" s="118"/>
      <c r="D128" s="468" t="s">
        <v>352</v>
      </c>
      <c r="E128" s="468"/>
      <c r="F128" s="468"/>
      <c r="G128" s="468"/>
      <c r="H128" s="469"/>
    </row>
    <row r="129" spans="1:8" s="16" customFormat="1" ht="50.1" customHeight="1" thickBot="1" x14ac:dyDescent="0.25">
      <c r="A129" s="119" t="s">
        <v>31</v>
      </c>
      <c r="B129" s="120"/>
      <c r="C129" s="120"/>
      <c r="D129" s="452" t="str">
        <f>"от "&amp;MIN(D130:D148)&amp;" до "&amp;MAX(D130:D148)</f>
        <v>от 2520 до 231840</v>
      </c>
      <c r="E129" s="453"/>
      <c r="F129" s="453"/>
      <c r="G129" s="453"/>
      <c r="H129" s="454"/>
    </row>
    <row r="130" spans="1:8" s="16" customFormat="1" ht="37.5" customHeight="1" outlineLevel="1" x14ac:dyDescent="0.2">
      <c r="A130" s="124" t="s">
        <v>356</v>
      </c>
      <c r="B130" s="364"/>
      <c r="C130"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65">
        <v>2520</v>
      </c>
      <c r="E130" s="128"/>
      <c r="F130" s="128"/>
      <c r="G130" s="128"/>
      <c r="H130" s="129"/>
    </row>
    <row r="131" spans="1:8" s="16" customFormat="1" ht="37.5" customHeight="1" outlineLevel="1" x14ac:dyDescent="0.2">
      <c r="A131" s="500" t="s">
        <v>357</v>
      </c>
      <c r="B131" s="511"/>
      <c r="C131" s="367"/>
      <c r="D131" s="365">
        <v>5040</v>
      </c>
      <c r="E131" s="128"/>
      <c r="F131" s="128"/>
      <c r="G131" s="128"/>
      <c r="H131" s="129"/>
    </row>
    <row r="132" spans="1:8" s="16" customFormat="1" ht="37.5" customHeight="1" outlineLevel="1" x14ac:dyDescent="0.2">
      <c r="A132" s="500" t="s">
        <v>358</v>
      </c>
      <c r="B132" s="511"/>
      <c r="C132" s="367"/>
      <c r="D132" s="365">
        <v>10080</v>
      </c>
      <c r="E132" s="128"/>
      <c r="F132" s="128"/>
      <c r="G132" s="128"/>
      <c r="H132" s="129"/>
    </row>
    <row r="133" spans="1:8" s="16" customFormat="1" ht="37.5" customHeight="1" outlineLevel="1" x14ac:dyDescent="0.2">
      <c r="A133" s="500" t="s">
        <v>359</v>
      </c>
      <c r="B133" s="511"/>
      <c r="C133" s="367"/>
      <c r="D133" s="365">
        <v>15120</v>
      </c>
      <c r="E133" s="128"/>
      <c r="F133" s="128"/>
      <c r="G133" s="128"/>
      <c r="H133" s="129"/>
    </row>
    <row r="134" spans="1:8" s="16" customFormat="1" ht="37.5" customHeight="1" outlineLevel="1" x14ac:dyDescent="0.2">
      <c r="A134" s="500" t="s">
        <v>360</v>
      </c>
      <c r="B134" s="511"/>
      <c r="C134" s="367"/>
      <c r="D134" s="365">
        <v>20160</v>
      </c>
      <c r="E134" s="128"/>
      <c r="F134" s="128"/>
      <c r="G134" s="128"/>
      <c r="H134" s="129"/>
    </row>
    <row r="135" spans="1:8" s="16" customFormat="1" ht="37.5" customHeight="1" outlineLevel="1" x14ac:dyDescent="0.2">
      <c r="A135" s="500" t="s">
        <v>361</v>
      </c>
      <c r="B135" s="511"/>
      <c r="C135" s="367"/>
      <c r="D135" s="365">
        <v>30240</v>
      </c>
      <c r="E135" s="128"/>
      <c r="F135" s="128"/>
      <c r="G135" s="128"/>
      <c r="H135" s="129"/>
    </row>
    <row r="136" spans="1:8" s="16" customFormat="1" ht="37.5" customHeight="1" outlineLevel="1" x14ac:dyDescent="0.2">
      <c r="A136" s="500" t="s">
        <v>362</v>
      </c>
      <c r="B136" s="511"/>
      <c r="C136" s="367"/>
      <c r="D136" s="365">
        <v>45360</v>
      </c>
      <c r="E136" s="128"/>
      <c r="F136" s="128"/>
      <c r="G136" s="128"/>
      <c r="H136" s="129"/>
    </row>
    <row r="137" spans="1:8" s="16" customFormat="1" ht="37.5" customHeight="1" outlineLevel="1" x14ac:dyDescent="0.2">
      <c r="A137" s="500" t="s">
        <v>363</v>
      </c>
      <c r="B137" s="511"/>
      <c r="C137" s="367"/>
      <c r="D137" s="365">
        <v>60480</v>
      </c>
      <c r="E137" s="128"/>
      <c r="F137" s="128"/>
      <c r="G137" s="128"/>
      <c r="H137" s="129"/>
    </row>
    <row r="138" spans="1:8" s="16" customFormat="1" ht="37.5" customHeight="1" outlineLevel="1" x14ac:dyDescent="0.2">
      <c r="A138" s="500" t="s">
        <v>364</v>
      </c>
      <c r="B138" s="511"/>
      <c r="C138" s="367"/>
      <c r="D138" s="365">
        <v>75600</v>
      </c>
      <c r="E138" s="128"/>
      <c r="F138" s="128"/>
      <c r="G138" s="128"/>
      <c r="H138" s="129"/>
    </row>
    <row r="139" spans="1:8" s="16" customFormat="1" ht="37.5" customHeight="1" outlineLevel="1" x14ac:dyDescent="0.2">
      <c r="A139" s="500" t="s">
        <v>365</v>
      </c>
      <c r="B139" s="511"/>
      <c r="C139" s="367"/>
      <c r="D139" s="365">
        <v>90720</v>
      </c>
      <c r="E139" s="128"/>
      <c r="F139" s="128"/>
      <c r="G139" s="128"/>
      <c r="H139" s="129"/>
    </row>
    <row r="140" spans="1:8" s="16" customFormat="1" ht="37.5" customHeight="1" outlineLevel="1" x14ac:dyDescent="0.2">
      <c r="A140" s="500" t="s">
        <v>366</v>
      </c>
      <c r="B140" s="511"/>
      <c r="C140" s="367"/>
      <c r="D140" s="365">
        <v>105840</v>
      </c>
      <c r="E140" s="128"/>
      <c r="F140" s="128"/>
      <c r="G140" s="128"/>
      <c r="H140" s="129"/>
    </row>
    <row r="141" spans="1:8" s="16" customFormat="1" ht="37.5" customHeight="1" outlineLevel="1" x14ac:dyDescent="0.2">
      <c r="A141" s="500" t="s">
        <v>367</v>
      </c>
      <c r="B141" s="511"/>
      <c r="C141" s="367"/>
      <c r="D141" s="365">
        <v>120960</v>
      </c>
      <c r="E141" s="128"/>
      <c r="F141" s="128"/>
      <c r="G141" s="128"/>
      <c r="H141" s="129"/>
    </row>
    <row r="142" spans="1:8" s="16" customFormat="1" ht="37.5" customHeight="1" outlineLevel="1" x14ac:dyDescent="0.2">
      <c r="A142" s="500" t="s">
        <v>368</v>
      </c>
      <c r="B142" s="511"/>
      <c r="C142" s="367"/>
      <c r="D142" s="365">
        <v>136080</v>
      </c>
      <c r="E142" s="128"/>
      <c r="F142" s="128"/>
      <c r="G142" s="128"/>
      <c r="H142" s="129"/>
    </row>
    <row r="143" spans="1:8" s="16" customFormat="1" ht="37.5" customHeight="1" outlineLevel="1" x14ac:dyDescent="0.2">
      <c r="A143" s="500" t="s">
        <v>369</v>
      </c>
      <c r="B143" s="511"/>
      <c r="C143" s="367"/>
      <c r="D143" s="365">
        <v>151200</v>
      </c>
      <c r="E143" s="128"/>
      <c r="F143" s="128"/>
      <c r="G143" s="128"/>
      <c r="H143" s="129"/>
    </row>
    <row r="144" spans="1:8" s="16" customFormat="1" ht="37.5" customHeight="1" outlineLevel="1" x14ac:dyDescent="0.2">
      <c r="A144" s="500" t="s">
        <v>370</v>
      </c>
      <c r="B144" s="511"/>
      <c r="C144" s="367"/>
      <c r="D144" s="365">
        <v>166320</v>
      </c>
      <c r="E144" s="128"/>
      <c r="F144" s="128"/>
      <c r="G144" s="128"/>
      <c r="H144" s="129"/>
    </row>
    <row r="145" spans="1:8" s="16" customFormat="1" ht="37.5" customHeight="1" outlineLevel="1" x14ac:dyDescent="0.2">
      <c r="A145" s="500" t="s">
        <v>371</v>
      </c>
      <c r="B145" s="511"/>
      <c r="C145" s="367"/>
      <c r="D145" s="365">
        <v>181440</v>
      </c>
      <c r="E145" s="128"/>
      <c r="F145" s="128"/>
      <c r="G145" s="128"/>
      <c r="H145" s="129"/>
    </row>
    <row r="146" spans="1:8" s="16" customFormat="1" ht="37.5" customHeight="1" outlineLevel="1" x14ac:dyDescent="0.2">
      <c r="A146" s="500" t="s">
        <v>372</v>
      </c>
      <c r="B146" s="511"/>
      <c r="C146" s="367"/>
      <c r="D146" s="365">
        <v>196560</v>
      </c>
      <c r="E146" s="128"/>
      <c r="F146" s="128"/>
      <c r="G146" s="128"/>
      <c r="H146" s="129"/>
    </row>
    <row r="147" spans="1:8" s="16" customFormat="1" ht="37.5" customHeight="1" outlineLevel="1" x14ac:dyDescent="0.2">
      <c r="A147" s="500" t="s">
        <v>373</v>
      </c>
      <c r="B147" s="511"/>
      <c r="C147" s="367"/>
      <c r="D147" s="365">
        <v>216720</v>
      </c>
      <c r="E147" s="128"/>
      <c r="F147" s="128"/>
      <c r="G147" s="128"/>
      <c r="H147" s="129"/>
    </row>
    <row r="148" spans="1:8" s="16" customFormat="1" ht="37.5" customHeight="1" outlineLevel="1" x14ac:dyDescent="0.2">
      <c r="A148" s="500" t="s">
        <v>374</v>
      </c>
      <c r="B148" s="511"/>
      <c r="C148" s="367"/>
      <c r="D148" s="365">
        <v>231840</v>
      </c>
      <c r="E148" s="128"/>
      <c r="F148" s="128"/>
      <c r="G148" s="128"/>
      <c r="H148" s="129"/>
    </row>
    <row r="149" spans="1:8" s="16" customFormat="1" ht="37.5" customHeight="1" outlineLevel="1" x14ac:dyDescent="0.2">
      <c r="A149" s="130" t="s">
        <v>375</v>
      </c>
      <c r="B149" s="366"/>
      <c r="C149" s="367"/>
      <c r="D149" s="365">
        <v>246960</v>
      </c>
      <c r="E149" s="128"/>
      <c r="F149" s="128"/>
      <c r="G149" s="128"/>
      <c r="H149" s="129"/>
    </row>
    <row r="150" spans="1:8" s="16" customFormat="1" ht="37.5" customHeight="1" outlineLevel="1" x14ac:dyDescent="0.2">
      <c r="A150" s="500" t="s">
        <v>376</v>
      </c>
      <c r="B150" s="627"/>
      <c r="C150" s="367"/>
      <c r="D150" s="365">
        <v>262080</v>
      </c>
      <c r="E150" s="128"/>
      <c r="F150" s="128"/>
      <c r="G150" s="128"/>
      <c r="H150" s="129"/>
    </row>
    <row r="151" spans="1:8" s="16" customFormat="1" ht="37.5" customHeight="1" outlineLevel="1" x14ac:dyDescent="0.2">
      <c r="A151" s="130" t="s">
        <v>377</v>
      </c>
      <c r="B151" s="131"/>
      <c r="C151" s="367"/>
      <c r="D151" s="365">
        <v>277200</v>
      </c>
      <c r="E151" s="128"/>
      <c r="F151" s="128"/>
      <c r="G151" s="128"/>
      <c r="H151" s="129"/>
    </row>
    <row r="152" spans="1:8" s="16" customFormat="1" ht="37.5" customHeight="1" outlineLevel="1" x14ac:dyDescent="0.2">
      <c r="A152" s="130" t="s">
        <v>378</v>
      </c>
      <c r="B152" s="131"/>
      <c r="C152" s="367"/>
      <c r="D152" s="365">
        <v>292320</v>
      </c>
      <c r="E152" s="128"/>
      <c r="F152" s="128"/>
      <c r="G152" s="128"/>
      <c r="H152" s="129"/>
    </row>
    <row r="153" spans="1:8" s="16" customFormat="1" ht="37.5" customHeight="1" outlineLevel="1" x14ac:dyDescent="0.2">
      <c r="A153" s="130" t="s">
        <v>379</v>
      </c>
      <c r="B153" s="131"/>
      <c r="C153" s="367"/>
      <c r="D153" s="365">
        <v>307440</v>
      </c>
      <c r="E153" s="128"/>
      <c r="F153" s="128"/>
      <c r="G153" s="128"/>
      <c r="H153" s="129"/>
    </row>
    <row r="154" spans="1:8" s="16" customFormat="1" ht="37.5" customHeight="1" outlineLevel="1" x14ac:dyDescent="0.2">
      <c r="A154" s="130" t="s">
        <v>380</v>
      </c>
      <c r="B154" s="131"/>
      <c r="C154" s="367"/>
      <c r="D154" s="365">
        <v>322560</v>
      </c>
      <c r="E154" s="128"/>
      <c r="F154" s="128"/>
      <c r="G154" s="128"/>
      <c r="H154" s="129"/>
    </row>
    <row r="155" spans="1:8" s="16" customFormat="1" ht="37.5" customHeight="1" outlineLevel="1" x14ac:dyDescent="0.2">
      <c r="A155" s="130" t="s">
        <v>381</v>
      </c>
      <c r="B155" s="131"/>
      <c r="C155" s="367"/>
      <c r="D155" s="365">
        <v>337680</v>
      </c>
      <c r="E155" s="128"/>
      <c r="F155" s="128"/>
      <c r="G155" s="128"/>
      <c r="H155" s="129"/>
    </row>
    <row r="156" spans="1:8" s="16" customFormat="1" ht="37.5" customHeight="1" outlineLevel="1" x14ac:dyDescent="0.2">
      <c r="A156" s="130" t="s">
        <v>382</v>
      </c>
      <c r="B156" s="131"/>
      <c r="C156" s="367"/>
      <c r="D156" s="365">
        <v>352800</v>
      </c>
      <c r="E156" s="128"/>
      <c r="F156" s="128"/>
      <c r="G156" s="128"/>
      <c r="H156" s="129"/>
    </row>
    <row r="157" spans="1:8" s="16" customFormat="1" ht="37.5" customHeight="1" outlineLevel="1" x14ac:dyDescent="0.2">
      <c r="A157" s="130" t="s">
        <v>383</v>
      </c>
      <c r="B157" s="131"/>
      <c r="C157" s="367"/>
      <c r="D157" s="365">
        <v>367920</v>
      </c>
      <c r="E157" s="128"/>
      <c r="F157" s="128"/>
      <c r="G157" s="128"/>
      <c r="H157" s="129"/>
    </row>
    <row r="158" spans="1:8" s="16" customFormat="1" ht="37.5" customHeight="1" outlineLevel="1" x14ac:dyDescent="0.2">
      <c r="A158" s="130" t="s">
        <v>384</v>
      </c>
      <c r="B158" s="131"/>
      <c r="C158" s="367"/>
      <c r="D158" s="365">
        <v>383040</v>
      </c>
      <c r="E158" s="128"/>
      <c r="F158" s="128"/>
      <c r="G158" s="128"/>
      <c r="H158" s="129"/>
    </row>
    <row r="159" spans="1:8" s="16" customFormat="1" ht="37.5" customHeight="1" outlineLevel="1" x14ac:dyDescent="0.2">
      <c r="A159" s="130" t="s">
        <v>385</v>
      </c>
      <c r="B159" s="131"/>
      <c r="C159" s="367"/>
      <c r="D159" s="365">
        <v>398160</v>
      </c>
      <c r="E159" s="128"/>
      <c r="F159" s="128"/>
      <c r="G159" s="128"/>
      <c r="H159" s="129"/>
    </row>
    <row r="160" spans="1:8" s="16" customFormat="1" ht="37.5" customHeight="1" outlineLevel="1" x14ac:dyDescent="0.2">
      <c r="A160" s="130" t="s">
        <v>386</v>
      </c>
      <c r="B160" s="131"/>
      <c r="C160" s="367"/>
      <c r="D160" s="365">
        <v>413280</v>
      </c>
      <c r="E160" s="128"/>
      <c r="F160" s="128"/>
      <c r="G160" s="128"/>
      <c r="H160" s="129"/>
    </row>
    <row r="161" spans="1:8" s="16" customFormat="1" ht="37.5" customHeight="1" outlineLevel="1" x14ac:dyDescent="0.2">
      <c r="A161" s="130" t="s">
        <v>387</v>
      </c>
      <c r="B161" s="131"/>
      <c r="C161" s="367"/>
      <c r="D161" s="365">
        <v>428400</v>
      </c>
      <c r="E161" s="128"/>
      <c r="F161" s="128"/>
      <c r="G161" s="128"/>
      <c r="H161" s="129"/>
    </row>
    <row r="162" spans="1:8" s="16" customFormat="1" ht="37.5" customHeight="1" outlineLevel="1" x14ac:dyDescent="0.2">
      <c r="A162" s="130" t="s">
        <v>388</v>
      </c>
      <c r="B162" s="131"/>
      <c r="C162" s="367"/>
      <c r="D162" s="365">
        <v>443520</v>
      </c>
      <c r="E162" s="128"/>
      <c r="F162" s="128"/>
      <c r="G162" s="128"/>
      <c r="H162" s="129"/>
    </row>
    <row r="163" spans="1:8" s="16" customFormat="1" ht="37.5" customHeight="1" outlineLevel="1" x14ac:dyDescent="0.2">
      <c r="A163" s="130" t="s">
        <v>389</v>
      </c>
      <c r="B163" s="131"/>
      <c r="C163" s="367"/>
      <c r="D163" s="365">
        <v>458640</v>
      </c>
      <c r="E163" s="128"/>
      <c r="F163" s="128"/>
      <c r="G163" s="128"/>
      <c r="H163" s="129"/>
    </row>
    <row r="164" spans="1:8" s="16" customFormat="1" ht="37.5" customHeight="1" outlineLevel="1" x14ac:dyDescent="0.2">
      <c r="A164" s="130" t="s">
        <v>390</v>
      </c>
      <c r="B164" s="131"/>
      <c r="C164" s="367"/>
      <c r="D164" s="365">
        <v>473760</v>
      </c>
      <c r="E164" s="128"/>
      <c r="F164" s="128"/>
      <c r="G164" s="128"/>
      <c r="H164" s="129"/>
    </row>
    <row r="165" spans="1:8" s="16" customFormat="1" ht="37.5" customHeight="1" outlineLevel="1" x14ac:dyDescent="0.2">
      <c r="A165" s="130" t="s">
        <v>391</v>
      </c>
      <c r="B165" s="131"/>
      <c r="C165" s="367"/>
      <c r="D165" s="365">
        <v>488880</v>
      </c>
      <c r="E165" s="128"/>
      <c r="F165" s="128"/>
      <c r="G165" s="128"/>
      <c r="H165" s="129"/>
    </row>
    <row r="166" spans="1:8" s="16" customFormat="1" ht="37.5" customHeight="1" outlineLevel="1" x14ac:dyDescent="0.2">
      <c r="A166" s="130" t="s">
        <v>392</v>
      </c>
      <c r="B166" s="131"/>
      <c r="C166" s="367"/>
      <c r="D166" s="365">
        <v>504000</v>
      </c>
      <c r="E166" s="128"/>
      <c r="F166" s="128"/>
      <c r="G166" s="128"/>
      <c r="H166" s="129"/>
    </row>
    <row r="167" spans="1:8" s="16" customFormat="1" ht="37.5" customHeight="1" outlineLevel="1" x14ac:dyDescent="0.2">
      <c r="A167" s="130" t="s">
        <v>393</v>
      </c>
      <c r="B167" s="131"/>
      <c r="C167" s="367"/>
      <c r="D167" s="365">
        <v>519120</v>
      </c>
      <c r="E167" s="128"/>
      <c r="F167" s="128"/>
      <c r="G167" s="128"/>
      <c r="H167" s="129"/>
    </row>
    <row r="168" spans="1:8" s="16" customFormat="1" ht="37.5" customHeight="1" outlineLevel="1" x14ac:dyDescent="0.2">
      <c r="A168" s="130" t="s">
        <v>394</v>
      </c>
      <c r="B168" s="131"/>
      <c r="C168" s="367"/>
      <c r="D168" s="365">
        <v>534240</v>
      </c>
      <c r="E168" s="128"/>
      <c r="F168" s="128"/>
      <c r="G168" s="128"/>
      <c r="H168" s="129"/>
    </row>
    <row r="169" spans="1:8" s="16" customFormat="1" ht="37.5" customHeight="1" outlineLevel="1" x14ac:dyDescent="0.2">
      <c r="A169" s="130" t="s">
        <v>395</v>
      </c>
      <c r="B169" s="131"/>
      <c r="C169" s="367"/>
      <c r="D169" s="365">
        <v>549360</v>
      </c>
      <c r="E169" s="128"/>
      <c r="F169" s="128"/>
      <c r="G169" s="128"/>
      <c r="H169" s="129"/>
    </row>
    <row r="170" spans="1:8" s="16" customFormat="1" ht="37.5" customHeight="1" outlineLevel="1" x14ac:dyDescent="0.2">
      <c r="A170" s="130" t="s">
        <v>396</v>
      </c>
      <c r="B170" s="131"/>
      <c r="C170" s="367"/>
      <c r="D170" s="365">
        <v>564480</v>
      </c>
      <c r="E170" s="128"/>
      <c r="F170" s="128"/>
      <c r="G170" s="128"/>
      <c r="H170" s="129"/>
    </row>
    <row r="171" spans="1:8" s="16" customFormat="1" ht="37.5" customHeight="1" outlineLevel="1" x14ac:dyDescent="0.2">
      <c r="A171" s="130" t="s">
        <v>397</v>
      </c>
      <c r="B171" s="131"/>
      <c r="C171" s="367"/>
      <c r="D171" s="365">
        <v>579600</v>
      </c>
      <c r="E171" s="128"/>
      <c r="F171" s="128"/>
      <c r="G171" s="128"/>
      <c r="H171" s="129"/>
    </row>
    <row r="172" spans="1:8" s="16" customFormat="1" ht="37.5" customHeight="1" outlineLevel="1" x14ac:dyDescent="0.2">
      <c r="A172" s="130" t="s">
        <v>398</v>
      </c>
      <c r="B172" s="131"/>
      <c r="C172" s="367"/>
      <c r="D172" s="365">
        <v>594720</v>
      </c>
      <c r="E172" s="128"/>
      <c r="F172" s="128"/>
      <c r="G172" s="128"/>
      <c r="H172" s="129"/>
    </row>
    <row r="173" spans="1:8" s="16" customFormat="1" ht="37.5" customHeight="1" outlineLevel="1" x14ac:dyDescent="0.2">
      <c r="A173" s="130" t="s">
        <v>399</v>
      </c>
      <c r="B173" s="131"/>
      <c r="C173" s="367"/>
      <c r="D173" s="365">
        <v>609840</v>
      </c>
      <c r="E173" s="128"/>
      <c r="F173" s="128"/>
      <c r="G173" s="128"/>
      <c r="H173" s="129"/>
    </row>
    <row r="174" spans="1:8" s="16" customFormat="1" ht="37.5" customHeight="1" outlineLevel="1" x14ac:dyDescent="0.2">
      <c r="A174" s="130" t="s">
        <v>400</v>
      </c>
      <c r="B174" s="131"/>
      <c r="C174" s="367"/>
      <c r="D174" s="365">
        <v>624960</v>
      </c>
      <c r="E174" s="128"/>
      <c r="F174" s="128"/>
      <c r="G174" s="128"/>
      <c r="H174" s="129"/>
    </row>
    <row r="175" spans="1:8" s="16" customFormat="1" ht="37.5" customHeight="1" outlineLevel="1" x14ac:dyDescent="0.2">
      <c r="A175" s="130" t="s">
        <v>401</v>
      </c>
      <c r="B175" s="131"/>
      <c r="C175" s="367"/>
      <c r="D175" s="365">
        <v>640080</v>
      </c>
      <c r="E175" s="128"/>
      <c r="F175" s="128"/>
      <c r="G175" s="128"/>
      <c r="H175" s="129"/>
    </row>
    <row r="176" spans="1:8" s="16" customFormat="1" ht="37.5" customHeight="1" outlineLevel="1" x14ac:dyDescent="0.2">
      <c r="A176" s="130" t="s">
        <v>402</v>
      </c>
      <c r="B176" s="131"/>
      <c r="C176" s="367"/>
      <c r="D176" s="365">
        <v>655200</v>
      </c>
      <c r="E176" s="128"/>
      <c r="F176" s="128"/>
      <c r="G176" s="128"/>
      <c r="H176" s="129"/>
    </row>
    <row r="177" spans="1:8" s="16" customFormat="1" ht="37.5" customHeight="1" outlineLevel="1" x14ac:dyDescent="0.2">
      <c r="A177" s="130" t="s">
        <v>403</v>
      </c>
      <c r="B177" s="131"/>
      <c r="C177" s="367"/>
      <c r="D177" s="365">
        <v>670320</v>
      </c>
      <c r="E177" s="128"/>
      <c r="F177" s="128"/>
      <c r="G177" s="128"/>
      <c r="H177" s="129"/>
    </row>
    <row r="178" spans="1:8" s="16" customFormat="1" ht="37.5" customHeight="1" outlineLevel="1" x14ac:dyDescent="0.2">
      <c r="A178" s="130" t="s">
        <v>404</v>
      </c>
      <c r="B178" s="131"/>
      <c r="C178" s="367"/>
      <c r="D178" s="365">
        <v>685440</v>
      </c>
      <c r="E178" s="128"/>
      <c r="F178" s="128"/>
      <c r="G178" s="128"/>
      <c r="H178" s="129"/>
    </row>
    <row r="179" spans="1:8" s="16" customFormat="1" ht="37.5" customHeight="1" outlineLevel="1" thickBot="1" x14ac:dyDescent="0.25">
      <c r="A179" s="130" t="s">
        <v>405</v>
      </c>
      <c r="B179" s="131"/>
      <c r="C179" s="368"/>
      <c r="D179" s="365">
        <v>700560</v>
      </c>
      <c r="E179" s="128"/>
      <c r="F179" s="128"/>
      <c r="G179" s="128"/>
      <c r="H179" s="129"/>
    </row>
    <row r="180" spans="1:8" s="16" customFormat="1" ht="50.1" customHeight="1" thickBot="1" x14ac:dyDescent="0.25">
      <c r="A180" s="119" t="s">
        <v>52</v>
      </c>
      <c r="B180" s="120"/>
      <c r="C180" s="120"/>
      <c r="D180" s="121" t="str">
        <f>"от "&amp;MIN(D182:D190)&amp;" до "&amp;MAX(D182:D190)</f>
        <v>от 390 до 18990</v>
      </c>
      <c r="E180" s="122"/>
      <c r="F180" s="122"/>
      <c r="G180" s="122"/>
      <c r="H180" s="123"/>
    </row>
    <row r="181" spans="1:8" s="16" customFormat="1" ht="151.5" customHeight="1" x14ac:dyDescent="0.2">
      <c r="A181" s="590" t="s">
        <v>272</v>
      </c>
      <c r="B181" s="133" t="s">
        <v>273</v>
      </c>
      <c r="C18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56">
        <v>2205</v>
      </c>
      <c r="E181" s="37"/>
      <c r="F181" s="37"/>
      <c r="G181" s="37"/>
      <c r="H181" s="38"/>
    </row>
    <row r="182" spans="1:8" s="16" customFormat="1" ht="37.5" customHeight="1" x14ac:dyDescent="0.2">
      <c r="A182" s="143" t="s">
        <v>54</v>
      </c>
      <c r="B182" s="144"/>
      <c r="C182" s="62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2" s="56">
        <v>990</v>
      </c>
      <c r="E182" s="37"/>
      <c r="F182" s="37"/>
      <c r="G182" s="37"/>
      <c r="H182" s="38"/>
    </row>
    <row r="183" spans="1:8" s="16" customFormat="1" ht="37.5" customHeight="1" x14ac:dyDescent="0.2">
      <c r="A183" s="143" t="s">
        <v>55</v>
      </c>
      <c r="B183" s="144"/>
      <c r="C183" s="196"/>
      <c r="D183" s="56">
        <v>18990</v>
      </c>
      <c r="E183" s="37"/>
      <c r="F183" s="37"/>
      <c r="G183" s="37"/>
      <c r="H183" s="38"/>
    </row>
    <row r="184" spans="1:8" s="16" customFormat="1" ht="37.5" customHeight="1" x14ac:dyDescent="0.2">
      <c r="A184" s="143" t="s">
        <v>56</v>
      </c>
      <c r="B184" s="144"/>
      <c r="C184" s="196"/>
      <c r="D184" s="56">
        <v>3690</v>
      </c>
      <c r="E184" s="37"/>
      <c r="F184" s="37"/>
      <c r="G184" s="37"/>
      <c r="H184" s="38"/>
    </row>
    <row r="185" spans="1:8" s="16" customFormat="1" ht="37.5" customHeight="1" x14ac:dyDescent="0.2">
      <c r="A185" s="143" t="s">
        <v>57</v>
      </c>
      <c r="B185" s="144"/>
      <c r="C185" s="196"/>
      <c r="D185" s="56">
        <v>11490</v>
      </c>
      <c r="E185" s="37"/>
      <c r="F185" s="37"/>
      <c r="G185" s="37"/>
      <c r="H185" s="38"/>
    </row>
    <row r="186" spans="1:8" s="16" customFormat="1" ht="37.5" customHeight="1" x14ac:dyDescent="0.2">
      <c r="A186" s="143" t="s">
        <v>58</v>
      </c>
      <c r="B186" s="144"/>
      <c r="C186" s="196"/>
      <c r="D186" s="56">
        <v>390</v>
      </c>
      <c r="E186" s="37"/>
      <c r="F186" s="37"/>
      <c r="G186" s="37"/>
      <c r="H186" s="38"/>
    </row>
    <row r="187" spans="1:8" s="16" customFormat="1" ht="37.5" customHeight="1" x14ac:dyDescent="0.2">
      <c r="A187" s="143" t="s">
        <v>59</v>
      </c>
      <c r="B187" s="144"/>
      <c r="C187" s="196"/>
      <c r="D187" s="56">
        <v>390</v>
      </c>
      <c r="E187" s="37"/>
      <c r="F187" s="37"/>
      <c r="G187" s="37"/>
      <c r="H187" s="38"/>
    </row>
    <row r="188" spans="1:8" s="16" customFormat="1" ht="37.5" customHeight="1" x14ac:dyDescent="0.2">
      <c r="A188" s="143" t="s">
        <v>60</v>
      </c>
      <c r="B188" s="144"/>
      <c r="C188" s="196"/>
      <c r="D188" s="56">
        <v>780</v>
      </c>
      <c r="E188" s="37"/>
      <c r="F188" s="37"/>
      <c r="G188" s="37"/>
      <c r="H188" s="38"/>
    </row>
    <row r="189" spans="1:8" s="16" customFormat="1" ht="37.5" customHeight="1" x14ac:dyDescent="0.2">
      <c r="A189" s="143" t="s">
        <v>61</v>
      </c>
      <c r="B189" s="144"/>
      <c r="C189" s="196"/>
      <c r="D189" s="56">
        <v>1170</v>
      </c>
      <c r="E189" s="37"/>
      <c r="F189" s="37"/>
      <c r="G189" s="37"/>
      <c r="H189" s="38"/>
    </row>
    <row r="190" spans="1:8" s="16" customFormat="1" ht="37.5" customHeight="1" thickBot="1" x14ac:dyDescent="0.25">
      <c r="A190" s="194" t="s">
        <v>62</v>
      </c>
      <c r="B190" s="195"/>
      <c r="C190" s="198"/>
      <c r="D190" s="56">
        <v>8790</v>
      </c>
      <c r="E190" s="37"/>
      <c r="F190" s="37"/>
      <c r="G190" s="37"/>
      <c r="H190" s="38"/>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1" s="45">
        <v>30</v>
      </c>
      <c r="E191" s="45"/>
      <c r="F191" s="45"/>
      <c r="G191" s="45"/>
      <c r="H191" s="46"/>
    </row>
    <row r="192" spans="1:8" s="28" customFormat="1" ht="50.1" customHeight="1" thickBot="1" x14ac:dyDescent="0.25">
      <c r="A192" s="24" t="s">
        <v>65</v>
      </c>
      <c r="B192" s="25"/>
      <c r="C192" s="26"/>
      <c r="D192" s="156" t="str">
        <f>"от "&amp;MIN(D194,D214:D228)&amp;" до "&amp;MAX(,D194,D214:D228)</f>
        <v>от 540 до 95790</v>
      </c>
      <c r="E192" s="156"/>
      <c r="F192" s="156"/>
      <c r="G192" s="156"/>
      <c r="H192" s="157"/>
    </row>
    <row r="193" spans="1:8" s="16" customFormat="1" ht="24.95" customHeight="1" thickBot="1" x14ac:dyDescent="0.25">
      <c r="A193" s="158"/>
      <c r="B193" s="159"/>
      <c r="C193" s="83"/>
      <c r="D193" s="160"/>
      <c r="E193" s="160"/>
      <c r="F193" s="160"/>
      <c r="G193" s="160"/>
      <c r="H193" s="161"/>
    </row>
    <row r="194" spans="1:8" s="16" customFormat="1" ht="67.5"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94" s="165">
        <v>13200</v>
      </c>
      <c r="E194" s="165"/>
      <c r="F194" s="165"/>
      <c r="G194" s="165"/>
      <c r="H194" s="166"/>
    </row>
    <row r="195" spans="1:8" s="16" customFormat="1" ht="67.5" customHeight="1" thickBot="1" x14ac:dyDescent="0.25">
      <c r="A195" s="167" t="s">
        <v>67</v>
      </c>
      <c r="B195" s="168"/>
      <c r="C195" s="169"/>
      <c r="D195" s="170" t="s">
        <v>68</v>
      </c>
      <c r="E195" s="171"/>
      <c r="F195" s="171"/>
      <c r="G195" s="171"/>
      <c r="H195" s="172"/>
    </row>
    <row r="196" spans="1:8" s="16" customFormat="1" ht="67.5" customHeight="1" x14ac:dyDescent="0.2">
      <c r="A196" s="173" t="s">
        <v>69</v>
      </c>
      <c r="B196" s="174"/>
      <c r="C196" s="169"/>
      <c r="D196" s="140">
        <f>D194/4</f>
        <v>3300</v>
      </c>
      <c r="E196" s="140"/>
      <c r="F196" s="140"/>
      <c r="G196" s="140"/>
      <c r="H196" s="141"/>
    </row>
    <row r="197" spans="1:8" s="16" customFormat="1" ht="67.5" customHeight="1" x14ac:dyDescent="0.2">
      <c r="A197" s="173" t="s">
        <v>70</v>
      </c>
      <c r="B197" s="174"/>
      <c r="C197" s="169"/>
      <c r="D197" s="140">
        <f>D194/5</f>
        <v>2640</v>
      </c>
      <c r="E197" s="140"/>
      <c r="F197" s="140"/>
      <c r="G197" s="140"/>
      <c r="H197" s="141"/>
    </row>
    <row r="198" spans="1:8" s="16" customFormat="1" ht="67.5" customHeight="1" x14ac:dyDescent="0.2">
      <c r="A198" s="173" t="s">
        <v>71</v>
      </c>
      <c r="B198" s="174"/>
      <c r="C198" s="169"/>
      <c r="D198" s="140">
        <f>D194/6</f>
        <v>2200</v>
      </c>
      <c r="E198" s="140"/>
      <c r="F198" s="140"/>
      <c r="G198" s="140"/>
      <c r="H198" s="141"/>
    </row>
    <row r="199" spans="1:8" s="16" customFormat="1" ht="67.5" customHeight="1" x14ac:dyDescent="0.2">
      <c r="A199" s="173" t="s">
        <v>72</v>
      </c>
      <c r="B199" s="174"/>
      <c r="C199" s="169"/>
      <c r="D199" s="140">
        <f>D194/7</f>
        <v>1885.7142857142858</v>
      </c>
      <c r="E199" s="140"/>
      <c r="F199" s="140"/>
      <c r="G199" s="140"/>
      <c r="H199" s="141"/>
    </row>
    <row r="200" spans="1:8" s="16" customFormat="1" ht="67.5" customHeight="1" x14ac:dyDescent="0.2">
      <c r="A200" s="173" t="s">
        <v>73</v>
      </c>
      <c r="B200" s="174"/>
      <c r="C200" s="169"/>
      <c r="D200" s="140">
        <f>D194/8</f>
        <v>1650</v>
      </c>
      <c r="E200" s="140"/>
      <c r="F200" s="140"/>
      <c r="G200" s="140"/>
      <c r="H200" s="141"/>
    </row>
    <row r="201" spans="1:8" s="16" customFormat="1" ht="67.5" customHeight="1" x14ac:dyDescent="0.2">
      <c r="A201" s="173" t="s">
        <v>74</v>
      </c>
      <c r="B201" s="174"/>
      <c r="C201" s="169"/>
      <c r="D201" s="140">
        <f>D194/9</f>
        <v>1466.6666666666667</v>
      </c>
      <c r="E201" s="140"/>
      <c r="F201" s="140"/>
      <c r="G201" s="140"/>
      <c r="H201" s="141"/>
    </row>
    <row r="202" spans="1:8" s="16" customFormat="1" ht="67.5" customHeight="1" x14ac:dyDescent="0.2">
      <c r="A202" s="173" t="s">
        <v>75</v>
      </c>
      <c r="B202" s="174"/>
      <c r="C202" s="169"/>
      <c r="D202" s="140">
        <f>D194/10</f>
        <v>1320</v>
      </c>
      <c r="E202" s="140"/>
      <c r="F202" s="140"/>
      <c r="G202" s="140"/>
      <c r="H202" s="141"/>
    </row>
    <row r="203" spans="1:8" s="16" customFormat="1" ht="67.5" customHeight="1" thickBot="1" x14ac:dyDescent="0.25">
      <c r="A203" s="162" t="s">
        <v>76</v>
      </c>
      <c r="B203" s="163"/>
      <c r="C203" s="169"/>
      <c r="D203" s="165">
        <v>19800</v>
      </c>
      <c r="E203" s="165"/>
      <c r="F203" s="165"/>
      <c r="G203" s="165"/>
      <c r="H203" s="166"/>
    </row>
    <row r="204" spans="1:8" s="16" customFormat="1" ht="67.5" customHeight="1" thickBot="1" x14ac:dyDescent="0.25">
      <c r="A204" s="167" t="s">
        <v>67</v>
      </c>
      <c r="B204" s="168"/>
      <c r="C204" s="169"/>
      <c r="D204" s="170" t="s">
        <v>68</v>
      </c>
      <c r="E204" s="171"/>
      <c r="F204" s="171"/>
      <c r="G204" s="171"/>
      <c r="H204" s="172"/>
    </row>
    <row r="205" spans="1:8" s="16" customFormat="1" ht="67.5" customHeight="1" x14ac:dyDescent="0.2">
      <c r="A205" s="173" t="s">
        <v>69</v>
      </c>
      <c r="B205" s="174"/>
      <c r="C205" s="169"/>
      <c r="D205" s="140">
        <v>4950</v>
      </c>
      <c r="E205" s="140"/>
      <c r="F205" s="140"/>
      <c r="G205" s="140"/>
      <c r="H205" s="141"/>
    </row>
    <row r="206" spans="1:8" s="16" customFormat="1" ht="67.5" customHeight="1" x14ac:dyDescent="0.2">
      <c r="A206" s="173" t="s">
        <v>70</v>
      </c>
      <c r="B206" s="174"/>
      <c r="C206" s="169"/>
      <c r="D206" s="140">
        <v>3960</v>
      </c>
      <c r="E206" s="140"/>
      <c r="F206" s="140"/>
      <c r="G206" s="140"/>
      <c r="H206" s="141"/>
    </row>
    <row r="207" spans="1:8" s="16" customFormat="1" ht="67.5" customHeight="1" x14ac:dyDescent="0.2">
      <c r="A207" s="173" t="s">
        <v>71</v>
      </c>
      <c r="B207" s="174"/>
      <c r="C207" s="169"/>
      <c r="D207" s="140">
        <v>3300</v>
      </c>
      <c r="E207" s="140"/>
      <c r="F207" s="140"/>
      <c r="G207" s="140"/>
      <c r="H207" s="141"/>
    </row>
    <row r="208" spans="1:8" s="16" customFormat="1" ht="67.5" customHeight="1" x14ac:dyDescent="0.2">
      <c r="A208" s="173" t="s">
        <v>72</v>
      </c>
      <c r="B208" s="174"/>
      <c r="C208" s="169"/>
      <c r="D208" s="140">
        <v>2828.5714285714289</v>
      </c>
      <c r="E208" s="140"/>
      <c r="F208" s="140"/>
      <c r="G208" s="140"/>
      <c r="H208" s="141"/>
    </row>
    <row r="209" spans="1:8" s="16" customFormat="1" ht="67.5" customHeight="1" x14ac:dyDescent="0.2">
      <c r="A209" s="173" t="s">
        <v>73</v>
      </c>
      <c r="B209" s="174"/>
      <c r="C209" s="169"/>
      <c r="D209" s="140">
        <v>2475</v>
      </c>
      <c r="E209" s="140"/>
      <c r="F209" s="140"/>
      <c r="G209" s="140"/>
      <c r="H209" s="141"/>
    </row>
    <row r="210" spans="1:8" s="16" customFormat="1" ht="67.5" customHeight="1" x14ac:dyDescent="0.2">
      <c r="A210" s="173" t="s">
        <v>74</v>
      </c>
      <c r="B210" s="174"/>
      <c r="C210" s="169"/>
      <c r="D210" s="140">
        <v>2200</v>
      </c>
      <c r="E210" s="140"/>
      <c r="F210" s="140"/>
      <c r="G210" s="140"/>
      <c r="H210" s="141"/>
    </row>
    <row r="211" spans="1:8" s="16" customFormat="1" ht="67.5" customHeight="1" thickBot="1" x14ac:dyDescent="0.25">
      <c r="A211" s="173" t="s">
        <v>75</v>
      </c>
      <c r="B211" s="174"/>
      <c r="C211" s="177"/>
      <c r="D211" s="140">
        <v>1980</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12" s="329">
        <v>20004</v>
      </c>
      <c r="E212" s="140"/>
      <c r="F212" s="140"/>
      <c r="G212" s="140"/>
      <c r="H212" s="141"/>
    </row>
    <row r="213" spans="1:8" s="16" customFormat="1" ht="24.95" customHeight="1" thickBot="1" x14ac:dyDescent="0.25">
      <c r="A213" s="301"/>
      <c r="B213" s="302"/>
      <c r="C213" s="182"/>
      <c r="D213" s="325"/>
      <c r="E213" s="325"/>
      <c r="F213" s="325"/>
      <c r="G213" s="325"/>
      <c r="H213" s="326"/>
    </row>
    <row r="214" spans="1:8" s="16" customFormat="1" ht="50.1" customHeight="1" x14ac:dyDescent="0.2">
      <c r="A214" s="143" t="s">
        <v>78</v>
      </c>
      <c r="B214" s="144"/>
      <c r="C214" s="294" t="str">
        <f>"Интернет-площадка 2gis.ru на основе Cправочника организаций "&amp;$C$2&amp;""</f>
        <v>Интернет-площадка 2gis.ru на основе Cправочника организаций "2ГИС.НОВОСИБИРСК"</v>
      </c>
      <c r="D214" s="56">
        <v>44190</v>
      </c>
      <c r="E214" s="37"/>
      <c r="F214" s="37"/>
      <c r="G214" s="37"/>
      <c r="H214" s="38"/>
    </row>
    <row r="215" spans="1:8" s="16" customFormat="1" ht="50.1" customHeight="1" x14ac:dyDescent="0.2">
      <c r="A215" s="143" t="s">
        <v>79</v>
      </c>
      <c r="B215" s="144"/>
      <c r="C215" s="48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5" s="56">
        <v>31290</v>
      </c>
      <c r="E215" s="37"/>
      <c r="F215" s="37"/>
      <c r="G215" s="37"/>
      <c r="H215" s="38"/>
    </row>
    <row r="216" spans="1:8" s="16" customFormat="1" ht="50.1" customHeight="1" x14ac:dyDescent="0.2">
      <c r="A216" s="143" t="s">
        <v>80</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6" s="56">
        <v>79890</v>
      </c>
      <c r="E216" s="37"/>
      <c r="F216" s="37"/>
      <c r="G216" s="37"/>
      <c r="H216" s="38"/>
    </row>
    <row r="217" spans="1:8" s="16" customFormat="1" ht="50.1" customHeight="1" x14ac:dyDescent="0.2">
      <c r="A217" s="143" t="s">
        <v>81</v>
      </c>
      <c r="B217" s="144"/>
      <c r="C217" s="190" t="str">
        <f>"Интернет-площадка 2gis.ru на основе Cправочника организаций "&amp;$C$2&amp;""</f>
        <v>Интернет-площадка 2gis.ru на основе Cправочника организаций "2ГИС.НОВОСИБИРСК"</v>
      </c>
      <c r="D217" s="56">
        <v>20490</v>
      </c>
      <c r="E217" s="37"/>
      <c r="F217" s="37"/>
      <c r="G217" s="37"/>
      <c r="H217" s="38"/>
    </row>
    <row r="218" spans="1:8" s="16" customFormat="1" ht="50.1" customHeight="1" x14ac:dyDescent="0.2">
      <c r="A218" s="143" t="s">
        <v>82</v>
      </c>
      <c r="B218" s="144"/>
      <c r="C218" s="190" t="str">
        <f>"Интернет-площадка 2gis.ru на основе Cправочника организаций "&amp;$C$2&amp;""</f>
        <v>Интернет-площадка 2gis.ru на основе Cправочника организаций "2ГИС.НОВОСИБИРСК"</v>
      </c>
      <c r="D218" s="56">
        <v>24588</v>
      </c>
      <c r="E218" s="37"/>
      <c r="F218" s="37"/>
      <c r="G218" s="37"/>
      <c r="H218" s="38"/>
    </row>
    <row r="219" spans="1:8" s="16" customFormat="1" ht="50.1" customHeight="1" x14ac:dyDescent="0.2">
      <c r="A219" s="143" t="s">
        <v>83</v>
      </c>
      <c r="B219" s="144"/>
      <c r="C219"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9" s="56">
        <v>30990</v>
      </c>
      <c r="E219" s="37"/>
      <c r="F219" s="37"/>
      <c r="G219" s="37"/>
      <c r="H219" s="38"/>
    </row>
    <row r="220" spans="1:8" s="16" customFormat="1" ht="50.1" customHeight="1" x14ac:dyDescent="0.2">
      <c r="A220" s="143" t="s">
        <v>84</v>
      </c>
      <c r="B220" s="144"/>
      <c r="C220"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0" s="56">
        <v>43290</v>
      </c>
      <c r="E220" s="37"/>
      <c r="F220" s="37"/>
      <c r="G220" s="37"/>
      <c r="H220" s="38"/>
    </row>
    <row r="221" spans="1:8" s="16" customFormat="1" ht="50.1" customHeight="1" x14ac:dyDescent="0.2">
      <c r="A221" s="143" t="s">
        <v>85</v>
      </c>
      <c r="B221" s="144"/>
      <c r="C221"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1" s="56">
        <v>95790</v>
      </c>
      <c r="E221" s="37"/>
      <c r="F221" s="37"/>
      <c r="G221" s="37"/>
      <c r="H221" s="38"/>
    </row>
    <row r="222" spans="1:8" s="16" customFormat="1" ht="50.1" customHeight="1" x14ac:dyDescent="0.2">
      <c r="A222" s="143" t="s">
        <v>86</v>
      </c>
      <c r="B222" s="144"/>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2" s="56">
        <v>30780</v>
      </c>
      <c r="E222" s="37"/>
      <c r="F222" s="37"/>
      <c r="G222" s="37"/>
      <c r="H222" s="38"/>
    </row>
    <row r="223" spans="1:8" s="16" customFormat="1" ht="50.1" customHeight="1" x14ac:dyDescent="0.2">
      <c r="A223" s="143" t="s">
        <v>87</v>
      </c>
      <c r="B223" s="144"/>
      <c r="C223" s="190" t="s">
        <v>88</v>
      </c>
      <c r="D223" s="56">
        <v>540</v>
      </c>
      <c r="E223" s="37"/>
      <c r="F223" s="37"/>
      <c r="G223" s="37"/>
      <c r="H223" s="38"/>
    </row>
    <row r="224" spans="1:8" s="16" customFormat="1" ht="75" customHeight="1" x14ac:dyDescent="0.2">
      <c r="A224" s="143" t="s">
        <v>89</v>
      </c>
      <c r="B224" s="144"/>
      <c r="C2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4" s="56">
        <v>19590</v>
      </c>
      <c r="E224" s="37"/>
      <c r="F224" s="37"/>
      <c r="G224" s="37"/>
      <c r="H224" s="38"/>
    </row>
    <row r="225" spans="1:8" s="16" customFormat="1" ht="75" customHeight="1" x14ac:dyDescent="0.2">
      <c r="A225" s="143" t="s">
        <v>90</v>
      </c>
      <c r="B225" s="144"/>
      <c r="C225" s="190" t="str">
        <f t="shared" ref="C225:C22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5" s="56">
        <v>15672</v>
      </c>
      <c r="E225" s="37"/>
      <c r="F225" s="37"/>
      <c r="G225" s="37"/>
      <c r="H225" s="38"/>
    </row>
    <row r="226" spans="1:8" s="16" customFormat="1" ht="75" customHeight="1" x14ac:dyDescent="0.2">
      <c r="A226" s="143" t="s">
        <v>91</v>
      </c>
      <c r="B226" s="144"/>
      <c r="C226"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6" s="56">
        <v>16590</v>
      </c>
      <c r="E226" s="37"/>
      <c r="F226" s="37"/>
      <c r="G226" s="37"/>
      <c r="H226" s="38"/>
    </row>
    <row r="227" spans="1:8" s="16" customFormat="1" ht="75" customHeight="1" x14ac:dyDescent="0.2">
      <c r="A227" s="143" t="s">
        <v>92</v>
      </c>
      <c r="B227" s="144"/>
      <c r="C227"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7" s="56">
        <v>7836</v>
      </c>
      <c r="E227" s="37"/>
      <c r="F227" s="37"/>
      <c r="G227" s="37"/>
      <c r="H227" s="38"/>
    </row>
    <row r="228" spans="1:8" s="16" customFormat="1" ht="50.1" customHeight="1" thickBot="1" x14ac:dyDescent="0.25">
      <c r="A228" s="143" t="s">
        <v>95</v>
      </c>
      <c r="B228" s="144"/>
      <c r="C228"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8" s="56">
        <v>61290</v>
      </c>
      <c r="E228" s="37"/>
      <c r="F228" s="37"/>
      <c r="G228" s="37"/>
      <c r="H228" s="38"/>
    </row>
    <row r="229" spans="1:8" s="16" customFormat="1" ht="102" customHeight="1" thickBot="1" x14ac:dyDescent="0.25">
      <c r="A229" s="143" t="s">
        <v>16</v>
      </c>
      <c r="B229" s="144"/>
      <c r="C2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29" s="56">
        <v>2205</v>
      </c>
      <c r="E229" s="37"/>
      <c r="F229" s="37"/>
      <c r="G229" s="37"/>
      <c r="H229" s="38"/>
    </row>
    <row r="230" spans="1:8" s="16" customFormat="1" ht="102" customHeight="1" thickBot="1" x14ac:dyDescent="0.25">
      <c r="A230" s="143" t="s">
        <v>96</v>
      </c>
      <c r="B230" s="144"/>
      <c r="C2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30" s="56">
        <v>150000</v>
      </c>
      <c r="E230" s="37"/>
      <c r="F230" s="37"/>
      <c r="G230" s="37"/>
      <c r="H230" s="38"/>
    </row>
    <row r="231" spans="1:8" s="16" customFormat="1" ht="126" customHeight="1" x14ac:dyDescent="0.2">
      <c r="A231" s="143" t="s">
        <v>97</v>
      </c>
      <c r="B231" s="144"/>
      <c r="C2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1" s="56">
        <v>25050</v>
      </c>
      <c r="E231" s="37"/>
      <c r="F231" s="37"/>
      <c r="G231" s="37"/>
      <c r="H231" s="38"/>
    </row>
    <row r="232" spans="1:8" s="16" customFormat="1" ht="96" customHeight="1" x14ac:dyDescent="0.2">
      <c r="A232" s="137" t="s">
        <v>98</v>
      </c>
      <c r="B232" s="191"/>
      <c r="C2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2" s="56">
        <v>10005</v>
      </c>
      <c r="E232" s="37"/>
      <c r="F232" s="37"/>
      <c r="G232" s="37"/>
      <c r="H232" s="38"/>
    </row>
    <row r="233" spans="1:8" s="16" customFormat="1" ht="96" customHeight="1" thickBot="1" x14ac:dyDescent="0.25">
      <c r="A233" s="137" t="s">
        <v>99</v>
      </c>
      <c r="B233" s="191"/>
      <c r="C23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3" s="56">
        <v>20004</v>
      </c>
      <c r="E233" s="37"/>
      <c r="F233" s="37"/>
      <c r="G233" s="37"/>
      <c r="H233" s="38"/>
    </row>
    <row r="234" spans="1:8" s="16" customFormat="1" ht="93" customHeight="1" thickBot="1" x14ac:dyDescent="0.25">
      <c r="A234" s="143" t="s">
        <v>93</v>
      </c>
      <c r="B234" s="144" t="s">
        <v>93</v>
      </c>
      <c r="C234"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4" s="56">
        <v>20004</v>
      </c>
      <c r="E234" s="37"/>
      <c r="F234" s="37"/>
      <c r="G234" s="37"/>
      <c r="H234" s="38"/>
    </row>
    <row r="235" spans="1:8" s="16" customFormat="1" ht="93" customHeight="1" x14ac:dyDescent="0.2">
      <c r="A235" s="143" t="s">
        <v>94</v>
      </c>
      <c r="B235" s="144" t="s">
        <v>94</v>
      </c>
      <c r="C235"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5" s="56">
        <v>15000</v>
      </c>
      <c r="E235" s="37"/>
      <c r="F235" s="37"/>
      <c r="G235" s="37"/>
      <c r="H235" s="38"/>
    </row>
    <row r="236" spans="1:8" s="16" customFormat="1" ht="50.1" customHeight="1" x14ac:dyDescent="0.2">
      <c r="A236" s="143" t="s">
        <v>100</v>
      </c>
      <c r="B236" s="144"/>
      <c r="C236" s="190" t="str">
        <f>"Интернет-площадка 2gis.ru на основе Cправочника организаций "&amp;$C$2&amp;""</f>
        <v>Интернет-площадка 2gis.ru на основе Cправочника организаций "2ГИС.НОВОСИБИРСК"</v>
      </c>
      <c r="D236" s="56">
        <v>61920</v>
      </c>
      <c r="E236" s="37"/>
      <c r="F236" s="37"/>
      <c r="G236" s="37"/>
      <c r="H236" s="38"/>
    </row>
    <row r="237" spans="1:8" s="16" customFormat="1" ht="50.1" customHeight="1" x14ac:dyDescent="0.2">
      <c r="A237" s="143" t="s">
        <v>101</v>
      </c>
      <c r="B237" s="144"/>
      <c r="C237" s="190" t="str">
        <f t="shared" ref="C237:C245"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7" s="56">
        <v>43920</v>
      </c>
      <c r="E237" s="37"/>
      <c r="F237" s="37"/>
      <c r="G237" s="37"/>
      <c r="H237" s="38"/>
    </row>
    <row r="238" spans="1:8" s="16" customFormat="1" ht="50.1" customHeight="1" x14ac:dyDescent="0.2">
      <c r="A238" s="143" t="s">
        <v>102</v>
      </c>
      <c r="B238" s="144"/>
      <c r="C238" s="190" t="str">
        <f t="shared" si="1"/>
        <v>Электронный справочник на основе Справочника организаций "2ГИС.НОВОСИБИРСК" (версия для ПК)</v>
      </c>
      <c r="D238" s="56">
        <v>111960</v>
      </c>
      <c r="E238" s="37"/>
      <c r="F238" s="37"/>
      <c r="G238" s="37"/>
      <c r="H238" s="38"/>
    </row>
    <row r="239" spans="1:8" s="16" customFormat="1" ht="50.1" customHeight="1" x14ac:dyDescent="0.2">
      <c r="A239" s="143" t="s">
        <v>103</v>
      </c>
      <c r="B239" s="144"/>
      <c r="C239" s="190" t="str">
        <f>"Интернет-площадка 2gis.ru на основе Cправочника организаций "&amp;$C$2&amp;""</f>
        <v>Интернет-площадка 2gis.ru на основе Cправочника организаций "2ГИС.НОВОСИБИРСК"</v>
      </c>
      <c r="D239" s="56">
        <v>28800</v>
      </c>
      <c r="E239" s="37"/>
      <c r="F239" s="37"/>
      <c r="G239" s="37"/>
      <c r="H239" s="38"/>
    </row>
    <row r="240" spans="1:8" s="16" customFormat="1" ht="50.1" customHeight="1" x14ac:dyDescent="0.2">
      <c r="A240" s="143" t="s">
        <v>104</v>
      </c>
      <c r="B240" s="144"/>
      <c r="C240" s="190" t="str">
        <f>"Интернет-площадка 2gis.ru на основе Cправочника организаций "&amp;$C$2&amp;""</f>
        <v>Интернет-площадка 2gis.ru на основе Cправочника организаций "2ГИС.НОВОСИБИРСК"</v>
      </c>
      <c r="D240" s="56">
        <v>34560</v>
      </c>
      <c r="E240" s="37"/>
      <c r="F240" s="37"/>
      <c r="G240" s="37"/>
      <c r="H240" s="38"/>
    </row>
    <row r="241" spans="1:8" s="16" customFormat="1" ht="50.1" customHeight="1" x14ac:dyDescent="0.2">
      <c r="A241" s="143" t="s">
        <v>105</v>
      </c>
      <c r="B241" s="144"/>
      <c r="C241" s="190" t="str">
        <f t="shared" si="1"/>
        <v>Электронный справочник на основе Справочника организаций "2ГИС.НОВОСИБИРСК" (версия для ПК)</v>
      </c>
      <c r="D241" s="56">
        <v>43440</v>
      </c>
      <c r="E241" s="37"/>
      <c r="F241" s="37"/>
      <c r="G241" s="37"/>
      <c r="H241" s="38"/>
    </row>
    <row r="242" spans="1:8" s="16" customFormat="1" ht="50.1" customHeight="1" x14ac:dyDescent="0.2">
      <c r="A242" s="143" t="s">
        <v>106</v>
      </c>
      <c r="B242" s="144"/>
      <c r="C242" s="190" t="str">
        <f t="shared" si="1"/>
        <v>Электронный справочник на основе Справочника организаций "2ГИС.НОВОСИБИРСК" (версия для ПК)</v>
      </c>
      <c r="D242" s="56">
        <v>60720</v>
      </c>
      <c r="E242" s="37"/>
      <c r="F242" s="37"/>
      <c r="G242" s="37"/>
      <c r="H242" s="38"/>
    </row>
    <row r="243" spans="1:8" s="16" customFormat="1" ht="50.1" customHeight="1" x14ac:dyDescent="0.2">
      <c r="A243" s="143" t="s">
        <v>107</v>
      </c>
      <c r="B243" s="144"/>
      <c r="C243" s="190" t="str">
        <f t="shared" si="1"/>
        <v>Электронный справочник на основе Справочника организаций "2ГИС.НОВОСИБИРСК" (версия для ПК)</v>
      </c>
      <c r="D243" s="56">
        <v>134160</v>
      </c>
      <c r="E243" s="37"/>
      <c r="F243" s="37"/>
      <c r="G243" s="37"/>
      <c r="H243" s="38"/>
    </row>
    <row r="244" spans="1:8" s="16" customFormat="1" ht="50.1" customHeight="1" x14ac:dyDescent="0.2">
      <c r="A244" s="143" t="s">
        <v>274</v>
      </c>
      <c r="B244" s="144"/>
      <c r="C244" s="190" t="s">
        <v>88</v>
      </c>
      <c r="D244" s="56">
        <v>840</v>
      </c>
      <c r="E244" s="37"/>
      <c r="F244" s="37"/>
      <c r="G244" s="37"/>
      <c r="H244" s="38"/>
    </row>
    <row r="245" spans="1:8" s="16" customFormat="1" ht="50.1" customHeight="1" thickBot="1" x14ac:dyDescent="0.25">
      <c r="A245" s="143" t="s">
        <v>110</v>
      </c>
      <c r="B245" s="144"/>
      <c r="C245" s="190" t="str">
        <f t="shared" si="1"/>
        <v>Электронный справочник на основе Справочника организаций "2ГИС.НОВОСИБИРСК" (версия для ПК)</v>
      </c>
      <c r="D245" s="56">
        <v>85920</v>
      </c>
      <c r="E245" s="37"/>
      <c r="F245" s="37"/>
      <c r="G245" s="37"/>
      <c r="H245" s="38"/>
    </row>
    <row r="246" spans="1:8" s="16" customFormat="1" ht="24.95" customHeight="1" thickBot="1" x14ac:dyDescent="0.25">
      <c r="A246" s="301"/>
      <c r="B246" s="302"/>
      <c r="C246" s="118"/>
      <c r="D246" s="325"/>
      <c r="E246" s="325"/>
      <c r="F246" s="325"/>
      <c r="G246" s="325"/>
      <c r="H246" s="326"/>
    </row>
    <row r="247" spans="1:8" s="23" customFormat="1" ht="50.1" customHeight="1" thickBot="1" x14ac:dyDescent="0.25">
      <c r="A247" s="605" t="s">
        <v>5</v>
      </c>
      <c r="B247" s="388" t="s">
        <v>6</v>
      </c>
      <c r="C247" s="388" t="s">
        <v>7</v>
      </c>
      <c r="D247" s="358"/>
      <c r="E247" s="358"/>
      <c r="F247" s="358"/>
      <c r="G247" s="358"/>
      <c r="H247" s="630"/>
    </row>
    <row r="248" spans="1:8" ht="50.1" customHeight="1" x14ac:dyDescent="0.2">
      <c r="A248" s="631" t="s">
        <v>586</v>
      </c>
      <c r="B248" s="632" t="s">
        <v>81</v>
      </c>
      <c r="C248" s="633" t="s">
        <v>587</v>
      </c>
      <c r="D248" s="127" t="e">
        <v>#REF!</v>
      </c>
      <c r="E248" s="128"/>
      <c r="F248" s="128"/>
      <c r="G248" s="128"/>
      <c r="H248" s="129"/>
    </row>
    <row r="249" spans="1:8" ht="50.1" customHeight="1" x14ac:dyDescent="0.2">
      <c r="A249" s="634" t="s">
        <v>588</v>
      </c>
      <c r="B249" s="635"/>
      <c r="C249" s="636"/>
      <c r="D249" s="36" t="e">
        <v>#REF!</v>
      </c>
      <c r="E249" s="37"/>
      <c r="F249" s="37"/>
      <c r="G249" s="37"/>
      <c r="H249" s="38"/>
    </row>
    <row r="250" spans="1:8" ht="50.1" customHeight="1" x14ac:dyDescent="0.2">
      <c r="A250" s="634" t="s">
        <v>589</v>
      </c>
      <c r="B250" s="635"/>
      <c r="C250" s="636"/>
      <c r="D250" s="36" t="e">
        <v>#REF!</v>
      </c>
      <c r="E250" s="37"/>
      <c r="F250" s="37"/>
      <c r="G250" s="37"/>
      <c r="H250" s="38"/>
    </row>
    <row r="251" spans="1:8" ht="75" customHeight="1" x14ac:dyDescent="0.2">
      <c r="A251" s="634" t="s">
        <v>590</v>
      </c>
      <c r="B251" s="635"/>
      <c r="C251" s="636"/>
      <c r="D251" s="36" t="e">
        <v>#REF!</v>
      </c>
      <c r="E251" s="37"/>
      <c r="F251" s="37"/>
      <c r="G251" s="37"/>
      <c r="H251" s="38"/>
    </row>
    <row r="252" spans="1:8" ht="75" customHeight="1" x14ac:dyDescent="0.2">
      <c r="A252" s="634" t="s">
        <v>591</v>
      </c>
      <c r="B252" s="635"/>
      <c r="C252" s="636"/>
      <c r="D252" s="36" t="e">
        <v>#REF!</v>
      </c>
      <c r="E252" s="37"/>
      <c r="F252" s="37"/>
      <c r="G252" s="37"/>
      <c r="H252" s="38"/>
    </row>
    <row r="253" spans="1:8" ht="75" customHeight="1" thickBot="1" x14ac:dyDescent="0.25">
      <c r="A253" s="637" t="s">
        <v>592</v>
      </c>
      <c r="B253" s="638"/>
      <c r="C253" s="639"/>
      <c r="D253" s="187" t="e">
        <v>#REF!</v>
      </c>
      <c r="E253" s="188"/>
      <c r="F253" s="188"/>
      <c r="G253" s="188"/>
      <c r="H253" s="189"/>
    </row>
    <row r="254" spans="1:8" s="28" customFormat="1" ht="50.1" customHeight="1" thickBot="1" x14ac:dyDescent="0.25">
      <c r="A254" s="24" t="s">
        <v>111</v>
      </c>
      <c r="B254" s="25"/>
      <c r="C254" s="26"/>
      <c r="D254" s="156"/>
      <c r="E254" s="156"/>
      <c r="F254" s="156"/>
      <c r="G254" s="156"/>
      <c r="H254" s="157"/>
    </row>
    <row r="255" spans="1:8" s="16" customFormat="1" ht="50.1" customHeight="1" x14ac:dyDescent="0.2">
      <c r="A255" s="143" t="s">
        <v>112</v>
      </c>
      <c r="B255" s="144"/>
      <c r="C255"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255" s="31">
        <v>15000</v>
      </c>
      <c r="E255" s="32"/>
      <c r="F255" s="32"/>
      <c r="G255" s="32"/>
      <c r="H255" s="33"/>
    </row>
    <row r="256" spans="1:8" s="16" customFormat="1" ht="50.1" customHeight="1" x14ac:dyDescent="0.2">
      <c r="A256" s="143" t="s">
        <v>113</v>
      </c>
      <c r="B256" s="144"/>
      <c r="C256" s="196"/>
      <c r="D256" s="36">
        <v>20004</v>
      </c>
      <c r="E256" s="37"/>
      <c r="F256" s="37"/>
      <c r="G256" s="37"/>
      <c r="H256" s="38"/>
    </row>
    <row r="257" spans="1:8" s="16" customFormat="1" ht="50.1" customHeight="1" x14ac:dyDescent="0.2">
      <c r="A257" s="194" t="s">
        <v>114</v>
      </c>
      <c r="B257" s="195"/>
      <c r="C257" s="196"/>
      <c r="D257" s="329">
        <v>3000</v>
      </c>
      <c r="E257" s="140"/>
      <c r="F257" s="140"/>
      <c r="G257" s="140"/>
      <c r="H257" s="141"/>
    </row>
    <row r="258" spans="1:8" s="16" customFormat="1" ht="50.1" customHeight="1" x14ac:dyDescent="0.2">
      <c r="A258" s="194" t="s">
        <v>115</v>
      </c>
      <c r="B258" s="195"/>
      <c r="C258" s="196"/>
      <c r="D258" s="329">
        <v>300</v>
      </c>
      <c r="E258" s="140"/>
      <c r="F258" s="140"/>
      <c r="G258" s="140"/>
      <c r="H258" s="141"/>
    </row>
    <row r="259" spans="1:8" s="16" customFormat="1" ht="50.1" customHeight="1" thickBot="1" x14ac:dyDescent="0.25">
      <c r="A259" s="194" t="s">
        <v>116</v>
      </c>
      <c r="B259" s="195"/>
      <c r="C259" s="198"/>
      <c r="D259" s="78">
        <v>1050</v>
      </c>
      <c r="E259" s="79"/>
      <c r="F259" s="79"/>
      <c r="G259" s="79"/>
      <c r="H259" s="80"/>
    </row>
    <row r="260" spans="1:8" s="16" customFormat="1" ht="50.1" customHeight="1" thickBot="1" x14ac:dyDescent="0.25">
      <c r="A260" s="24" t="s">
        <v>117</v>
      </c>
      <c r="B260" s="25"/>
      <c r="C260" s="26"/>
      <c r="D260" s="156"/>
      <c r="E260" s="156"/>
      <c r="F260" s="156"/>
      <c r="G260" s="156"/>
      <c r="H260" s="157"/>
    </row>
    <row r="261" spans="1:8" s="16" customFormat="1" ht="50.1" customHeight="1" x14ac:dyDescent="0.2">
      <c r="A261" s="143" t="s">
        <v>164</v>
      </c>
      <c r="B261" s="144"/>
      <c r="C26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1" s="56">
        <v>9390</v>
      </c>
      <c r="E261" s="37"/>
      <c r="F261" s="37"/>
      <c r="G261" s="37"/>
      <c r="H261" s="38"/>
    </row>
    <row r="262" spans="1:8" s="16" customFormat="1" ht="50.1" customHeight="1" x14ac:dyDescent="0.2">
      <c r="A262" s="143" t="s">
        <v>119</v>
      </c>
      <c r="B262" s="144"/>
      <c r="C262" s="480" t="str">
        <f>"Интернет-площадка 2gis.ru на основе Cправочника организаций "&amp;$C$2&amp;""</f>
        <v>Интернет-площадка 2gis.ru на основе Cправочника организаций "2ГИС.НОВОСИБИРСК"</v>
      </c>
      <c r="D262" s="56">
        <v>7290</v>
      </c>
      <c r="E262" s="37"/>
      <c r="F262" s="37"/>
      <c r="G262" s="37"/>
      <c r="H262" s="38"/>
    </row>
    <row r="263" spans="1:8" s="16" customFormat="1" ht="50.1" customHeight="1" x14ac:dyDescent="0.2">
      <c r="A263" s="143" t="s">
        <v>165</v>
      </c>
      <c r="B263" s="144"/>
      <c r="C2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3" s="56">
        <v>13200</v>
      </c>
      <c r="E263" s="37"/>
      <c r="F263" s="37"/>
      <c r="G263" s="37"/>
      <c r="H263" s="38"/>
    </row>
    <row r="264" spans="1:8" s="16" customFormat="1" ht="50.1" customHeight="1" x14ac:dyDescent="0.2">
      <c r="A264" s="143" t="s">
        <v>166</v>
      </c>
      <c r="B264" s="144"/>
      <c r="C264" s="190" t="str">
        <f>"Интернет-площадка 2gis.ru на основе Cправочника организаций "&amp;$C$2&amp;""</f>
        <v>Интернет-площадка 2gis.ru на основе Cправочника организаций "2ГИС.НОВОСИБИРСК"</v>
      </c>
      <c r="D264" s="56">
        <v>10320</v>
      </c>
      <c r="E264" s="37"/>
      <c r="F264" s="37"/>
      <c r="G264" s="37"/>
      <c r="H264" s="38"/>
    </row>
    <row r="265" spans="1:8" s="16" customFormat="1" ht="126" customHeight="1" x14ac:dyDescent="0.2">
      <c r="A265" s="143" t="s">
        <v>124</v>
      </c>
      <c r="B265" s="144"/>
      <c r="C265" s="300" t="str">
        <f>C262</f>
        <v>Интернет-площадка 2gis.ru на основе Cправочника организаций "2ГИС.НОВОСИБИРСК"</v>
      </c>
      <c r="D265" s="56">
        <v>7290</v>
      </c>
      <c r="E265" s="37"/>
      <c r="F265" s="37"/>
      <c r="G265" s="37"/>
      <c r="H265" s="38"/>
    </row>
    <row r="266" spans="1:8" s="16" customFormat="1" ht="126" customHeight="1" thickBot="1" x14ac:dyDescent="0.25">
      <c r="A266" s="143" t="s">
        <v>125</v>
      </c>
      <c r="B266" s="144"/>
      <c r="C2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66" s="56">
        <v>9204</v>
      </c>
      <c r="E266" s="37"/>
      <c r="F266" s="37"/>
      <c r="G266" s="37"/>
      <c r="H266" s="38"/>
    </row>
    <row r="267" spans="1:8" s="28" customFormat="1" ht="50.1" customHeight="1" thickBot="1" x14ac:dyDescent="0.25">
      <c r="A267" s="301"/>
      <c r="B267" s="302"/>
      <c r="C267" s="118"/>
      <c r="D267" s="325"/>
      <c r="E267" s="325"/>
      <c r="F267" s="325"/>
      <c r="G267" s="325"/>
      <c r="H267" s="326"/>
    </row>
    <row r="268" spans="1:8" s="23" customFormat="1" ht="26.25" x14ac:dyDescent="0.2">
      <c r="A268" s="204"/>
      <c r="B268" s="205"/>
      <c r="C268" s="206"/>
      <c r="D268" s="205"/>
      <c r="E268" s="205"/>
      <c r="F268" s="205"/>
      <c r="G268" s="205"/>
      <c r="H268" s="207"/>
    </row>
    <row r="269" spans="1:8" s="16" customFormat="1" ht="21" x14ac:dyDescent="0.2">
      <c r="A269" s="208"/>
      <c r="B269" s="209" t="s">
        <v>126</v>
      </c>
      <c r="C269" s="210" t="s">
        <v>181</v>
      </c>
      <c r="D269" s="210"/>
      <c r="E269" s="211"/>
      <c r="F269" s="211"/>
      <c r="G269" s="211"/>
      <c r="H269" s="211"/>
    </row>
    <row r="270" spans="1:8" s="16" customFormat="1" ht="21" x14ac:dyDescent="0.2">
      <c r="A270" s="208"/>
      <c r="B270" s="211"/>
      <c r="C270" s="212" t="s">
        <v>182</v>
      </c>
      <c r="D270" s="212"/>
      <c r="E270" s="211"/>
      <c r="F270" s="211"/>
      <c r="G270" s="211"/>
      <c r="H270" s="211"/>
    </row>
    <row r="271" spans="1:8" s="16" customFormat="1" ht="21" x14ac:dyDescent="0.2">
      <c r="A271" s="208"/>
      <c r="B271" s="211"/>
      <c r="C271" s="210" t="s">
        <v>183</v>
      </c>
      <c r="D271" s="212"/>
      <c r="E271" s="211"/>
      <c r="F271" s="211"/>
      <c r="G271" s="211"/>
      <c r="H271" s="211"/>
    </row>
    <row r="272" spans="1:8" s="16" customFormat="1" ht="26.25" x14ac:dyDescent="0.2">
      <c r="A272" s="215" t="str">
        <f>Абакан_юр!A158</f>
        <v>По соглашению сторон в качестве валюты платежа могут выступать украинские гривны, в этом случае курс следующий: 1 руб. = 0,4427 гривен</v>
      </c>
      <c r="B272" s="215"/>
      <c r="C272" s="215"/>
      <c r="D272" s="216"/>
      <c r="E272" s="216"/>
      <c r="F272" s="217"/>
      <c r="G272" s="218"/>
      <c r="H272" s="218"/>
    </row>
    <row r="273" spans="1:8" s="16" customFormat="1" ht="26.25" x14ac:dyDescent="0.2">
      <c r="A273" s="215" t="str">
        <f>Абакан_юр!A159</f>
        <v>По соглашению сторон в качестве валюты платежа могут выступать дирхамы ОАЭ, в этом случае курс следующий: 1 руб. = 0,0427 дирхам</v>
      </c>
      <c r="B273" s="215"/>
      <c r="C273" s="215"/>
      <c r="D273" s="216"/>
      <c r="E273" s="216"/>
      <c r="F273" s="217"/>
      <c r="G273" s="220"/>
      <c r="H273" s="220"/>
    </row>
    <row r="274" spans="1:8" s="16" customFormat="1" ht="24.95" customHeight="1" x14ac:dyDescent="0.2">
      <c r="A274" s="215" t="str">
        <f>Абакан_юр!A160</f>
        <v>По соглашению сторон в качестве валюты платежа могут выступать доллары США, в этом случае курс следующий: 1 руб. = 0,0117 доллара</v>
      </c>
      <c r="B274" s="215"/>
      <c r="C274" s="215"/>
      <c r="D274" s="216"/>
      <c r="E274" s="216"/>
      <c r="F274" s="217"/>
      <c r="G274" s="220"/>
      <c r="H274" s="220"/>
    </row>
    <row r="275" spans="1:8" ht="12.6" customHeight="1" x14ac:dyDescent="0.2">
      <c r="A275" s="215" t="str">
        <f>Абакан_юр!A161</f>
        <v>По соглашению сторон в качестве валюты платежа могут выступать евро, в этом случае курс следующий: 1 руб. = 0,0108 евро</v>
      </c>
      <c r="B275" s="215"/>
      <c r="C275" s="215"/>
      <c r="D275" s="216"/>
      <c r="E275" s="217"/>
      <c r="F275" s="217"/>
      <c r="G275" s="220"/>
      <c r="H275" s="220"/>
    </row>
    <row r="276" spans="1:8" s="211" customFormat="1" ht="24.95" customHeight="1" x14ac:dyDescent="0.2">
      <c r="A276" s="215" t="str">
        <f>Абакан_юр!A162</f>
        <v>По соглашению сторон в качестве валюты платежа могут выступать чешские кроны, в этом случае курс следующий: 1 руб. = 0,2672 крона</v>
      </c>
      <c r="B276" s="215"/>
      <c r="C276" s="215"/>
      <c r="D276" s="216"/>
      <c r="E276" s="217"/>
      <c r="F276" s="217"/>
      <c r="G276" s="220"/>
      <c r="H276" s="220"/>
    </row>
    <row r="277" spans="1:8" s="211" customFormat="1" ht="24.95" customHeight="1" x14ac:dyDescent="0.2">
      <c r="A277" s="215" t="str">
        <f>Абакан_юр!A163</f>
        <v>По соглашению сторон в качестве валюты платежа могут выступать киргизские сомы, в этом случае курс следующий: 1 руб. = 1,0485 сом</v>
      </c>
      <c r="B277" s="215"/>
      <c r="C277" s="215"/>
      <c r="D277" s="216"/>
      <c r="E277" s="216"/>
      <c r="F277" s="217"/>
      <c r="G277" s="220"/>
      <c r="H277" s="220"/>
    </row>
    <row r="278" spans="1:8" s="211" customFormat="1" ht="24.95" customHeight="1" x14ac:dyDescent="0.2">
      <c r="A278" s="215" t="str">
        <f>Абакан_юр!A164</f>
        <v>По соглашению сторон в качестве валюты платежа могут выступать казахстанские тенге, в этом случае курс следующий: 1 руб. = 5,3039 тенге</v>
      </c>
      <c r="B278" s="215"/>
      <c r="C278" s="215"/>
      <c r="D278" s="216"/>
      <c r="E278" s="216"/>
      <c r="F278" s="217"/>
      <c r="G278" s="220"/>
      <c r="H278" s="220"/>
    </row>
    <row r="279" spans="1:8" s="219" customFormat="1" ht="24.95" customHeight="1" x14ac:dyDescent="0.2">
      <c r="A279" s="221"/>
      <c r="B279" s="221"/>
      <c r="C279" s="222"/>
      <c r="D279" s="223"/>
      <c r="E279" s="223"/>
      <c r="F279" s="224"/>
      <c r="G279" s="225"/>
      <c r="H279" s="225"/>
    </row>
    <row r="280" spans="1:8" s="219" customFormat="1" ht="24.95" customHeight="1" x14ac:dyDescent="0.2">
      <c r="A280" s="227" t="s">
        <v>137</v>
      </c>
      <c r="B280" s="227"/>
      <c r="C280" s="227"/>
      <c r="D280" s="227"/>
      <c r="E280" s="227"/>
      <c r="F280" s="227"/>
      <c r="G280" s="227"/>
      <c r="H280" s="227"/>
    </row>
    <row r="281" spans="1:8" s="219" customFormat="1" ht="24.95" customHeight="1" x14ac:dyDescent="0.2">
      <c r="A281" s="227" t="s">
        <v>457</v>
      </c>
      <c r="B281" s="227"/>
      <c r="C281" s="227"/>
      <c r="D281" s="227"/>
      <c r="E281" s="227"/>
      <c r="F281" s="227"/>
      <c r="G281" s="227"/>
      <c r="H281" s="227"/>
    </row>
    <row r="282" spans="1:8" s="219" customFormat="1" ht="24.95" customHeight="1" x14ac:dyDescent="0.2">
      <c r="A282" s="227" t="s">
        <v>138</v>
      </c>
      <c r="B282" s="227"/>
      <c r="C282" s="227"/>
      <c r="D282" s="227"/>
      <c r="E282" s="227"/>
      <c r="F282" s="227"/>
      <c r="G282" s="227"/>
      <c r="H282" s="227"/>
    </row>
    <row r="283" spans="1:8" s="219" customFormat="1" ht="24.95" customHeight="1" x14ac:dyDescent="0.2">
      <c r="A283" s="215" t="s">
        <v>459</v>
      </c>
      <c r="B283" s="215"/>
      <c r="C283" s="215"/>
      <c r="D283" s="215"/>
      <c r="E283" s="215"/>
      <c r="F283" s="215"/>
      <c r="G283" s="215"/>
      <c r="H283" s="215"/>
    </row>
    <row r="284" spans="1:8" s="219" customFormat="1" ht="24.95" customHeight="1" x14ac:dyDescent="0.2">
      <c r="A284" s="640" t="s">
        <v>593</v>
      </c>
      <c r="B284" s="641"/>
      <c r="C284" s="641"/>
      <c r="D284" s="641"/>
      <c r="E284" s="641"/>
      <c r="F284" s="641"/>
      <c r="G284" s="221"/>
      <c r="H284" s="221"/>
    </row>
    <row r="285" spans="1:8" s="219" customFormat="1" ht="24.75" customHeight="1" x14ac:dyDescent="0.2">
      <c r="A285" s="221"/>
      <c r="B285" s="221"/>
      <c r="C285" s="222"/>
      <c r="D285" s="223"/>
      <c r="E285" s="223"/>
      <c r="F285" s="224"/>
      <c r="G285" s="225"/>
      <c r="H285" s="225"/>
    </row>
    <row r="286" spans="1:8" s="226" customFormat="1" ht="12" customHeight="1" thickBot="1" x14ac:dyDescent="0.25">
      <c r="A286" s="228" t="s">
        <v>139</v>
      </c>
      <c r="B286" s="228"/>
      <c r="C286" s="228"/>
      <c r="D286" s="228"/>
      <c r="E286" s="228"/>
      <c r="F286" s="229"/>
      <c r="G286" s="219"/>
      <c r="H286" s="230"/>
    </row>
    <row r="287" spans="1:8" ht="24.95" customHeight="1" thickBot="1" x14ac:dyDescent="0.25">
      <c r="A287" s="231" t="s">
        <v>140</v>
      </c>
      <c r="B287" s="232"/>
      <c r="C287" s="232"/>
      <c r="D287" s="232"/>
      <c r="E287" s="233"/>
      <c r="F287" s="234"/>
      <c r="H287" s="235"/>
    </row>
    <row r="288" spans="1:8" ht="24.95" customHeight="1" thickBot="1" x14ac:dyDescent="0.25">
      <c r="A288" s="642" t="s">
        <v>141</v>
      </c>
      <c r="B288" s="643"/>
      <c r="C288" s="581" t="s">
        <v>142</v>
      </c>
      <c r="D288" s="602" t="s">
        <v>143</v>
      </c>
      <c r="E288" s="603"/>
      <c r="F288" s="240"/>
      <c r="G288" s="240"/>
      <c r="H288" s="240"/>
    </row>
    <row r="289" spans="1:16384" ht="24.95" customHeight="1" x14ac:dyDescent="0.2">
      <c r="A289" s="241" t="s">
        <v>170</v>
      </c>
      <c r="B289" s="242"/>
      <c r="C289" s="244" t="s">
        <v>171</v>
      </c>
      <c r="D289" s="370">
        <v>2190</v>
      </c>
      <c r="E289" s="245"/>
      <c r="F289" s="240"/>
      <c r="G289" s="240"/>
      <c r="H289" s="240"/>
    </row>
    <row r="290" spans="1:16384" s="205" customFormat="1" ht="38.25" customHeight="1" x14ac:dyDescent="0.2">
      <c r="A290" s="246" t="s">
        <v>172</v>
      </c>
      <c r="B290" s="247"/>
      <c r="C290" s="249"/>
      <c r="D290" s="371">
        <v>1590</v>
      </c>
      <c r="E290" s="250"/>
      <c r="F290" s="240"/>
      <c r="G290" s="240"/>
      <c r="H290" s="240"/>
    </row>
    <row r="291" spans="1:16384" s="226" customFormat="1" ht="67.5" customHeight="1" x14ac:dyDescent="0.2">
      <c r="A291" s="246" t="s">
        <v>173</v>
      </c>
      <c r="B291" s="247"/>
      <c r="C291" s="249"/>
      <c r="D291" s="371">
        <v>1440</v>
      </c>
      <c r="E291" s="250"/>
      <c r="F291" s="240"/>
      <c r="G291" s="240"/>
      <c r="H291" s="240"/>
      <c r="I291" s="221"/>
      <c r="J291" s="215"/>
      <c r="K291" s="215"/>
      <c r="L291" s="215"/>
      <c r="M291" s="215"/>
      <c r="N291" s="215"/>
      <c r="O291" s="215"/>
      <c r="P291" s="215"/>
      <c r="Q291" s="215"/>
      <c r="R291" s="215"/>
      <c r="S291" s="215"/>
      <c r="T291" s="215"/>
      <c r="U291" s="215"/>
      <c r="V291" s="215"/>
      <c r="W291" s="215"/>
      <c r="X291" s="215"/>
      <c r="Y291" s="215"/>
      <c r="Z291" s="215"/>
      <c r="AA291" s="215"/>
      <c r="AB291" s="215"/>
      <c r="AC291" s="215"/>
      <c r="AD291" s="215"/>
      <c r="AE291" s="215"/>
      <c r="AF291" s="215"/>
      <c r="AG291" s="215"/>
      <c r="AH291" s="215"/>
      <c r="AI291" s="215"/>
      <c r="AJ291" s="215"/>
      <c r="AK291" s="215"/>
      <c r="AL291" s="215"/>
      <c r="AM291" s="215"/>
      <c r="AN291" s="215"/>
      <c r="AO291" s="215"/>
      <c r="AP291" s="215"/>
      <c r="AQ291" s="215"/>
      <c r="AR291" s="215"/>
      <c r="AS291" s="215"/>
      <c r="AT291" s="215"/>
      <c r="AU291" s="215"/>
      <c r="AV291" s="215"/>
      <c r="AW291" s="215"/>
      <c r="AX291" s="215"/>
      <c r="AY291" s="215"/>
      <c r="AZ291" s="215"/>
      <c r="BA291" s="215"/>
      <c r="BB291" s="215"/>
      <c r="BC291" s="215"/>
      <c r="BD291" s="215"/>
      <c r="BE291" s="215"/>
      <c r="BF291" s="215"/>
      <c r="BG291" s="215"/>
      <c r="BH291" s="215"/>
      <c r="BI291" s="215"/>
      <c r="BJ291" s="215"/>
      <c r="BK291" s="215"/>
      <c r="BL291" s="215"/>
      <c r="BM291" s="215"/>
      <c r="BN291" s="215"/>
      <c r="BO291" s="215"/>
      <c r="BP291" s="215"/>
      <c r="BQ291" s="215"/>
      <c r="BR291" s="215"/>
      <c r="BS291" s="215"/>
      <c r="BT291" s="215"/>
      <c r="BU291" s="215"/>
      <c r="BV291" s="215"/>
      <c r="BW291" s="215"/>
      <c r="BX291" s="215"/>
      <c r="BY291" s="215"/>
      <c r="BZ291" s="215"/>
      <c r="CA291" s="215"/>
      <c r="CB291" s="215"/>
      <c r="CC291" s="215"/>
      <c r="CD291" s="215"/>
      <c r="CE291" s="215"/>
      <c r="CF291" s="215"/>
      <c r="CG291" s="215"/>
      <c r="CH291" s="215"/>
      <c r="CI291" s="215"/>
      <c r="CJ291" s="215"/>
      <c r="CK291" s="215"/>
      <c r="CL291" s="215"/>
      <c r="CM291" s="215"/>
      <c r="CN291" s="215"/>
      <c r="CO291" s="215"/>
      <c r="CP291" s="215"/>
      <c r="CQ291" s="215"/>
      <c r="CR291" s="215"/>
      <c r="CS291" s="215"/>
      <c r="CT291" s="215"/>
      <c r="CU291" s="215"/>
      <c r="CV291" s="215"/>
      <c r="CW291" s="215"/>
      <c r="CX291" s="215"/>
      <c r="CY291" s="215"/>
      <c r="CZ291" s="215"/>
      <c r="DA291" s="215"/>
      <c r="DB291" s="215"/>
      <c r="DC291" s="215"/>
      <c r="DD291" s="215"/>
      <c r="DE291" s="215"/>
      <c r="DF291" s="215"/>
      <c r="DG291" s="215"/>
      <c r="DH291" s="215"/>
      <c r="DI291" s="215"/>
      <c r="DJ291" s="215"/>
      <c r="DK291" s="215"/>
      <c r="DL291" s="215"/>
      <c r="DM291" s="215"/>
      <c r="DN291" s="215"/>
      <c r="DO291" s="215"/>
      <c r="DP291" s="215"/>
      <c r="DQ291" s="215"/>
      <c r="DR291" s="215"/>
      <c r="DS291" s="215"/>
      <c r="DT291" s="215"/>
      <c r="DU291" s="215"/>
      <c r="DV291" s="215"/>
      <c r="DW291" s="215"/>
      <c r="DX291" s="215"/>
      <c r="DY291" s="215"/>
      <c r="DZ291" s="215"/>
      <c r="EA291" s="215"/>
      <c r="EB291" s="215"/>
      <c r="EC291" s="215"/>
      <c r="ED291" s="215"/>
      <c r="EE291" s="215"/>
      <c r="EF291" s="215"/>
      <c r="EG291" s="215"/>
      <c r="EH291" s="215"/>
      <c r="EI291" s="215"/>
      <c r="EJ291" s="215"/>
      <c r="EK291" s="215"/>
      <c r="EL291" s="215"/>
      <c r="EM291" s="215"/>
      <c r="EN291" s="215"/>
      <c r="EO291" s="215"/>
      <c r="EP291" s="215"/>
      <c r="EQ291" s="215"/>
      <c r="ER291" s="215"/>
      <c r="ES291" s="215"/>
      <c r="ET291" s="215"/>
      <c r="EU291" s="215"/>
      <c r="EV291" s="215"/>
      <c r="EW291" s="215"/>
      <c r="EX291" s="215"/>
      <c r="EY291" s="215"/>
      <c r="EZ291" s="215"/>
      <c r="FA291" s="215"/>
      <c r="FB291" s="215"/>
      <c r="FC291" s="215"/>
      <c r="FD291" s="215"/>
      <c r="FE291" s="215"/>
      <c r="FF291" s="215"/>
      <c r="FG291" s="215"/>
      <c r="FH291" s="215"/>
      <c r="FI291" s="215"/>
      <c r="FJ291" s="215"/>
      <c r="FK291" s="215"/>
      <c r="FL291" s="215"/>
      <c r="FM291" s="215"/>
      <c r="FN291" s="215"/>
      <c r="FO291" s="215"/>
      <c r="FP291" s="215"/>
      <c r="FQ291" s="215"/>
      <c r="FR291" s="215"/>
      <c r="FS291" s="215"/>
      <c r="FT291" s="215"/>
      <c r="FU291" s="215"/>
      <c r="FV291" s="215"/>
      <c r="FW291" s="215"/>
      <c r="FX291" s="215"/>
      <c r="FY291" s="215"/>
      <c r="FZ291" s="215"/>
      <c r="GA291" s="215"/>
      <c r="GB291" s="215"/>
      <c r="GC291" s="215"/>
      <c r="GD291" s="215"/>
      <c r="GE291" s="215"/>
      <c r="GF291" s="215"/>
      <c r="GG291" s="215"/>
      <c r="GH291" s="215"/>
      <c r="GI291" s="215"/>
      <c r="GJ291" s="215"/>
      <c r="GK291" s="215"/>
      <c r="GL291" s="215"/>
      <c r="GM291" s="215"/>
      <c r="GN291" s="215"/>
      <c r="GO291" s="215"/>
      <c r="GP291" s="215"/>
      <c r="GQ291" s="215"/>
      <c r="GR291" s="215"/>
      <c r="GS291" s="215"/>
      <c r="GT291" s="215"/>
      <c r="GU291" s="215"/>
      <c r="GV291" s="215"/>
      <c r="GW291" s="215"/>
      <c r="GX291" s="215"/>
      <c r="GY291" s="215"/>
      <c r="GZ291" s="215"/>
      <c r="HA291" s="215"/>
      <c r="HB291" s="215"/>
      <c r="HC291" s="215"/>
      <c r="HD291" s="215"/>
      <c r="HE291" s="215"/>
      <c r="HF291" s="215"/>
      <c r="HG291" s="215"/>
      <c r="HH291" s="215"/>
      <c r="HI291" s="215"/>
      <c r="HJ291" s="215"/>
      <c r="HK291" s="215"/>
      <c r="HL291" s="215"/>
      <c r="HM291" s="215"/>
      <c r="HN291" s="215"/>
      <c r="HO291" s="215"/>
      <c r="HP291" s="215"/>
      <c r="HQ291" s="215"/>
      <c r="HR291" s="215"/>
      <c r="HS291" s="215"/>
      <c r="HT291" s="215"/>
      <c r="HU291" s="215"/>
      <c r="HV291" s="215"/>
      <c r="HW291" s="215"/>
      <c r="HX291" s="215"/>
      <c r="HY291" s="215"/>
      <c r="HZ291" s="215"/>
      <c r="IA291" s="215"/>
      <c r="IB291" s="215"/>
      <c r="IC291" s="215"/>
      <c r="ID291" s="215"/>
      <c r="IE291" s="215"/>
      <c r="IF291" s="215"/>
      <c r="IG291" s="215"/>
      <c r="IH291" s="215"/>
      <c r="II291" s="215"/>
      <c r="IJ291" s="215"/>
      <c r="IK291" s="215"/>
      <c r="IL291" s="215"/>
      <c r="IM291" s="215"/>
      <c r="IN291" s="215"/>
      <c r="IO291" s="215"/>
      <c r="IP291" s="215"/>
      <c r="IQ291" s="215"/>
      <c r="IR291" s="215"/>
      <c r="IS291" s="215"/>
      <c r="IT291" s="215"/>
      <c r="IU291" s="215"/>
      <c r="IV291" s="215"/>
      <c r="IW291" s="215"/>
      <c r="IX291" s="215"/>
      <c r="IY291" s="215"/>
      <c r="IZ291" s="215"/>
      <c r="JA291" s="215"/>
      <c r="JB291" s="215"/>
      <c r="JC291" s="215"/>
      <c r="JD291" s="215"/>
      <c r="JE291" s="215"/>
      <c r="JF291" s="215"/>
      <c r="JG291" s="215"/>
      <c r="JH291" s="215"/>
      <c r="JI291" s="215"/>
      <c r="JJ291" s="215"/>
      <c r="JK291" s="215"/>
      <c r="JL291" s="215"/>
      <c r="JM291" s="215"/>
      <c r="JN291" s="215"/>
      <c r="JO291" s="215"/>
      <c r="JP291" s="215"/>
      <c r="JQ291" s="215"/>
      <c r="JR291" s="215"/>
      <c r="JS291" s="215"/>
      <c r="JT291" s="215"/>
      <c r="JU291" s="215"/>
      <c r="JV291" s="215"/>
      <c r="JW291" s="215"/>
      <c r="JX291" s="215"/>
      <c r="JY291" s="215"/>
      <c r="JZ291" s="215"/>
      <c r="KA291" s="215"/>
      <c r="KB291" s="215"/>
      <c r="KC291" s="215"/>
      <c r="KD291" s="215"/>
      <c r="KE291" s="215"/>
      <c r="KF291" s="215"/>
      <c r="KG291" s="215"/>
      <c r="KH291" s="215"/>
      <c r="KI291" s="215"/>
      <c r="KJ291" s="215"/>
      <c r="KK291" s="215"/>
      <c r="KL291" s="215"/>
      <c r="KM291" s="215"/>
      <c r="KN291" s="215"/>
      <c r="KO291" s="215"/>
      <c r="KP291" s="215"/>
      <c r="KQ291" s="215"/>
      <c r="KR291" s="215"/>
      <c r="KS291" s="215"/>
      <c r="KT291" s="215"/>
      <c r="KU291" s="215"/>
      <c r="KV291" s="215"/>
      <c r="KW291" s="215"/>
      <c r="KX291" s="215"/>
      <c r="KY291" s="215"/>
      <c r="KZ291" s="215"/>
      <c r="LA291" s="215"/>
      <c r="LB291" s="215"/>
      <c r="LC291" s="215"/>
      <c r="LD291" s="215"/>
      <c r="LE291" s="215"/>
      <c r="LF291" s="215"/>
      <c r="LG291" s="215"/>
      <c r="LH291" s="215"/>
      <c r="LI291" s="215"/>
      <c r="LJ291" s="215"/>
      <c r="LK291" s="215"/>
      <c r="LL291" s="215"/>
      <c r="LM291" s="215"/>
      <c r="LN291" s="215"/>
      <c r="LO291" s="215"/>
      <c r="LP291" s="215"/>
      <c r="LQ291" s="215"/>
      <c r="LR291" s="215"/>
      <c r="LS291" s="215"/>
      <c r="LT291" s="215"/>
      <c r="LU291" s="215"/>
      <c r="LV291" s="215"/>
      <c r="LW291" s="215"/>
      <c r="LX291" s="215"/>
      <c r="LY291" s="215"/>
      <c r="LZ291" s="215"/>
      <c r="MA291" s="215"/>
      <c r="MB291" s="215"/>
      <c r="MC291" s="215"/>
      <c r="MD291" s="215"/>
      <c r="ME291" s="215"/>
      <c r="MF291" s="215"/>
      <c r="MG291" s="215"/>
      <c r="MH291" s="215"/>
      <c r="MI291" s="215"/>
      <c r="MJ291" s="215"/>
      <c r="MK291" s="215"/>
      <c r="ML291" s="215"/>
      <c r="MM291" s="215"/>
      <c r="MN291" s="215"/>
      <c r="MO291" s="215"/>
      <c r="MP291" s="215"/>
      <c r="MQ291" s="215"/>
      <c r="MR291" s="215"/>
      <c r="MS291" s="215"/>
      <c r="MT291" s="215"/>
      <c r="MU291" s="215"/>
      <c r="MV291" s="215"/>
      <c r="MW291" s="215"/>
      <c r="MX291" s="215"/>
      <c r="MY291" s="215"/>
      <c r="MZ291" s="215"/>
      <c r="NA291" s="215"/>
      <c r="NB291" s="215"/>
      <c r="NC291" s="215"/>
      <c r="ND291" s="215"/>
      <c r="NE291" s="215"/>
      <c r="NF291" s="215"/>
      <c r="NG291" s="215"/>
      <c r="NH291" s="215"/>
      <c r="NI291" s="215"/>
      <c r="NJ291" s="215"/>
      <c r="NK291" s="215"/>
      <c r="NL291" s="215"/>
      <c r="NM291" s="215"/>
      <c r="NN291" s="215"/>
      <c r="NO291" s="215"/>
      <c r="NP291" s="215"/>
      <c r="NQ291" s="215"/>
      <c r="NR291" s="215"/>
      <c r="NS291" s="215"/>
      <c r="NT291" s="215"/>
      <c r="NU291" s="215"/>
      <c r="NV291" s="215"/>
      <c r="NW291" s="215"/>
      <c r="NX291" s="215"/>
      <c r="NY291" s="215"/>
      <c r="NZ291" s="215"/>
      <c r="OA291" s="215"/>
      <c r="OB291" s="215"/>
      <c r="OC291" s="215"/>
      <c r="OD291" s="215"/>
      <c r="OE291" s="215"/>
      <c r="OF291" s="215"/>
      <c r="OG291" s="215"/>
      <c r="OH291" s="215"/>
      <c r="OI291" s="215"/>
      <c r="OJ291" s="215"/>
      <c r="OK291" s="215"/>
      <c r="OL291" s="215"/>
      <c r="OM291" s="215"/>
      <c r="ON291" s="215"/>
      <c r="OO291" s="215"/>
      <c r="OP291" s="215"/>
      <c r="OQ291" s="215"/>
      <c r="OR291" s="215"/>
      <c r="OS291" s="215"/>
      <c r="OT291" s="215"/>
      <c r="OU291" s="215"/>
      <c r="OV291" s="215"/>
      <c r="OW291" s="215"/>
      <c r="OX291" s="215"/>
      <c r="OY291" s="215"/>
      <c r="OZ291" s="215"/>
      <c r="PA291" s="215"/>
      <c r="PB291" s="215"/>
      <c r="PC291" s="215"/>
      <c r="PD291" s="215"/>
      <c r="PE291" s="215"/>
      <c r="PF291" s="215"/>
      <c r="PG291" s="215"/>
      <c r="PH291" s="215"/>
      <c r="PI291" s="215"/>
      <c r="PJ291" s="215"/>
      <c r="PK291" s="215"/>
      <c r="PL291" s="215"/>
      <c r="PM291" s="215"/>
      <c r="PN291" s="215"/>
      <c r="PO291" s="215"/>
      <c r="PP291" s="215"/>
      <c r="PQ291" s="215"/>
      <c r="PR291" s="215"/>
      <c r="PS291" s="215"/>
      <c r="PT291" s="215"/>
      <c r="PU291" s="215"/>
      <c r="PV291" s="215"/>
      <c r="PW291" s="215"/>
      <c r="PX291" s="215"/>
      <c r="PY291" s="215"/>
      <c r="PZ291" s="215"/>
      <c r="QA291" s="215"/>
      <c r="QB291" s="215"/>
      <c r="QC291" s="215"/>
      <c r="QD291" s="215"/>
      <c r="QE291" s="215"/>
      <c r="QF291" s="215"/>
      <c r="QG291" s="215"/>
      <c r="QH291" s="215"/>
      <c r="QI291" s="215"/>
      <c r="QJ291" s="215"/>
      <c r="QK291" s="215"/>
      <c r="QL291" s="215"/>
      <c r="QM291" s="215"/>
      <c r="QN291" s="215"/>
      <c r="QO291" s="215"/>
      <c r="QP291" s="215"/>
      <c r="QQ291" s="215"/>
      <c r="QR291" s="215"/>
      <c r="QS291" s="215"/>
      <c r="QT291" s="215"/>
      <c r="QU291" s="215"/>
      <c r="QV291" s="215"/>
      <c r="QW291" s="215"/>
      <c r="QX291" s="215"/>
      <c r="QY291" s="215"/>
      <c r="QZ291" s="215"/>
      <c r="RA291" s="215"/>
      <c r="RB291" s="215"/>
      <c r="RC291" s="215"/>
      <c r="RD291" s="215"/>
      <c r="RE291" s="215"/>
      <c r="RF291" s="215"/>
      <c r="RG291" s="215"/>
      <c r="RH291" s="215"/>
      <c r="RI291" s="215"/>
      <c r="RJ291" s="215"/>
      <c r="RK291" s="215"/>
      <c r="RL291" s="215"/>
      <c r="RM291" s="215"/>
      <c r="RN291" s="215"/>
      <c r="RO291" s="215"/>
      <c r="RP291" s="215"/>
      <c r="RQ291" s="215"/>
      <c r="RR291" s="215"/>
      <c r="RS291" s="215"/>
      <c r="RT291" s="215"/>
      <c r="RU291" s="215"/>
      <c r="RV291" s="215"/>
      <c r="RW291" s="215"/>
      <c r="RX291" s="215"/>
      <c r="RY291" s="215"/>
      <c r="RZ291" s="215"/>
      <c r="SA291" s="215"/>
      <c r="SB291" s="215"/>
      <c r="SC291" s="215"/>
      <c r="SD291" s="215"/>
      <c r="SE291" s="215"/>
      <c r="SF291" s="215"/>
      <c r="SG291" s="215"/>
      <c r="SH291" s="215"/>
      <c r="SI291" s="215"/>
      <c r="SJ291" s="215"/>
      <c r="SK291" s="215"/>
      <c r="SL291" s="215"/>
      <c r="SM291" s="215"/>
      <c r="SN291" s="215"/>
      <c r="SO291" s="215"/>
      <c r="SP291" s="215"/>
      <c r="SQ291" s="215"/>
      <c r="SR291" s="215"/>
      <c r="SS291" s="215"/>
      <c r="ST291" s="215"/>
      <c r="SU291" s="215"/>
      <c r="SV291" s="215"/>
      <c r="SW291" s="215"/>
      <c r="SX291" s="215"/>
      <c r="SY291" s="215"/>
      <c r="SZ291" s="215"/>
      <c r="TA291" s="215"/>
      <c r="TB291" s="215"/>
      <c r="TC291" s="215"/>
      <c r="TD291" s="215"/>
      <c r="TE291" s="215"/>
      <c r="TF291" s="215"/>
      <c r="TG291" s="215"/>
      <c r="TH291" s="215"/>
      <c r="TI291" s="215"/>
      <c r="TJ291" s="215"/>
      <c r="TK291" s="215"/>
      <c r="TL291" s="215"/>
      <c r="TM291" s="215"/>
      <c r="TN291" s="215"/>
      <c r="TO291" s="215"/>
      <c r="TP291" s="215"/>
      <c r="TQ291" s="215"/>
      <c r="TR291" s="215"/>
      <c r="TS291" s="215"/>
      <c r="TT291" s="215"/>
      <c r="TU291" s="215"/>
      <c r="TV291" s="215"/>
      <c r="TW291" s="215"/>
      <c r="TX291" s="215"/>
      <c r="TY291" s="215"/>
      <c r="TZ291" s="215"/>
      <c r="UA291" s="215"/>
      <c r="UB291" s="215"/>
      <c r="UC291" s="215"/>
      <c r="UD291" s="215"/>
      <c r="UE291" s="215"/>
      <c r="UF291" s="215"/>
      <c r="UG291" s="215"/>
      <c r="UH291" s="215"/>
      <c r="UI291" s="215"/>
      <c r="UJ291" s="215"/>
      <c r="UK291" s="215"/>
      <c r="UL291" s="215"/>
      <c r="UM291" s="215"/>
      <c r="UN291" s="215"/>
      <c r="UO291" s="215"/>
      <c r="UP291" s="215"/>
      <c r="UQ291" s="215"/>
      <c r="UR291" s="215"/>
      <c r="US291" s="215"/>
      <c r="UT291" s="215"/>
      <c r="UU291" s="215"/>
      <c r="UV291" s="215"/>
      <c r="UW291" s="215"/>
      <c r="UX291" s="215"/>
      <c r="UY291" s="215"/>
      <c r="UZ291" s="215"/>
      <c r="VA291" s="215"/>
      <c r="VB291" s="215"/>
      <c r="VC291" s="215"/>
      <c r="VD291" s="215"/>
      <c r="VE291" s="215"/>
      <c r="VF291" s="215"/>
      <c r="VG291" s="215"/>
      <c r="VH291" s="215"/>
      <c r="VI291" s="215"/>
      <c r="VJ291" s="215"/>
      <c r="VK291" s="215"/>
      <c r="VL291" s="215"/>
      <c r="VM291" s="215"/>
      <c r="VN291" s="215"/>
      <c r="VO291" s="215"/>
      <c r="VP291" s="215"/>
      <c r="VQ291" s="215"/>
      <c r="VR291" s="215"/>
      <c r="VS291" s="215"/>
      <c r="VT291" s="215"/>
      <c r="VU291" s="215"/>
      <c r="VV291" s="215"/>
      <c r="VW291" s="215"/>
      <c r="VX291" s="215"/>
      <c r="VY291" s="215"/>
      <c r="VZ291" s="215"/>
      <c r="WA291" s="215"/>
      <c r="WB291" s="215"/>
      <c r="WC291" s="215"/>
      <c r="WD291" s="215"/>
      <c r="WE291" s="215"/>
      <c r="WF291" s="215"/>
      <c r="WG291" s="215"/>
      <c r="WH291" s="215"/>
      <c r="WI291" s="215"/>
      <c r="WJ291" s="215"/>
      <c r="WK291" s="215"/>
      <c r="WL291" s="215"/>
      <c r="WM291" s="215"/>
      <c r="WN291" s="215"/>
      <c r="WO291" s="215"/>
      <c r="WP291" s="215"/>
      <c r="WQ291" s="215"/>
      <c r="WR291" s="215"/>
      <c r="WS291" s="215"/>
      <c r="WT291" s="215"/>
      <c r="WU291" s="215"/>
      <c r="WV291" s="215"/>
      <c r="WW291" s="215"/>
      <c r="WX291" s="215"/>
      <c r="WY291" s="215"/>
      <c r="WZ291" s="215"/>
      <c r="XA291" s="215"/>
      <c r="XB291" s="215"/>
      <c r="XC291" s="215"/>
      <c r="XD291" s="215"/>
      <c r="XE291" s="215"/>
      <c r="XF291" s="215"/>
      <c r="XG291" s="215"/>
      <c r="XH291" s="215"/>
      <c r="XI291" s="215"/>
      <c r="XJ291" s="215"/>
      <c r="XK291" s="215"/>
      <c r="XL291" s="215"/>
      <c r="XM291" s="215"/>
      <c r="XN291" s="215"/>
      <c r="XO291" s="215"/>
      <c r="XP291" s="215"/>
      <c r="XQ291" s="215"/>
      <c r="XR291" s="215"/>
      <c r="XS291" s="215"/>
      <c r="XT291" s="215"/>
      <c r="XU291" s="215"/>
      <c r="XV291" s="215"/>
      <c r="XW291" s="215"/>
      <c r="XX291" s="215"/>
      <c r="XY291" s="215"/>
      <c r="XZ291" s="215"/>
      <c r="YA291" s="215"/>
      <c r="YB291" s="215"/>
      <c r="YC291" s="215"/>
      <c r="YD291" s="215"/>
      <c r="YE291" s="215"/>
      <c r="YF291" s="215"/>
      <c r="YG291" s="215"/>
      <c r="YH291" s="215"/>
      <c r="YI291" s="215"/>
      <c r="YJ291" s="215"/>
      <c r="YK291" s="215"/>
      <c r="YL291" s="215"/>
      <c r="YM291" s="215"/>
      <c r="YN291" s="215"/>
      <c r="YO291" s="215"/>
      <c r="YP291" s="215"/>
      <c r="YQ291" s="215"/>
      <c r="YR291" s="215"/>
      <c r="YS291" s="215"/>
      <c r="YT291" s="215"/>
      <c r="YU291" s="215"/>
      <c r="YV291" s="215"/>
      <c r="YW291" s="215"/>
      <c r="YX291" s="215"/>
      <c r="YY291" s="215"/>
      <c r="YZ291" s="215"/>
      <c r="ZA291" s="215"/>
      <c r="ZB291" s="215"/>
      <c r="ZC291" s="215"/>
      <c r="ZD291" s="215"/>
      <c r="ZE291" s="215"/>
      <c r="ZF291" s="215"/>
      <c r="ZG291" s="215"/>
      <c r="ZH291" s="215"/>
      <c r="ZI291" s="215"/>
      <c r="ZJ291" s="215"/>
      <c r="ZK291" s="215"/>
      <c r="ZL291" s="215"/>
      <c r="ZM291" s="215"/>
      <c r="ZN291" s="215"/>
      <c r="ZO291" s="215"/>
      <c r="ZP291" s="215"/>
      <c r="ZQ291" s="215"/>
      <c r="ZR291" s="215"/>
      <c r="ZS291" s="215"/>
      <c r="ZT291" s="215"/>
      <c r="ZU291" s="215"/>
      <c r="ZV291" s="215"/>
      <c r="ZW291" s="215"/>
      <c r="ZX291" s="215"/>
      <c r="ZY291" s="215"/>
      <c r="ZZ291" s="215"/>
      <c r="AAA291" s="215"/>
      <c r="AAB291" s="215"/>
      <c r="AAC291" s="215"/>
      <c r="AAD291" s="215"/>
      <c r="AAE291" s="215"/>
      <c r="AAF291" s="215"/>
      <c r="AAG291" s="215"/>
      <c r="AAH291" s="215"/>
      <c r="AAI291" s="215"/>
      <c r="AAJ291" s="215"/>
      <c r="AAK291" s="215"/>
      <c r="AAL291" s="215"/>
      <c r="AAM291" s="215"/>
      <c r="AAN291" s="215"/>
      <c r="AAO291" s="215"/>
      <c r="AAP291" s="215"/>
      <c r="AAQ291" s="215"/>
      <c r="AAR291" s="215"/>
      <c r="AAS291" s="215"/>
      <c r="AAT291" s="215"/>
      <c r="AAU291" s="215"/>
      <c r="AAV291" s="215"/>
      <c r="AAW291" s="215"/>
      <c r="AAX291" s="215"/>
      <c r="AAY291" s="215"/>
      <c r="AAZ291" s="215"/>
      <c r="ABA291" s="215"/>
      <c r="ABB291" s="215"/>
      <c r="ABC291" s="215"/>
      <c r="ABD291" s="215"/>
      <c r="ABE291" s="215"/>
      <c r="ABF291" s="215"/>
      <c r="ABG291" s="215"/>
      <c r="ABH291" s="215"/>
      <c r="ABI291" s="215"/>
      <c r="ABJ291" s="215"/>
      <c r="ABK291" s="215"/>
      <c r="ABL291" s="215"/>
      <c r="ABM291" s="215"/>
      <c r="ABN291" s="215"/>
      <c r="ABO291" s="215"/>
      <c r="ABP291" s="215"/>
      <c r="ABQ291" s="215"/>
      <c r="ABR291" s="215"/>
      <c r="ABS291" s="215"/>
      <c r="ABT291" s="215"/>
      <c r="ABU291" s="215"/>
      <c r="ABV291" s="215"/>
      <c r="ABW291" s="215"/>
      <c r="ABX291" s="215"/>
      <c r="ABY291" s="215"/>
      <c r="ABZ291" s="215"/>
      <c r="ACA291" s="215"/>
      <c r="ACB291" s="215"/>
      <c r="ACC291" s="215"/>
      <c r="ACD291" s="215"/>
      <c r="ACE291" s="215"/>
      <c r="ACF291" s="215"/>
      <c r="ACG291" s="215"/>
      <c r="ACH291" s="215"/>
      <c r="ACI291" s="215"/>
      <c r="ACJ291" s="215"/>
      <c r="ACK291" s="215"/>
      <c r="ACL291" s="215"/>
      <c r="ACM291" s="215"/>
      <c r="ACN291" s="215"/>
      <c r="ACO291" s="215"/>
      <c r="ACP291" s="215"/>
      <c r="ACQ291" s="215"/>
      <c r="ACR291" s="215"/>
      <c r="ACS291" s="215"/>
      <c r="ACT291" s="215"/>
      <c r="ACU291" s="215"/>
      <c r="ACV291" s="215"/>
      <c r="ACW291" s="215"/>
      <c r="ACX291" s="215"/>
      <c r="ACY291" s="215"/>
      <c r="ACZ291" s="215"/>
      <c r="ADA291" s="215"/>
      <c r="ADB291" s="215"/>
      <c r="ADC291" s="215"/>
      <c r="ADD291" s="215"/>
      <c r="ADE291" s="215"/>
      <c r="ADF291" s="215"/>
      <c r="ADG291" s="215"/>
      <c r="ADH291" s="215"/>
      <c r="ADI291" s="215"/>
      <c r="ADJ291" s="215"/>
      <c r="ADK291" s="215"/>
      <c r="ADL291" s="215"/>
      <c r="ADM291" s="215"/>
      <c r="ADN291" s="215"/>
      <c r="ADO291" s="215"/>
      <c r="ADP291" s="215"/>
      <c r="ADQ291" s="215"/>
      <c r="ADR291" s="215"/>
      <c r="ADS291" s="215"/>
      <c r="ADT291" s="215"/>
      <c r="ADU291" s="215"/>
      <c r="ADV291" s="215"/>
      <c r="ADW291" s="215"/>
      <c r="ADX291" s="215"/>
      <c r="ADY291" s="215"/>
      <c r="ADZ291" s="215"/>
      <c r="AEA291" s="215"/>
      <c r="AEB291" s="215"/>
      <c r="AEC291" s="215"/>
      <c r="AED291" s="215"/>
      <c r="AEE291" s="215"/>
      <c r="AEF291" s="215"/>
      <c r="AEG291" s="215"/>
      <c r="AEH291" s="215"/>
      <c r="AEI291" s="215"/>
      <c r="AEJ291" s="215"/>
      <c r="AEK291" s="215"/>
      <c r="AEL291" s="215"/>
      <c r="AEM291" s="215"/>
      <c r="AEN291" s="215"/>
      <c r="AEO291" s="215"/>
      <c r="AEP291" s="215"/>
      <c r="AEQ291" s="215"/>
      <c r="AER291" s="215"/>
      <c r="AES291" s="215"/>
      <c r="AET291" s="215"/>
      <c r="AEU291" s="215"/>
      <c r="AEV291" s="215"/>
      <c r="AEW291" s="215"/>
      <c r="AEX291" s="215"/>
      <c r="AEY291" s="215"/>
      <c r="AEZ291" s="215"/>
      <c r="AFA291" s="215"/>
      <c r="AFB291" s="215"/>
      <c r="AFC291" s="215"/>
      <c r="AFD291" s="215"/>
      <c r="AFE291" s="215"/>
      <c r="AFF291" s="215"/>
      <c r="AFG291" s="215"/>
      <c r="AFH291" s="215"/>
      <c r="AFI291" s="215"/>
      <c r="AFJ291" s="215"/>
      <c r="AFK291" s="215"/>
      <c r="AFL291" s="215"/>
      <c r="AFM291" s="215"/>
      <c r="AFN291" s="215"/>
      <c r="AFO291" s="215"/>
      <c r="AFP291" s="215"/>
      <c r="AFQ291" s="215"/>
      <c r="AFR291" s="215"/>
      <c r="AFS291" s="215"/>
      <c r="AFT291" s="215"/>
      <c r="AFU291" s="215"/>
      <c r="AFV291" s="215"/>
      <c r="AFW291" s="215"/>
      <c r="AFX291" s="215"/>
      <c r="AFY291" s="215"/>
      <c r="AFZ291" s="215"/>
      <c r="AGA291" s="215"/>
      <c r="AGB291" s="215"/>
      <c r="AGC291" s="215"/>
      <c r="AGD291" s="215"/>
      <c r="AGE291" s="215"/>
      <c r="AGF291" s="215"/>
      <c r="AGG291" s="215"/>
      <c r="AGH291" s="215"/>
      <c r="AGI291" s="215"/>
      <c r="AGJ291" s="215"/>
      <c r="AGK291" s="215"/>
      <c r="AGL291" s="215"/>
      <c r="AGM291" s="215"/>
      <c r="AGN291" s="215"/>
      <c r="AGO291" s="215"/>
      <c r="AGP291" s="215"/>
      <c r="AGQ291" s="215"/>
      <c r="AGR291" s="215"/>
      <c r="AGS291" s="215"/>
      <c r="AGT291" s="215"/>
      <c r="AGU291" s="215"/>
      <c r="AGV291" s="215"/>
      <c r="AGW291" s="215"/>
      <c r="AGX291" s="215"/>
      <c r="AGY291" s="215"/>
      <c r="AGZ291" s="215"/>
      <c r="AHA291" s="215"/>
      <c r="AHB291" s="215"/>
      <c r="AHC291" s="215"/>
      <c r="AHD291" s="215"/>
      <c r="AHE291" s="215"/>
      <c r="AHF291" s="215"/>
      <c r="AHG291" s="215"/>
      <c r="AHH291" s="215"/>
      <c r="AHI291" s="215"/>
      <c r="AHJ291" s="215"/>
      <c r="AHK291" s="215"/>
      <c r="AHL291" s="215"/>
      <c r="AHM291" s="215"/>
      <c r="AHN291" s="215"/>
      <c r="AHO291" s="215"/>
      <c r="AHP291" s="215"/>
      <c r="AHQ291" s="215"/>
      <c r="AHR291" s="215"/>
      <c r="AHS291" s="215"/>
      <c r="AHT291" s="215"/>
      <c r="AHU291" s="215"/>
      <c r="AHV291" s="215"/>
      <c r="AHW291" s="215"/>
      <c r="AHX291" s="215"/>
      <c r="AHY291" s="215"/>
      <c r="AHZ291" s="215"/>
      <c r="AIA291" s="215"/>
      <c r="AIB291" s="215"/>
      <c r="AIC291" s="215"/>
      <c r="AID291" s="215"/>
      <c r="AIE291" s="215"/>
      <c r="AIF291" s="215"/>
      <c r="AIG291" s="215"/>
      <c r="AIH291" s="215"/>
      <c r="AII291" s="215"/>
      <c r="AIJ291" s="215"/>
      <c r="AIK291" s="215"/>
      <c r="AIL291" s="215"/>
      <c r="AIM291" s="215"/>
      <c r="AIN291" s="215"/>
      <c r="AIO291" s="215"/>
      <c r="AIP291" s="215"/>
      <c r="AIQ291" s="215"/>
      <c r="AIR291" s="215"/>
      <c r="AIS291" s="215"/>
      <c r="AIT291" s="215"/>
      <c r="AIU291" s="215"/>
      <c r="AIV291" s="215"/>
      <c r="AIW291" s="215"/>
      <c r="AIX291" s="215"/>
      <c r="AIY291" s="215"/>
      <c r="AIZ291" s="215"/>
      <c r="AJA291" s="215"/>
      <c r="AJB291" s="215"/>
      <c r="AJC291" s="215"/>
      <c r="AJD291" s="215"/>
      <c r="AJE291" s="215"/>
      <c r="AJF291" s="215"/>
      <c r="AJG291" s="215"/>
      <c r="AJH291" s="215"/>
      <c r="AJI291" s="215"/>
      <c r="AJJ291" s="215"/>
      <c r="AJK291" s="215"/>
      <c r="AJL291" s="215"/>
      <c r="AJM291" s="215"/>
      <c r="AJN291" s="215"/>
      <c r="AJO291" s="215"/>
      <c r="AJP291" s="215"/>
      <c r="AJQ291" s="215"/>
      <c r="AJR291" s="215"/>
      <c r="AJS291" s="215"/>
      <c r="AJT291" s="215"/>
      <c r="AJU291" s="215"/>
      <c r="AJV291" s="215"/>
      <c r="AJW291" s="215"/>
      <c r="AJX291" s="215"/>
      <c r="AJY291" s="215"/>
      <c r="AJZ291" s="215"/>
      <c r="AKA291" s="215"/>
      <c r="AKB291" s="215"/>
      <c r="AKC291" s="215"/>
      <c r="AKD291" s="215"/>
      <c r="AKE291" s="215"/>
      <c r="AKF291" s="215"/>
      <c r="AKG291" s="215"/>
      <c r="AKH291" s="215"/>
      <c r="AKI291" s="215"/>
      <c r="AKJ291" s="215"/>
      <c r="AKK291" s="215"/>
      <c r="AKL291" s="215"/>
      <c r="AKM291" s="215"/>
      <c r="AKN291" s="215"/>
      <c r="AKO291" s="215"/>
      <c r="AKP291" s="215"/>
      <c r="AKQ291" s="215"/>
      <c r="AKR291" s="215"/>
      <c r="AKS291" s="215"/>
      <c r="AKT291" s="215"/>
      <c r="AKU291" s="215"/>
      <c r="AKV291" s="215"/>
      <c r="AKW291" s="215"/>
      <c r="AKX291" s="215"/>
      <c r="AKY291" s="215"/>
      <c r="AKZ291" s="215"/>
      <c r="ALA291" s="215"/>
      <c r="ALB291" s="215"/>
      <c r="ALC291" s="215"/>
      <c r="ALD291" s="215"/>
      <c r="ALE291" s="215"/>
      <c r="ALF291" s="215"/>
      <c r="ALG291" s="215"/>
      <c r="ALH291" s="215"/>
      <c r="ALI291" s="215"/>
      <c r="ALJ291" s="215"/>
      <c r="ALK291" s="215"/>
      <c r="ALL291" s="215"/>
      <c r="ALM291" s="215"/>
      <c r="ALN291" s="215"/>
      <c r="ALO291" s="215"/>
      <c r="ALP291" s="215"/>
      <c r="ALQ291" s="215"/>
      <c r="ALR291" s="215"/>
      <c r="ALS291" s="215"/>
      <c r="ALT291" s="215"/>
      <c r="ALU291" s="215"/>
      <c r="ALV291" s="215"/>
      <c r="ALW291" s="215"/>
      <c r="ALX291" s="215"/>
      <c r="ALY291" s="215"/>
      <c r="ALZ291" s="215"/>
      <c r="AMA291" s="215"/>
      <c r="AMB291" s="215"/>
      <c r="AMC291" s="215"/>
      <c r="AMD291" s="215"/>
      <c r="AME291" s="215"/>
      <c r="AMF291" s="215"/>
      <c r="AMG291" s="215"/>
      <c r="AMH291" s="215"/>
      <c r="AMI291" s="215"/>
      <c r="AMJ291" s="215"/>
      <c r="AMK291" s="215"/>
      <c r="AML291" s="215"/>
      <c r="AMM291" s="215"/>
      <c r="AMN291" s="215"/>
      <c r="AMO291" s="215"/>
      <c r="AMP291" s="215"/>
      <c r="AMQ291" s="215"/>
      <c r="AMR291" s="215"/>
      <c r="AMS291" s="215"/>
      <c r="AMT291" s="215"/>
      <c r="AMU291" s="215"/>
      <c r="AMV291" s="215"/>
      <c r="AMW291" s="215"/>
      <c r="AMX291" s="215"/>
      <c r="AMY291" s="215"/>
      <c r="AMZ291" s="215"/>
      <c r="ANA291" s="215"/>
      <c r="ANB291" s="215"/>
      <c r="ANC291" s="215"/>
      <c r="AND291" s="215"/>
      <c r="ANE291" s="215"/>
      <c r="ANF291" s="215"/>
      <c r="ANG291" s="215"/>
      <c r="ANH291" s="215"/>
      <c r="ANI291" s="215"/>
      <c r="ANJ291" s="215"/>
      <c r="ANK291" s="215"/>
      <c r="ANL291" s="215"/>
      <c r="ANM291" s="215"/>
      <c r="ANN291" s="215"/>
      <c r="ANO291" s="215"/>
      <c r="ANP291" s="215"/>
      <c r="ANQ291" s="215"/>
      <c r="ANR291" s="215"/>
      <c r="ANS291" s="215"/>
      <c r="ANT291" s="215"/>
      <c r="ANU291" s="215"/>
      <c r="ANV291" s="215"/>
      <c r="ANW291" s="215"/>
      <c r="ANX291" s="215"/>
      <c r="ANY291" s="215"/>
      <c r="ANZ291" s="215"/>
      <c r="AOA291" s="215"/>
      <c r="AOB291" s="215"/>
      <c r="AOC291" s="215"/>
      <c r="AOD291" s="215"/>
      <c r="AOE291" s="215"/>
      <c r="AOF291" s="215"/>
      <c r="AOG291" s="215"/>
      <c r="AOH291" s="215"/>
      <c r="AOI291" s="215"/>
      <c r="AOJ291" s="215"/>
      <c r="AOK291" s="215"/>
      <c r="AOL291" s="215"/>
      <c r="AOM291" s="215"/>
      <c r="AON291" s="215"/>
      <c r="AOO291" s="215"/>
      <c r="AOP291" s="215"/>
      <c r="AOQ291" s="215"/>
      <c r="AOR291" s="215"/>
      <c r="AOS291" s="215"/>
      <c r="AOT291" s="215"/>
      <c r="AOU291" s="215"/>
      <c r="AOV291" s="215"/>
      <c r="AOW291" s="215"/>
      <c r="AOX291" s="215"/>
      <c r="AOY291" s="215"/>
      <c r="AOZ291" s="215"/>
      <c r="APA291" s="215"/>
      <c r="APB291" s="215"/>
      <c r="APC291" s="215"/>
      <c r="APD291" s="215"/>
      <c r="APE291" s="215"/>
      <c r="APF291" s="215"/>
      <c r="APG291" s="215"/>
      <c r="APH291" s="215"/>
      <c r="API291" s="215"/>
      <c r="APJ291" s="215"/>
      <c r="APK291" s="215"/>
      <c r="APL291" s="215"/>
      <c r="APM291" s="215"/>
      <c r="APN291" s="215"/>
      <c r="APO291" s="215"/>
      <c r="APP291" s="215"/>
      <c r="APQ291" s="215"/>
      <c r="APR291" s="215"/>
      <c r="APS291" s="215"/>
      <c r="APT291" s="215"/>
      <c r="APU291" s="215"/>
      <c r="APV291" s="215"/>
      <c r="APW291" s="215"/>
      <c r="APX291" s="215"/>
      <c r="APY291" s="215"/>
      <c r="APZ291" s="215"/>
      <c r="AQA291" s="215"/>
      <c r="AQB291" s="215"/>
      <c r="AQC291" s="215"/>
      <c r="AQD291" s="215"/>
      <c r="AQE291" s="215"/>
      <c r="AQF291" s="215"/>
      <c r="AQG291" s="215"/>
      <c r="AQH291" s="215"/>
      <c r="AQI291" s="215"/>
      <c r="AQJ291" s="215"/>
      <c r="AQK291" s="215"/>
      <c r="AQL291" s="215"/>
      <c r="AQM291" s="215"/>
      <c r="AQN291" s="215"/>
      <c r="AQO291" s="215"/>
      <c r="AQP291" s="215"/>
      <c r="AQQ291" s="215"/>
      <c r="AQR291" s="215"/>
      <c r="AQS291" s="215"/>
      <c r="AQT291" s="215"/>
      <c r="AQU291" s="215"/>
      <c r="AQV291" s="215"/>
      <c r="AQW291" s="215"/>
      <c r="AQX291" s="215"/>
      <c r="AQY291" s="215"/>
      <c r="AQZ291" s="215"/>
      <c r="ARA291" s="215"/>
      <c r="ARB291" s="215"/>
      <c r="ARC291" s="215"/>
      <c r="ARD291" s="215"/>
      <c r="ARE291" s="215"/>
      <c r="ARF291" s="215"/>
      <c r="ARG291" s="215"/>
      <c r="ARH291" s="215"/>
      <c r="ARI291" s="215"/>
      <c r="ARJ291" s="215"/>
      <c r="ARK291" s="215"/>
      <c r="ARL291" s="215"/>
      <c r="ARM291" s="215"/>
      <c r="ARN291" s="215"/>
      <c r="ARO291" s="215"/>
      <c r="ARP291" s="215"/>
      <c r="ARQ291" s="215"/>
      <c r="ARR291" s="215"/>
      <c r="ARS291" s="215"/>
      <c r="ART291" s="215"/>
      <c r="ARU291" s="215"/>
      <c r="ARV291" s="215"/>
      <c r="ARW291" s="215"/>
      <c r="ARX291" s="215"/>
      <c r="ARY291" s="215"/>
      <c r="ARZ291" s="215"/>
      <c r="ASA291" s="215"/>
      <c r="ASB291" s="215"/>
      <c r="ASC291" s="215"/>
      <c r="ASD291" s="215"/>
      <c r="ASE291" s="215"/>
      <c r="ASF291" s="215"/>
      <c r="ASG291" s="215"/>
      <c r="ASH291" s="215"/>
      <c r="ASI291" s="215"/>
      <c r="ASJ291" s="215"/>
      <c r="ASK291" s="215"/>
      <c r="ASL291" s="215"/>
      <c r="ASM291" s="215"/>
      <c r="ASN291" s="215"/>
      <c r="ASO291" s="215"/>
      <c r="ASP291" s="215"/>
      <c r="ASQ291" s="215"/>
      <c r="ASR291" s="215"/>
      <c r="ASS291" s="215"/>
      <c r="AST291" s="215"/>
      <c r="ASU291" s="215"/>
      <c r="ASV291" s="215"/>
      <c r="ASW291" s="215"/>
      <c r="ASX291" s="215"/>
      <c r="ASY291" s="215"/>
      <c r="ASZ291" s="215"/>
      <c r="ATA291" s="215"/>
      <c r="ATB291" s="215"/>
      <c r="ATC291" s="215"/>
      <c r="ATD291" s="215"/>
      <c r="ATE291" s="215"/>
      <c r="ATF291" s="215"/>
      <c r="ATG291" s="215"/>
      <c r="ATH291" s="215"/>
      <c r="ATI291" s="215"/>
      <c r="ATJ291" s="215"/>
      <c r="ATK291" s="215"/>
      <c r="ATL291" s="215"/>
      <c r="ATM291" s="215"/>
      <c r="ATN291" s="215"/>
      <c r="ATO291" s="215"/>
      <c r="ATP291" s="215"/>
      <c r="ATQ291" s="215"/>
      <c r="ATR291" s="215"/>
      <c r="ATS291" s="215"/>
      <c r="ATT291" s="215"/>
      <c r="ATU291" s="215"/>
      <c r="ATV291" s="215"/>
      <c r="ATW291" s="215"/>
      <c r="ATX291" s="215"/>
      <c r="ATY291" s="215"/>
      <c r="ATZ291" s="215"/>
      <c r="AUA291" s="215"/>
      <c r="AUB291" s="215"/>
      <c r="AUC291" s="215"/>
      <c r="AUD291" s="215"/>
      <c r="AUE291" s="215"/>
      <c r="AUF291" s="215"/>
      <c r="AUG291" s="215"/>
      <c r="AUH291" s="215"/>
      <c r="AUI291" s="215"/>
      <c r="AUJ291" s="215"/>
      <c r="AUK291" s="215"/>
      <c r="AUL291" s="215"/>
      <c r="AUM291" s="215"/>
      <c r="AUN291" s="215"/>
      <c r="AUO291" s="215"/>
      <c r="AUP291" s="215"/>
      <c r="AUQ291" s="215"/>
      <c r="AUR291" s="215"/>
      <c r="AUS291" s="215"/>
      <c r="AUT291" s="215"/>
      <c r="AUU291" s="215"/>
      <c r="AUV291" s="215"/>
      <c r="AUW291" s="215"/>
      <c r="AUX291" s="215"/>
      <c r="AUY291" s="215"/>
      <c r="AUZ291" s="215"/>
      <c r="AVA291" s="215"/>
      <c r="AVB291" s="215"/>
      <c r="AVC291" s="215"/>
      <c r="AVD291" s="215"/>
      <c r="AVE291" s="215"/>
      <c r="AVF291" s="215"/>
      <c r="AVG291" s="215"/>
      <c r="AVH291" s="215"/>
      <c r="AVI291" s="215"/>
      <c r="AVJ291" s="215"/>
      <c r="AVK291" s="215"/>
      <c r="AVL291" s="215"/>
      <c r="AVM291" s="215"/>
      <c r="AVN291" s="215"/>
      <c r="AVO291" s="215"/>
      <c r="AVP291" s="215"/>
      <c r="AVQ291" s="215"/>
      <c r="AVR291" s="215"/>
      <c r="AVS291" s="215"/>
      <c r="AVT291" s="215"/>
      <c r="AVU291" s="215"/>
      <c r="AVV291" s="215"/>
      <c r="AVW291" s="215"/>
      <c r="AVX291" s="215"/>
      <c r="AVY291" s="215"/>
      <c r="AVZ291" s="215"/>
      <c r="AWA291" s="215"/>
      <c r="AWB291" s="215"/>
      <c r="AWC291" s="215"/>
      <c r="AWD291" s="215"/>
      <c r="AWE291" s="215"/>
      <c r="AWF291" s="215"/>
      <c r="AWG291" s="215"/>
      <c r="AWH291" s="215"/>
      <c r="AWI291" s="215"/>
      <c r="AWJ291" s="215"/>
      <c r="AWK291" s="215"/>
      <c r="AWL291" s="215"/>
      <c r="AWM291" s="215"/>
      <c r="AWN291" s="215"/>
      <c r="AWO291" s="215"/>
      <c r="AWP291" s="215"/>
      <c r="AWQ291" s="215"/>
      <c r="AWR291" s="215"/>
      <c r="AWS291" s="215"/>
      <c r="AWT291" s="215"/>
      <c r="AWU291" s="215"/>
      <c r="AWV291" s="215"/>
      <c r="AWW291" s="215"/>
      <c r="AWX291" s="215"/>
      <c r="AWY291" s="215"/>
      <c r="AWZ291" s="215"/>
      <c r="AXA291" s="215"/>
      <c r="AXB291" s="215"/>
      <c r="AXC291" s="215"/>
      <c r="AXD291" s="215"/>
      <c r="AXE291" s="215"/>
      <c r="AXF291" s="215"/>
      <c r="AXG291" s="215"/>
      <c r="AXH291" s="215"/>
      <c r="AXI291" s="215"/>
      <c r="AXJ291" s="215"/>
      <c r="AXK291" s="215"/>
      <c r="AXL291" s="215"/>
      <c r="AXM291" s="215"/>
      <c r="AXN291" s="215"/>
      <c r="AXO291" s="215"/>
      <c r="AXP291" s="215"/>
      <c r="AXQ291" s="215"/>
      <c r="AXR291" s="215"/>
      <c r="AXS291" s="215"/>
      <c r="AXT291" s="215"/>
      <c r="AXU291" s="215"/>
      <c r="AXV291" s="215"/>
      <c r="AXW291" s="215"/>
      <c r="AXX291" s="215"/>
      <c r="AXY291" s="215"/>
      <c r="AXZ291" s="215"/>
      <c r="AYA291" s="215"/>
      <c r="AYB291" s="215"/>
      <c r="AYC291" s="215"/>
      <c r="AYD291" s="215"/>
      <c r="AYE291" s="215"/>
      <c r="AYF291" s="215"/>
      <c r="AYG291" s="215"/>
      <c r="AYH291" s="215"/>
      <c r="AYI291" s="215"/>
      <c r="AYJ291" s="215"/>
      <c r="AYK291" s="215"/>
      <c r="AYL291" s="215"/>
      <c r="AYM291" s="215"/>
      <c r="AYN291" s="215"/>
      <c r="AYO291" s="215"/>
      <c r="AYP291" s="215"/>
      <c r="AYQ291" s="215"/>
      <c r="AYR291" s="215"/>
      <c r="AYS291" s="215"/>
      <c r="AYT291" s="215"/>
      <c r="AYU291" s="215"/>
      <c r="AYV291" s="215"/>
      <c r="AYW291" s="215"/>
      <c r="AYX291" s="215"/>
      <c r="AYY291" s="215"/>
      <c r="AYZ291" s="215"/>
      <c r="AZA291" s="215"/>
      <c r="AZB291" s="215"/>
      <c r="AZC291" s="215"/>
      <c r="AZD291" s="215"/>
      <c r="AZE291" s="215"/>
      <c r="AZF291" s="215"/>
      <c r="AZG291" s="215"/>
      <c r="AZH291" s="215"/>
      <c r="AZI291" s="215"/>
      <c r="AZJ291" s="215"/>
      <c r="AZK291" s="215"/>
      <c r="AZL291" s="215"/>
      <c r="AZM291" s="215"/>
      <c r="AZN291" s="215"/>
      <c r="AZO291" s="215"/>
      <c r="AZP291" s="215"/>
      <c r="AZQ291" s="215"/>
      <c r="AZR291" s="215"/>
      <c r="AZS291" s="215"/>
      <c r="AZT291" s="215"/>
      <c r="AZU291" s="215"/>
      <c r="AZV291" s="215"/>
      <c r="AZW291" s="215"/>
      <c r="AZX291" s="215"/>
      <c r="AZY291" s="215"/>
      <c r="AZZ291" s="215"/>
      <c r="BAA291" s="215"/>
      <c r="BAB291" s="215"/>
      <c r="BAC291" s="215"/>
      <c r="BAD291" s="215"/>
      <c r="BAE291" s="215"/>
      <c r="BAF291" s="215"/>
      <c r="BAG291" s="215"/>
      <c r="BAH291" s="215"/>
      <c r="BAI291" s="215"/>
      <c r="BAJ291" s="215"/>
      <c r="BAK291" s="215"/>
      <c r="BAL291" s="215"/>
      <c r="BAM291" s="215"/>
      <c r="BAN291" s="215"/>
      <c r="BAO291" s="215"/>
      <c r="BAP291" s="215"/>
      <c r="BAQ291" s="215"/>
      <c r="BAR291" s="215"/>
      <c r="BAS291" s="215"/>
      <c r="BAT291" s="215"/>
      <c r="BAU291" s="215"/>
      <c r="BAV291" s="215"/>
      <c r="BAW291" s="215"/>
      <c r="BAX291" s="215"/>
      <c r="BAY291" s="215"/>
      <c r="BAZ291" s="215"/>
      <c r="BBA291" s="215"/>
      <c r="BBB291" s="215"/>
      <c r="BBC291" s="215"/>
      <c r="BBD291" s="215"/>
      <c r="BBE291" s="215"/>
      <c r="BBF291" s="215"/>
      <c r="BBG291" s="215"/>
      <c r="BBH291" s="215"/>
      <c r="BBI291" s="215"/>
      <c r="BBJ291" s="215"/>
      <c r="BBK291" s="215"/>
      <c r="BBL291" s="215"/>
      <c r="BBM291" s="215"/>
      <c r="BBN291" s="215"/>
      <c r="BBO291" s="215"/>
      <c r="BBP291" s="215"/>
      <c r="BBQ291" s="215"/>
      <c r="BBR291" s="215"/>
      <c r="BBS291" s="215"/>
      <c r="BBT291" s="215"/>
      <c r="BBU291" s="215"/>
      <c r="BBV291" s="215"/>
      <c r="BBW291" s="215"/>
      <c r="BBX291" s="215"/>
      <c r="BBY291" s="215"/>
      <c r="BBZ291" s="215"/>
      <c r="BCA291" s="215"/>
      <c r="BCB291" s="215"/>
      <c r="BCC291" s="215"/>
      <c r="BCD291" s="215"/>
      <c r="BCE291" s="215"/>
      <c r="BCF291" s="215"/>
      <c r="BCG291" s="215"/>
      <c r="BCH291" s="215"/>
      <c r="BCI291" s="215"/>
      <c r="BCJ291" s="215"/>
      <c r="BCK291" s="215"/>
      <c r="BCL291" s="215"/>
      <c r="BCM291" s="215"/>
      <c r="BCN291" s="215"/>
      <c r="BCO291" s="215"/>
      <c r="BCP291" s="215"/>
      <c r="BCQ291" s="215"/>
      <c r="BCR291" s="215"/>
      <c r="BCS291" s="215"/>
      <c r="BCT291" s="215"/>
      <c r="BCU291" s="215"/>
      <c r="BCV291" s="215"/>
      <c r="BCW291" s="215"/>
      <c r="BCX291" s="215"/>
      <c r="BCY291" s="215"/>
      <c r="BCZ291" s="215"/>
      <c r="BDA291" s="215"/>
      <c r="BDB291" s="215"/>
      <c r="BDC291" s="215"/>
      <c r="BDD291" s="215"/>
      <c r="BDE291" s="215"/>
      <c r="BDF291" s="215"/>
      <c r="BDG291" s="215"/>
      <c r="BDH291" s="215"/>
      <c r="BDI291" s="215"/>
      <c r="BDJ291" s="215"/>
      <c r="BDK291" s="215"/>
      <c r="BDL291" s="215"/>
      <c r="BDM291" s="215"/>
      <c r="BDN291" s="215"/>
      <c r="BDO291" s="215"/>
      <c r="BDP291" s="215"/>
      <c r="BDQ291" s="215"/>
      <c r="BDR291" s="215"/>
      <c r="BDS291" s="215"/>
      <c r="BDT291" s="215"/>
      <c r="BDU291" s="215"/>
      <c r="BDV291" s="215"/>
      <c r="BDW291" s="215"/>
      <c r="BDX291" s="215"/>
      <c r="BDY291" s="215"/>
      <c r="BDZ291" s="215"/>
      <c r="BEA291" s="215"/>
      <c r="BEB291" s="215"/>
      <c r="BEC291" s="215"/>
      <c r="BED291" s="215"/>
      <c r="BEE291" s="215"/>
      <c r="BEF291" s="215"/>
      <c r="BEG291" s="215"/>
      <c r="BEH291" s="215"/>
      <c r="BEI291" s="215"/>
      <c r="BEJ291" s="215"/>
      <c r="BEK291" s="215"/>
      <c r="BEL291" s="215"/>
      <c r="BEM291" s="215"/>
      <c r="BEN291" s="215"/>
      <c r="BEO291" s="215"/>
      <c r="BEP291" s="215"/>
      <c r="BEQ291" s="215"/>
      <c r="BER291" s="215"/>
      <c r="BES291" s="215"/>
      <c r="BET291" s="215"/>
      <c r="BEU291" s="215"/>
      <c r="BEV291" s="215"/>
      <c r="BEW291" s="215"/>
      <c r="BEX291" s="215"/>
      <c r="BEY291" s="215"/>
      <c r="BEZ291" s="215"/>
      <c r="BFA291" s="215"/>
      <c r="BFB291" s="215"/>
      <c r="BFC291" s="215"/>
      <c r="BFD291" s="215"/>
      <c r="BFE291" s="215"/>
      <c r="BFF291" s="215"/>
      <c r="BFG291" s="215"/>
      <c r="BFH291" s="215"/>
      <c r="BFI291" s="215"/>
      <c r="BFJ291" s="215"/>
      <c r="BFK291" s="215"/>
      <c r="BFL291" s="215"/>
      <c r="BFM291" s="215"/>
      <c r="BFN291" s="215"/>
      <c r="BFO291" s="215"/>
      <c r="BFP291" s="215"/>
      <c r="BFQ291" s="215"/>
      <c r="BFR291" s="215"/>
      <c r="BFS291" s="215"/>
      <c r="BFT291" s="215"/>
      <c r="BFU291" s="215"/>
      <c r="BFV291" s="215"/>
      <c r="BFW291" s="215"/>
      <c r="BFX291" s="215"/>
      <c r="BFY291" s="215"/>
      <c r="BFZ291" s="215"/>
      <c r="BGA291" s="215"/>
      <c r="BGB291" s="215"/>
      <c r="BGC291" s="215"/>
      <c r="BGD291" s="215"/>
      <c r="BGE291" s="215"/>
      <c r="BGF291" s="215"/>
      <c r="BGG291" s="215"/>
      <c r="BGH291" s="215"/>
      <c r="BGI291" s="215"/>
      <c r="BGJ291" s="215"/>
      <c r="BGK291" s="215"/>
      <c r="BGL291" s="215"/>
      <c r="BGM291" s="215"/>
      <c r="BGN291" s="215"/>
      <c r="BGO291" s="215"/>
      <c r="BGP291" s="215"/>
      <c r="BGQ291" s="215"/>
      <c r="BGR291" s="215"/>
      <c r="BGS291" s="215"/>
      <c r="BGT291" s="215"/>
      <c r="BGU291" s="215"/>
      <c r="BGV291" s="215"/>
      <c r="BGW291" s="215"/>
      <c r="BGX291" s="215"/>
      <c r="BGY291" s="215"/>
      <c r="BGZ291" s="215"/>
      <c r="BHA291" s="215"/>
      <c r="BHB291" s="215"/>
      <c r="BHC291" s="215"/>
      <c r="BHD291" s="215"/>
      <c r="BHE291" s="215"/>
      <c r="BHF291" s="215"/>
      <c r="BHG291" s="215"/>
      <c r="BHH291" s="215"/>
      <c r="BHI291" s="215"/>
      <c r="BHJ291" s="215"/>
      <c r="BHK291" s="215"/>
      <c r="BHL291" s="215"/>
      <c r="BHM291" s="215"/>
      <c r="BHN291" s="215"/>
      <c r="BHO291" s="215"/>
      <c r="BHP291" s="215"/>
      <c r="BHQ291" s="215"/>
      <c r="BHR291" s="215"/>
      <c r="BHS291" s="215"/>
      <c r="BHT291" s="215"/>
      <c r="BHU291" s="215"/>
      <c r="BHV291" s="215"/>
      <c r="BHW291" s="215"/>
      <c r="BHX291" s="215"/>
      <c r="BHY291" s="215"/>
      <c r="BHZ291" s="215"/>
      <c r="BIA291" s="215"/>
      <c r="BIB291" s="215"/>
      <c r="BIC291" s="215"/>
      <c r="BID291" s="215"/>
      <c r="BIE291" s="215"/>
      <c r="BIF291" s="215"/>
      <c r="BIG291" s="215"/>
      <c r="BIH291" s="215"/>
      <c r="BII291" s="215"/>
      <c r="BIJ291" s="215"/>
      <c r="BIK291" s="215"/>
      <c r="BIL291" s="215"/>
      <c r="BIM291" s="215"/>
      <c r="BIN291" s="215"/>
      <c r="BIO291" s="215"/>
      <c r="BIP291" s="215"/>
      <c r="BIQ291" s="215"/>
      <c r="BIR291" s="215"/>
      <c r="BIS291" s="215"/>
      <c r="BIT291" s="215"/>
      <c r="BIU291" s="215"/>
      <c r="BIV291" s="215"/>
      <c r="BIW291" s="215"/>
      <c r="BIX291" s="215"/>
      <c r="BIY291" s="215"/>
      <c r="BIZ291" s="215"/>
      <c r="BJA291" s="215"/>
      <c r="BJB291" s="215"/>
      <c r="BJC291" s="215"/>
      <c r="BJD291" s="215"/>
      <c r="BJE291" s="215"/>
      <c r="BJF291" s="215"/>
      <c r="BJG291" s="215"/>
      <c r="BJH291" s="215"/>
      <c r="BJI291" s="215"/>
      <c r="BJJ291" s="215"/>
      <c r="BJK291" s="215"/>
      <c r="BJL291" s="215"/>
      <c r="BJM291" s="215"/>
      <c r="BJN291" s="215"/>
      <c r="BJO291" s="215"/>
      <c r="BJP291" s="215"/>
      <c r="BJQ291" s="215"/>
      <c r="BJR291" s="215"/>
      <c r="BJS291" s="215"/>
      <c r="BJT291" s="215"/>
      <c r="BJU291" s="215"/>
      <c r="BJV291" s="215"/>
      <c r="BJW291" s="215"/>
      <c r="BJX291" s="215"/>
      <c r="BJY291" s="215"/>
      <c r="BJZ291" s="215"/>
      <c r="BKA291" s="215"/>
      <c r="BKB291" s="215"/>
      <c r="BKC291" s="215"/>
      <c r="BKD291" s="215"/>
      <c r="BKE291" s="215"/>
      <c r="BKF291" s="215"/>
      <c r="BKG291" s="215"/>
      <c r="BKH291" s="215"/>
      <c r="BKI291" s="215"/>
      <c r="BKJ291" s="215"/>
      <c r="BKK291" s="215"/>
      <c r="BKL291" s="215"/>
      <c r="BKM291" s="215"/>
      <c r="BKN291" s="215"/>
      <c r="BKO291" s="215"/>
      <c r="BKP291" s="215"/>
      <c r="BKQ291" s="215"/>
      <c r="BKR291" s="215"/>
      <c r="BKS291" s="215"/>
      <c r="BKT291" s="215"/>
      <c r="BKU291" s="215"/>
      <c r="BKV291" s="215"/>
      <c r="BKW291" s="215"/>
      <c r="BKX291" s="215"/>
      <c r="BKY291" s="215"/>
      <c r="BKZ291" s="215"/>
      <c r="BLA291" s="215"/>
      <c r="BLB291" s="215"/>
      <c r="BLC291" s="215"/>
      <c r="BLD291" s="215"/>
      <c r="BLE291" s="215"/>
      <c r="BLF291" s="215"/>
      <c r="BLG291" s="215"/>
      <c r="BLH291" s="215"/>
      <c r="BLI291" s="215"/>
      <c r="BLJ291" s="215"/>
      <c r="BLK291" s="215"/>
      <c r="BLL291" s="215"/>
      <c r="BLM291" s="215"/>
      <c r="BLN291" s="215"/>
      <c r="BLO291" s="215"/>
      <c r="BLP291" s="215"/>
      <c r="BLQ291" s="215"/>
      <c r="BLR291" s="215"/>
      <c r="BLS291" s="215"/>
      <c r="BLT291" s="215"/>
      <c r="BLU291" s="215"/>
      <c r="BLV291" s="215"/>
      <c r="BLW291" s="215"/>
      <c r="BLX291" s="215"/>
      <c r="BLY291" s="215"/>
      <c r="BLZ291" s="215"/>
      <c r="BMA291" s="215"/>
      <c r="BMB291" s="215"/>
      <c r="BMC291" s="215"/>
      <c r="BMD291" s="215"/>
      <c r="BME291" s="215"/>
      <c r="BMF291" s="215"/>
      <c r="BMG291" s="215"/>
      <c r="BMH291" s="215"/>
      <c r="BMI291" s="215"/>
      <c r="BMJ291" s="215"/>
      <c r="BMK291" s="215"/>
      <c r="BML291" s="215"/>
      <c r="BMM291" s="215"/>
      <c r="BMN291" s="215"/>
      <c r="BMO291" s="215"/>
      <c r="BMP291" s="215"/>
      <c r="BMQ291" s="215"/>
      <c r="BMR291" s="215"/>
      <c r="BMS291" s="215"/>
      <c r="BMT291" s="215"/>
      <c r="BMU291" s="215"/>
      <c r="BMV291" s="215"/>
      <c r="BMW291" s="215"/>
      <c r="BMX291" s="215"/>
      <c r="BMY291" s="215"/>
      <c r="BMZ291" s="215"/>
      <c r="BNA291" s="215"/>
      <c r="BNB291" s="215"/>
      <c r="BNC291" s="215"/>
      <c r="BND291" s="215"/>
      <c r="BNE291" s="215"/>
      <c r="BNF291" s="215"/>
      <c r="BNG291" s="215"/>
      <c r="BNH291" s="215"/>
      <c r="BNI291" s="215"/>
      <c r="BNJ291" s="215"/>
      <c r="BNK291" s="215"/>
      <c r="BNL291" s="215"/>
      <c r="BNM291" s="215"/>
      <c r="BNN291" s="215"/>
      <c r="BNO291" s="215"/>
      <c r="BNP291" s="215"/>
      <c r="BNQ291" s="215"/>
      <c r="BNR291" s="215"/>
      <c r="BNS291" s="215"/>
      <c r="BNT291" s="215"/>
      <c r="BNU291" s="215"/>
      <c r="BNV291" s="215"/>
      <c r="BNW291" s="215"/>
      <c r="BNX291" s="215"/>
      <c r="BNY291" s="215"/>
      <c r="BNZ291" s="215"/>
      <c r="BOA291" s="215"/>
      <c r="BOB291" s="215"/>
      <c r="BOC291" s="215"/>
      <c r="BOD291" s="215"/>
      <c r="BOE291" s="215"/>
      <c r="BOF291" s="215"/>
      <c r="BOG291" s="215"/>
      <c r="BOH291" s="215"/>
      <c r="BOI291" s="215"/>
      <c r="BOJ291" s="215"/>
      <c r="BOK291" s="215"/>
      <c r="BOL291" s="215"/>
      <c r="BOM291" s="215"/>
      <c r="BON291" s="215"/>
      <c r="BOO291" s="215"/>
      <c r="BOP291" s="215"/>
      <c r="BOQ291" s="215"/>
      <c r="BOR291" s="215"/>
      <c r="BOS291" s="215"/>
      <c r="BOT291" s="215"/>
      <c r="BOU291" s="215"/>
      <c r="BOV291" s="215"/>
      <c r="BOW291" s="215"/>
      <c r="BOX291" s="215"/>
      <c r="BOY291" s="215"/>
      <c r="BOZ291" s="215"/>
      <c r="BPA291" s="215"/>
      <c r="BPB291" s="215"/>
      <c r="BPC291" s="215"/>
      <c r="BPD291" s="215"/>
      <c r="BPE291" s="215"/>
      <c r="BPF291" s="215"/>
      <c r="BPG291" s="215"/>
      <c r="BPH291" s="215"/>
      <c r="BPI291" s="215"/>
      <c r="BPJ291" s="215"/>
      <c r="BPK291" s="215"/>
      <c r="BPL291" s="215"/>
      <c r="BPM291" s="215"/>
      <c r="BPN291" s="215"/>
      <c r="BPO291" s="215"/>
      <c r="BPP291" s="215"/>
      <c r="BPQ291" s="215"/>
      <c r="BPR291" s="215"/>
      <c r="BPS291" s="215"/>
      <c r="BPT291" s="215"/>
      <c r="BPU291" s="215"/>
      <c r="BPV291" s="215"/>
      <c r="BPW291" s="215"/>
      <c r="BPX291" s="215"/>
      <c r="BPY291" s="215"/>
      <c r="BPZ291" s="215"/>
      <c r="BQA291" s="215"/>
      <c r="BQB291" s="215"/>
      <c r="BQC291" s="215"/>
      <c r="BQD291" s="215"/>
      <c r="BQE291" s="215"/>
      <c r="BQF291" s="215"/>
      <c r="BQG291" s="215"/>
      <c r="BQH291" s="215"/>
      <c r="BQI291" s="215"/>
      <c r="BQJ291" s="215"/>
      <c r="BQK291" s="215"/>
      <c r="BQL291" s="215"/>
      <c r="BQM291" s="215"/>
      <c r="BQN291" s="215"/>
      <c r="BQO291" s="215"/>
      <c r="BQP291" s="215"/>
      <c r="BQQ291" s="215"/>
      <c r="BQR291" s="215"/>
      <c r="BQS291" s="215"/>
      <c r="BQT291" s="215"/>
      <c r="BQU291" s="215"/>
      <c r="BQV291" s="215"/>
      <c r="BQW291" s="215"/>
      <c r="BQX291" s="215"/>
      <c r="BQY291" s="215"/>
      <c r="BQZ291" s="215"/>
      <c r="BRA291" s="215"/>
      <c r="BRB291" s="215"/>
      <c r="BRC291" s="215"/>
      <c r="BRD291" s="215"/>
      <c r="BRE291" s="215"/>
      <c r="BRF291" s="215"/>
      <c r="BRG291" s="215"/>
      <c r="BRH291" s="215"/>
      <c r="BRI291" s="215"/>
      <c r="BRJ291" s="215"/>
      <c r="BRK291" s="215"/>
      <c r="BRL291" s="215"/>
      <c r="BRM291" s="215"/>
      <c r="BRN291" s="215"/>
      <c r="BRO291" s="215"/>
      <c r="BRP291" s="215"/>
      <c r="BRQ291" s="215"/>
      <c r="BRR291" s="215"/>
      <c r="BRS291" s="215"/>
      <c r="BRT291" s="215"/>
      <c r="BRU291" s="215"/>
      <c r="BRV291" s="215"/>
      <c r="BRW291" s="215"/>
      <c r="BRX291" s="215"/>
      <c r="BRY291" s="215"/>
      <c r="BRZ291" s="215"/>
      <c r="BSA291" s="215"/>
      <c r="BSB291" s="215"/>
      <c r="BSC291" s="215"/>
      <c r="BSD291" s="215"/>
      <c r="BSE291" s="215"/>
      <c r="BSF291" s="215"/>
      <c r="BSG291" s="215"/>
      <c r="BSH291" s="215"/>
      <c r="BSI291" s="215"/>
      <c r="BSJ291" s="215"/>
      <c r="BSK291" s="215"/>
      <c r="BSL291" s="215"/>
      <c r="BSM291" s="215"/>
      <c r="BSN291" s="215"/>
      <c r="BSO291" s="215"/>
      <c r="BSP291" s="215"/>
      <c r="BSQ291" s="215"/>
      <c r="BSR291" s="215"/>
      <c r="BSS291" s="215"/>
      <c r="BST291" s="215"/>
      <c r="BSU291" s="215"/>
      <c r="BSV291" s="215"/>
      <c r="BSW291" s="215"/>
      <c r="BSX291" s="215"/>
      <c r="BSY291" s="215"/>
      <c r="BSZ291" s="215"/>
      <c r="BTA291" s="215"/>
      <c r="BTB291" s="215"/>
      <c r="BTC291" s="215"/>
      <c r="BTD291" s="215"/>
      <c r="BTE291" s="215"/>
      <c r="BTF291" s="215"/>
      <c r="BTG291" s="215"/>
      <c r="BTH291" s="215"/>
      <c r="BTI291" s="215"/>
      <c r="BTJ291" s="215"/>
      <c r="BTK291" s="215"/>
      <c r="BTL291" s="215"/>
      <c r="BTM291" s="215"/>
      <c r="BTN291" s="215"/>
      <c r="BTO291" s="215"/>
      <c r="BTP291" s="215"/>
      <c r="BTQ291" s="215"/>
      <c r="BTR291" s="215"/>
      <c r="BTS291" s="215"/>
      <c r="BTT291" s="215"/>
      <c r="BTU291" s="215"/>
      <c r="BTV291" s="215"/>
      <c r="BTW291" s="215"/>
      <c r="BTX291" s="215"/>
      <c r="BTY291" s="215"/>
      <c r="BTZ291" s="215"/>
      <c r="BUA291" s="215"/>
      <c r="BUB291" s="215"/>
      <c r="BUC291" s="215"/>
      <c r="BUD291" s="215"/>
      <c r="BUE291" s="215"/>
      <c r="BUF291" s="215"/>
      <c r="BUG291" s="215"/>
      <c r="BUH291" s="215"/>
      <c r="BUI291" s="215"/>
      <c r="BUJ291" s="215"/>
      <c r="BUK291" s="215"/>
      <c r="BUL291" s="215"/>
      <c r="BUM291" s="215"/>
      <c r="BUN291" s="215"/>
      <c r="BUO291" s="215"/>
      <c r="BUP291" s="215"/>
      <c r="BUQ291" s="215"/>
      <c r="BUR291" s="215"/>
      <c r="BUS291" s="215"/>
      <c r="BUT291" s="215"/>
      <c r="BUU291" s="215"/>
      <c r="BUV291" s="215"/>
      <c r="BUW291" s="215"/>
      <c r="BUX291" s="215"/>
      <c r="BUY291" s="215"/>
      <c r="BUZ291" s="215"/>
      <c r="BVA291" s="215"/>
      <c r="BVB291" s="215"/>
      <c r="BVC291" s="215"/>
      <c r="BVD291" s="215"/>
      <c r="BVE291" s="215"/>
      <c r="BVF291" s="215"/>
      <c r="BVG291" s="215"/>
      <c r="BVH291" s="215"/>
      <c r="BVI291" s="215"/>
      <c r="BVJ291" s="215"/>
      <c r="BVK291" s="215"/>
      <c r="BVL291" s="215"/>
      <c r="BVM291" s="215"/>
      <c r="BVN291" s="215"/>
      <c r="BVO291" s="215"/>
      <c r="BVP291" s="215"/>
      <c r="BVQ291" s="215"/>
      <c r="BVR291" s="215"/>
      <c r="BVS291" s="215"/>
      <c r="BVT291" s="215"/>
      <c r="BVU291" s="215"/>
      <c r="BVV291" s="215"/>
      <c r="BVW291" s="215"/>
      <c r="BVX291" s="215"/>
      <c r="BVY291" s="215"/>
      <c r="BVZ291" s="215"/>
      <c r="BWA291" s="215"/>
      <c r="BWB291" s="215"/>
      <c r="BWC291" s="215"/>
      <c r="BWD291" s="215"/>
      <c r="BWE291" s="215"/>
      <c r="BWF291" s="215"/>
      <c r="BWG291" s="215"/>
      <c r="BWH291" s="215"/>
      <c r="BWI291" s="215"/>
      <c r="BWJ291" s="215"/>
      <c r="BWK291" s="215"/>
      <c r="BWL291" s="215"/>
      <c r="BWM291" s="215"/>
      <c r="BWN291" s="215"/>
      <c r="BWO291" s="215"/>
      <c r="BWP291" s="215"/>
      <c r="BWQ291" s="215"/>
      <c r="BWR291" s="215"/>
      <c r="BWS291" s="215"/>
      <c r="BWT291" s="215"/>
      <c r="BWU291" s="215"/>
      <c r="BWV291" s="215"/>
      <c r="BWW291" s="215"/>
      <c r="BWX291" s="215"/>
      <c r="BWY291" s="215"/>
      <c r="BWZ291" s="215"/>
      <c r="BXA291" s="215"/>
      <c r="BXB291" s="215"/>
      <c r="BXC291" s="215"/>
      <c r="BXD291" s="215"/>
      <c r="BXE291" s="215"/>
      <c r="BXF291" s="215"/>
      <c r="BXG291" s="215"/>
      <c r="BXH291" s="215"/>
      <c r="BXI291" s="215"/>
      <c r="BXJ291" s="215"/>
      <c r="BXK291" s="215"/>
      <c r="BXL291" s="215"/>
      <c r="BXM291" s="215"/>
      <c r="BXN291" s="215"/>
      <c r="BXO291" s="215"/>
      <c r="BXP291" s="215"/>
      <c r="BXQ291" s="215"/>
      <c r="BXR291" s="215"/>
      <c r="BXS291" s="215"/>
      <c r="BXT291" s="215"/>
      <c r="BXU291" s="215"/>
      <c r="BXV291" s="215"/>
      <c r="BXW291" s="215"/>
      <c r="BXX291" s="215"/>
      <c r="BXY291" s="215"/>
      <c r="BXZ291" s="215"/>
      <c r="BYA291" s="215"/>
      <c r="BYB291" s="215"/>
      <c r="BYC291" s="215"/>
      <c r="BYD291" s="215"/>
      <c r="BYE291" s="215"/>
      <c r="BYF291" s="215"/>
      <c r="BYG291" s="215"/>
      <c r="BYH291" s="215"/>
      <c r="BYI291" s="215"/>
      <c r="BYJ291" s="215"/>
      <c r="BYK291" s="215"/>
      <c r="BYL291" s="215"/>
      <c r="BYM291" s="215"/>
      <c r="BYN291" s="215"/>
      <c r="BYO291" s="215"/>
      <c r="BYP291" s="215"/>
      <c r="BYQ291" s="215"/>
      <c r="BYR291" s="215"/>
      <c r="BYS291" s="215"/>
      <c r="BYT291" s="215"/>
      <c r="BYU291" s="215"/>
      <c r="BYV291" s="215"/>
      <c r="BYW291" s="215"/>
      <c r="BYX291" s="215"/>
      <c r="BYY291" s="215"/>
      <c r="BYZ291" s="215"/>
      <c r="BZA291" s="215"/>
      <c r="BZB291" s="215"/>
      <c r="BZC291" s="215"/>
      <c r="BZD291" s="215"/>
      <c r="BZE291" s="215"/>
      <c r="BZF291" s="215"/>
      <c r="BZG291" s="215"/>
      <c r="BZH291" s="215"/>
      <c r="BZI291" s="215"/>
      <c r="BZJ291" s="215"/>
      <c r="BZK291" s="215"/>
      <c r="BZL291" s="215"/>
      <c r="BZM291" s="215"/>
      <c r="BZN291" s="215"/>
      <c r="BZO291" s="215"/>
      <c r="BZP291" s="215"/>
      <c r="BZQ291" s="215"/>
      <c r="BZR291" s="215"/>
      <c r="BZS291" s="215"/>
      <c r="BZT291" s="215"/>
      <c r="BZU291" s="215"/>
      <c r="BZV291" s="215"/>
      <c r="BZW291" s="215"/>
      <c r="BZX291" s="215"/>
      <c r="BZY291" s="215"/>
      <c r="BZZ291" s="215"/>
      <c r="CAA291" s="215"/>
      <c r="CAB291" s="215"/>
      <c r="CAC291" s="215"/>
      <c r="CAD291" s="215"/>
      <c r="CAE291" s="215"/>
      <c r="CAF291" s="215"/>
      <c r="CAG291" s="215"/>
      <c r="CAH291" s="215"/>
      <c r="CAI291" s="215"/>
      <c r="CAJ291" s="215"/>
      <c r="CAK291" s="215"/>
      <c r="CAL291" s="215"/>
      <c r="CAM291" s="215"/>
      <c r="CAN291" s="215"/>
      <c r="CAO291" s="215"/>
      <c r="CAP291" s="215"/>
      <c r="CAQ291" s="215"/>
      <c r="CAR291" s="215"/>
      <c r="CAS291" s="215"/>
      <c r="CAT291" s="215"/>
      <c r="CAU291" s="215"/>
      <c r="CAV291" s="215"/>
      <c r="CAW291" s="215"/>
      <c r="CAX291" s="215"/>
      <c r="CAY291" s="215"/>
      <c r="CAZ291" s="215"/>
      <c r="CBA291" s="215"/>
      <c r="CBB291" s="215"/>
      <c r="CBC291" s="215"/>
      <c r="CBD291" s="215"/>
      <c r="CBE291" s="215"/>
      <c r="CBF291" s="215"/>
      <c r="CBG291" s="215"/>
      <c r="CBH291" s="215"/>
      <c r="CBI291" s="215"/>
      <c r="CBJ291" s="215"/>
      <c r="CBK291" s="215"/>
      <c r="CBL291" s="215"/>
      <c r="CBM291" s="215"/>
      <c r="CBN291" s="215"/>
      <c r="CBO291" s="215"/>
      <c r="CBP291" s="215"/>
      <c r="CBQ291" s="215"/>
      <c r="CBR291" s="215"/>
      <c r="CBS291" s="215"/>
      <c r="CBT291" s="215"/>
      <c r="CBU291" s="215"/>
      <c r="CBV291" s="215"/>
      <c r="CBW291" s="215"/>
      <c r="CBX291" s="215"/>
      <c r="CBY291" s="215"/>
      <c r="CBZ291" s="215"/>
      <c r="CCA291" s="215"/>
      <c r="CCB291" s="215"/>
      <c r="CCC291" s="215"/>
      <c r="CCD291" s="215"/>
      <c r="CCE291" s="215"/>
      <c r="CCF291" s="215"/>
      <c r="CCG291" s="215"/>
      <c r="CCH291" s="215"/>
      <c r="CCI291" s="215"/>
      <c r="CCJ291" s="215"/>
      <c r="CCK291" s="215"/>
      <c r="CCL291" s="215"/>
      <c r="CCM291" s="215"/>
      <c r="CCN291" s="215"/>
      <c r="CCO291" s="215"/>
      <c r="CCP291" s="215"/>
      <c r="CCQ291" s="215"/>
      <c r="CCR291" s="215"/>
      <c r="CCS291" s="215"/>
      <c r="CCT291" s="215"/>
      <c r="CCU291" s="215"/>
      <c r="CCV291" s="215"/>
      <c r="CCW291" s="215"/>
      <c r="CCX291" s="215"/>
      <c r="CCY291" s="215"/>
      <c r="CCZ291" s="215"/>
      <c r="CDA291" s="215"/>
      <c r="CDB291" s="215"/>
      <c r="CDC291" s="215"/>
      <c r="CDD291" s="215"/>
      <c r="CDE291" s="215"/>
      <c r="CDF291" s="215"/>
      <c r="CDG291" s="215"/>
      <c r="CDH291" s="215"/>
      <c r="CDI291" s="215"/>
      <c r="CDJ291" s="215"/>
      <c r="CDK291" s="215"/>
      <c r="CDL291" s="215"/>
      <c r="CDM291" s="215"/>
      <c r="CDN291" s="215"/>
      <c r="CDO291" s="215"/>
      <c r="CDP291" s="215"/>
      <c r="CDQ291" s="215"/>
      <c r="CDR291" s="215"/>
      <c r="CDS291" s="215"/>
      <c r="CDT291" s="215"/>
      <c r="CDU291" s="215"/>
      <c r="CDV291" s="215"/>
      <c r="CDW291" s="215"/>
      <c r="CDX291" s="215"/>
      <c r="CDY291" s="215"/>
      <c r="CDZ291" s="215"/>
      <c r="CEA291" s="215"/>
      <c r="CEB291" s="215"/>
      <c r="CEC291" s="215"/>
      <c r="CED291" s="215"/>
      <c r="CEE291" s="215"/>
      <c r="CEF291" s="215"/>
      <c r="CEG291" s="215"/>
      <c r="CEH291" s="215"/>
      <c r="CEI291" s="215"/>
      <c r="CEJ291" s="215"/>
      <c r="CEK291" s="215"/>
      <c r="CEL291" s="215"/>
      <c r="CEM291" s="215"/>
      <c r="CEN291" s="215"/>
      <c r="CEO291" s="215"/>
      <c r="CEP291" s="215"/>
      <c r="CEQ291" s="215"/>
      <c r="CER291" s="215"/>
      <c r="CES291" s="215"/>
      <c r="CET291" s="215"/>
      <c r="CEU291" s="215"/>
      <c r="CEV291" s="215"/>
      <c r="CEW291" s="215"/>
      <c r="CEX291" s="215"/>
      <c r="CEY291" s="215"/>
      <c r="CEZ291" s="215"/>
      <c r="CFA291" s="215"/>
      <c r="CFB291" s="215"/>
      <c r="CFC291" s="215"/>
      <c r="CFD291" s="215"/>
      <c r="CFE291" s="215"/>
      <c r="CFF291" s="215"/>
      <c r="CFG291" s="215"/>
      <c r="CFH291" s="215"/>
      <c r="CFI291" s="215"/>
      <c r="CFJ291" s="215"/>
      <c r="CFK291" s="215"/>
      <c r="CFL291" s="215"/>
      <c r="CFM291" s="215"/>
      <c r="CFN291" s="215"/>
      <c r="CFO291" s="215"/>
      <c r="CFP291" s="215"/>
      <c r="CFQ291" s="215"/>
      <c r="CFR291" s="215"/>
      <c r="CFS291" s="215"/>
      <c r="CFT291" s="215"/>
      <c r="CFU291" s="215"/>
      <c r="CFV291" s="215"/>
      <c r="CFW291" s="215"/>
      <c r="CFX291" s="215"/>
      <c r="CFY291" s="215"/>
      <c r="CFZ291" s="215"/>
      <c r="CGA291" s="215"/>
      <c r="CGB291" s="215"/>
      <c r="CGC291" s="215"/>
      <c r="CGD291" s="215"/>
      <c r="CGE291" s="215"/>
      <c r="CGF291" s="215"/>
      <c r="CGG291" s="215"/>
      <c r="CGH291" s="215"/>
      <c r="CGI291" s="215"/>
      <c r="CGJ291" s="215"/>
      <c r="CGK291" s="215"/>
      <c r="CGL291" s="215"/>
      <c r="CGM291" s="215"/>
      <c r="CGN291" s="215"/>
      <c r="CGO291" s="215"/>
      <c r="CGP291" s="215"/>
      <c r="CGQ291" s="215"/>
      <c r="CGR291" s="215"/>
      <c r="CGS291" s="215"/>
      <c r="CGT291" s="215"/>
      <c r="CGU291" s="215"/>
      <c r="CGV291" s="215"/>
      <c r="CGW291" s="215"/>
      <c r="CGX291" s="215"/>
      <c r="CGY291" s="215"/>
      <c r="CGZ291" s="215"/>
      <c r="CHA291" s="215"/>
      <c r="CHB291" s="215"/>
      <c r="CHC291" s="215"/>
      <c r="CHD291" s="215"/>
      <c r="CHE291" s="215"/>
      <c r="CHF291" s="215"/>
      <c r="CHG291" s="215"/>
      <c r="CHH291" s="215"/>
      <c r="CHI291" s="215"/>
      <c r="CHJ291" s="215"/>
      <c r="CHK291" s="215"/>
      <c r="CHL291" s="215"/>
      <c r="CHM291" s="215"/>
      <c r="CHN291" s="215"/>
      <c r="CHO291" s="215"/>
      <c r="CHP291" s="215"/>
      <c r="CHQ291" s="215"/>
      <c r="CHR291" s="215"/>
      <c r="CHS291" s="215"/>
      <c r="CHT291" s="215"/>
      <c r="CHU291" s="215"/>
      <c r="CHV291" s="215"/>
      <c r="CHW291" s="215"/>
      <c r="CHX291" s="215"/>
      <c r="CHY291" s="215"/>
      <c r="CHZ291" s="215"/>
      <c r="CIA291" s="215"/>
      <c r="CIB291" s="215"/>
      <c r="CIC291" s="215"/>
      <c r="CID291" s="215"/>
      <c r="CIE291" s="215"/>
      <c r="CIF291" s="215"/>
      <c r="CIG291" s="215"/>
      <c r="CIH291" s="215"/>
      <c r="CII291" s="215"/>
      <c r="CIJ291" s="215"/>
      <c r="CIK291" s="215"/>
      <c r="CIL291" s="215"/>
      <c r="CIM291" s="215"/>
      <c r="CIN291" s="215"/>
      <c r="CIO291" s="215"/>
      <c r="CIP291" s="215"/>
      <c r="CIQ291" s="215"/>
      <c r="CIR291" s="215"/>
      <c r="CIS291" s="215"/>
      <c r="CIT291" s="215"/>
      <c r="CIU291" s="215"/>
      <c r="CIV291" s="215"/>
      <c r="CIW291" s="215"/>
      <c r="CIX291" s="215"/>
      <c r="CIY291" s="215"/>
      <c r="CIZ291" s="215"/>
      <c r="CJA291" s="215"/>
      <c r="CJB291" s="215"/>
      <c r="CJC291" s="215"/>
      <c r="CJD291" s="215"/>
      <c r="CJE291" s="215"/>
      <c r="CJF291" s="215"/>
      <c r="CJG291" s="215"/>
      <c r="CJH291" s="215"/>
      <c r="CJI291" s="215"/>
      <c r="CJJ291" s="215"/>
      <c r="CJK291" s="215"/>
      <c r="CJL291" s="215"/>
      <c r="CJM291" s="215"/>
      <c r="CJN291" s="215"/>
      <c r="CJO291" s="215"/>
      <c r="CJP291" s="215"/>
      <c r="CJQ291" s="215"/>
      <c r="CJR291" s="215"/>
      <c r="CJS291" s="215"/>
      <c r="CJT291" s="215"/>
      <c r="CJU291" s="215"/>
      <c r="CJV291" s="215"/>
      <c r="CJW291" s="215"/>
      <c r="CJX291" s="215"/>
      <c r="CJY291" s="215"/>
      <c r="CJZ291" s="215"/>
      <c r="CKA291" s="215"/>
      <c r="CKB291" s="215"/>
      <c r="CKC291" s="215"/>
      <c r="CKD291" s="215"/>
      <c r="CKE291" s="215"/>
      <c r="CKF291" s="215"/>
      <c r="CKG291" s="215"/>
      <c r="CKH291" s="215"/>
      <c r="CKI291" s="215"/>
      <c r="CKJ291" s="215"/>
      <c r="CKK291" s="215"/>
      <c r="CKL291" s="215"/>
      <c r="CKM291" s="215"/>
      <c r="CKN291" s="215"/>
      <c r="CKO291" s="215"/>
      <c r="CKP291" s="215"/>
      <c r="CKQ291" s="215"/>
      <c r="CKR291" s="215"/>
      <c r="CKS291" s="215"/>
      <c r="CKT291" s="215"/>
      <c r="CKU291" s="215"/>
      <c r="CKV291" s="215"/>
      <c r="CKW291" s="215"/>
      <c r="CKX291" s="215"/>
      <c r="CKY291" s="215"/>
      <c r="CKZ291" s="215"/>
      <c r="CLA291" s="215"/>
      <c r="CLB291" s="215"/>
      <c r="CLC291" s="215"/>
      <c r="CLD291" s="215"/>
      <c r="CLE291" s="215"/>
      <c r="CLF291" s="215"/>
      <c r="CLG291" s="215"/>
      <c r="CLH291" s="215"/>
      <c r="CLI291" s="215"/>
      <c r="CLJ291" s="215"/>
      <c r="CLK291" s="215"/>
      <c r="CLL291" s="215"/>
      <c r="CLM291" s="215"/>
      <c r="CLN291" s="215"/>
      <c r="CLO291" s="215"/>
      <c r="CLP291" s="215"/>
      <c r="CLQ291" s="215"/>
      <c r="CLR291" s="215"/>
      <c r="CLS291" s="215"/>
      <c r="CLT291" s="215"/>
      <c r="CLU291" s="215"/>
      <c r="CLV291" s="215"/>
      <c r="CLW291" s="215"/>
      <c r="CLX291" s="215"/>
      <c r="CLY291" s="215"/>
      <c r="CLZ291" s="215"/>
      <c r="CMA291" s="215"/>
      <c r="CMB291" s="215"/>
      <c r="CMC291" s="215"/>
      <c r="CMD291" s="215"/>
      <c r="CME291" s="215"/>
      <c r="CMF291" s="215"/>
      <c r="CMG291" s="215"/>
      <c r="CMH291" s="215"/>
      <c r="CMI291" s="215"/>
      <c r="CMJ291" s="215"/>
      <c r="CMK291" s="215"/>
      <c r="CML291" s="215"/>
      <c r="CMM291" s="215"/>
      <c r="CMN291" s="215"/>
      <c r="CMO291" s="215"/>
      <c r="CMP291" s="215"/>
      <c r="CMQ291" s="215"/>
      <c r="CMR291" s="215"/>
      <c r="CMS291" s="215"/>
      <c r="CMT291" s="215"/>
      <c r="CMU291" s="215"/>
      <c r="CMV291" s="215"/>
      <c r="CMW291" s="215"/>
      <c r="CMX291" s="215"/>
      <c r="CMY291" s="215"/>
      <c r="CMZ291" s="215"/>
      <c r="CNA291" s="215"/>
      <c r="CNB291" s="215"/>
      <c r="CNC291" s="215"/>
      <c r="CND291" s="215"/>
      <c r="CNE291" s="215"/>
      <c r="CNF291" s="215"/>
      <c r="CNG291" s="215"/>
      <c r="CNH291" s="215"/>
      <c r="CNI291" s="215"/>
      <c r="CNJ291" s="215"/>
      <c r="CNK291" s="215"/>
      <c r="CNL291" s="215"/>
      <c r="CNM291" s="215"/>
      <c r="CNN291" s="215"/>
      <c r="CNO291" s="215"/>
      <c r="CNP291" s="215"/>
      <c r="CNQ291" s="215"/>
      <c r="CNR291" s="215"/>
      <c r="CNS291" s="215"/>
      <c r="CNT291" s="215"/>
      <c r="CNU291" s="215"/>
      <c r="CNV291" s="215"/>
      <c r="CNW291" s="215"/>
      <c r="CNX291" s="215"/>
      <c r="CNY291" s="215"/>
      <c r="CNZ291" s="215"/>
      <c r="COA291" s="215"/>
      <c r="COB291" s="215"/>
      <c r="COC291" s="215"/>
      <c r="COD291" s="215"/>
      <c r="COE291" s="215"/>
      <c r="COF291" s="215"/>
      <c r="COG291" s="215"/>
      <c r="COH291" s="215"/>
      <c r="COI291" s="215"/>
      <c r="COJ291" s="215"/>
      <c r="COK291" s="215"/>
      <c r="COL291" s="215"/>
      <c r="COM291" s="215"/>
      <c r="CON291" s="215"/>
      <c r="COO291" s="215"/>
      <c r="COP291" s="215"/>
      <c r="COQ291" s="215"/>
      <c r="COR291" s="215"/>
      <c r="COS291" s="215"/>
      <c r="COT291" s="215"/>
      <c r="COU291" s="215"/>
      <c r="COV291" s="215"/>
      <c r="COW291" s="215"/>
      <c r="COX291" s="215"/>
      <c r="COY291" s="215"/>
      <c r="COZ291" s="215"/>
      <c r="CPA291" s="215"/>
      <c r="CPB291" s="215"/>
      <c r="CPC291" s="215"/>
      <c r="CPD291" s="215"/>
      <c r="CPE291" s="215"/>
      <c r="CPF291" s="215"/>
      <c r="CPG291" s="215"/>
      <c r="CPH291" s="215"/>
      <c r="CPI291" s="215"/>
      <c r="CPJ291" s="215"/>
      <c r="CPK291" s="215"/>
      <c r="CPL291" s="215"/>
      <c r="CPM291" s="215"/>
      <c r="CPN291" s="215"/>
      <c r="CPO291" s="215"/>
      <c r="CPP291" s="215"/>
      <c r="CPQ291" s="215"/>
      <c r="CPR291" s="215"/>
      <c r="CPS291" s="215"/>
      <c r="CPT291" s="215"/>
      <c r="CPU291" s="215"/>
      <c r="CPV291" s="215"/>
      <c r="CPW291" s="215"/>
      <c r="CPX291" s="215"/>
      <c r="CPY291" s="215"/>
      <c r="CPZ291" s="215"/>
      <c r="CQA291" s="215"/>
      <c r="CQB291" s="215"/>
      <c r="CQC291" s="215"/>
      <c r="CQD291" s="215"/>
      <c r="CQE291" s="215"/>
      <c r="CQF291" s="215"/>
      <c r="CQG291" s="215"/>
      <c r="CQH291" s="215"/>
      <c r="CQI291" s="215"/>
      <c r="CQJ291" s="215"/>
      <c r="CQK291" s="215"/>
      <c r="CQL291" s="215"/>
      <c r="CQM291" s="215"/>
      <c r="CQN291" s="215"/>
      <c r="CQO291" s="215"/>
      <c r="CQP291" s="215"/>
      <c r="CQQ291" s="215"/>
      <c r="CQR291" s="215"/>
      <c r="CQS291" s="215"/>
      <c r="CQT291" s="215"/>
      <c r="CQU291" s="215"/>
      <c r="CQV291" s="215"/>
      <c r="CQW291" s="215"/>
      <c r="CQX291" s="215"/>
      <c r="CQY291" s="215"/>
      <c r="CQZ291" s="215"/>
      <c r="CRA291" s="215"/>
      <c r="CRB291" s="215"/>
      <c r="CRC291" s="215"/>
      <c r="CRD291" s="215"/>
      <c r="CRE291" s="215"/>
      <c r="CRF291" s="215"/>
      <c r="CRG291" s="215"/>
      <c r="CRH291" s="215"/>
      <c r="CRI291" s="215"/>
      <c r="CRJ291" s="215"/>
      <c r="CRK291" s="215"/>
      <c r="CRL291" s="215"/>
      <c r="CRM291" s="215"/>
      <c r="CRN291" s="215"/>
      <c r="CRO291" s="215"/>
      <c r="CRP291" s="215"/>
      <c r="CRQ291" s="215"/>
      <c r="CRR291" s="215"/>
      <c r="CRS291" s="215"/>
      <c r="CRT291" s="215"/>
      <c r="CRU291" s="215"/>
      <c r="CRV291" s="215"/>
      <c r="CRW291" s="215"/>
      <c r="CRX291" s="215"/>
      <c r="CRY291" s="215"/>
      <c r="CRZ291" s="215"/>
      <c r="CSA291" s="215"/>
      <c r="CSB291" s="215"/>
      <c r="CSC291" s="215"/>
      <c r="CSD291" s="215"/>
      <c r="CSE291" s="215"/>
      <c r="CSF291" s="215"/>
      <c r="CSG291" s="215"/>
      <c r="CSH291" s="215"/>
      <c r="CSI291" s="215"/>
      <c r="CSJ291" s="215"/>
      <c r="CSK291" s="215"/>
      <c r="CSL291" s="215"/>
      <c r="CSM291" s="215"/>
      <c r="CSN291" s="215"/>
      <c r="CSO291" s="215"/>
      <c r="CSP291" s="215"/>
      <c r="CSQ291" s="215"/>
      <c r="CSR291" s="215"/>
      <c r="CSS291" s="215"/>
      <c r="CST291" s="215"/>
      <c r="CSU291" s="215"/>
      <c r="CSV291" s="215"/>
      <c r="CSW291" s="215"/>
      <c r="CSX291" s="215"/>
      <c r="CSY291" s="215"/>
      <c r="CSZ291" s="215"/>
      <c r="CTA291" s="215"/>
      <c r="CTB291" s="215"/>
      <c r="CTC291" s="215"/>
      <c r="CTD291" s="215"/>
      <c r="CTE291" s="215"/>
      <c r="CTF291" s="215"/>
      <c r="CTG291" s="215"/>
      <c r="CTH291" s="215"/>
      <c r="CTI291" s="215"/>
      <c r="CTJ291" s="215"/>
      <c r="CTK291" s="215"/>
      <c r="CTL291" s="215"/>
      <c r="CTM291" s="215"/>
      <c r="CTN291" s="215"/>
      <c r="CTO291" s="215"/>
      <c r="CTP291" s="215"/>
      <c r="CTQ291" s="215"/>
      <c r="CTR291" s="215"/>
      <c r="CTS291" s="215"/>
      <c r="CTT291" s="215"/>
      <c r="CTU291" s="215"/>
      <c r="CTV291" s="215"/>
      <c r="CTW291" s="215"/>
      <c r="CTX291" s="215"/>
      <c r="CTY291" s="215"/>
      <c r="CTZ291" s="215"/>
      <c r="CUA291" s="215"/>
      <c r="CUB291" s="215"/>
      <c r="CUC291" s="215"/>
      <c r="CUD291" s="215"/>
      <c r="CUE291" s="215"/>
      <c r="CUF291" s="215"/>
      <c r="CUG291" s="215"/>
      <c r="CUH291" s="215"/>
      <c r="CUI291" s="215"/>
      <c r="CUJ291" s="215"/>
      <c r="CUK291" s="215"/>
      <c r="CUL291" s="215"/>
      <c r="CUM291" s="215"/>
      <c r="CUN291" s="215"/>
      <c r="CUO291" s="215"/>
      <c r="CUP291" s="215"/>
      <c r="CUQ291" s="215"/>
      <c r="CUR291" s="215"/>
      <c r="CUS291" s="215"/>
      <c r="CUT291" s="215"/>
      <c r="CUU291" s="215"/>
      <c r="CUV291" s="215"/>
      <c r="CUW291" s="215"/>
      <c r="CUX291" s="215"/>
      <c r="CUY291" s="215"/>
      <c r="CUZ291" s="215"/>
      <c r="CVA291" s="215"/>
      <c r="CVB291" s="215"/>
      <c r="CVC291" s="215"/>
      <c r="CVD291" s="215"/>
      <c r="CVE291" s="215"/>
      <c r="CVF291" s="215"/>
      <c r="CVG291" s="215"/>
      <c r="CVH291" s="215"/>
      <c r="CVI291" s="215"/>
      <c r="CVJ291" s="215"/>
      <c r="CVK291" s="215"/>
      <c r="CVL291" s="215"/>
      <c r="CVM291" s="215"/>
      <c r="CVN291" s="215"/>
      <c r="CVO291" s="215"/>
      <c r="CVP291" s="215"/>
      <c r="CVQ291" s="215"/>
      <c r="CVR291" s="215"/>
      <c r="CVS291" s="215"/>
      <c r="CVT291" s="215"/>
      <c r="CVU291" s="215"/>
      <c r="CVV291" s="215"/>
      <c r="CVW291" s="215"/>
      <c r="CVX291" s="215"/>
      <c r="CVY291" s="215"/>
      <c r="CVZ291" s="215"/>
      <c r="CWA291" s="215"/>
      <c r="CWB291" s="215"/>
      <c r="CWC291" s="215"/>
      <c r="CWD291" s="215"/>
      <c r="CWE291" s="215"/>
      <c r="CWF291" s="215"/>
      <c r="CWG291" s="215"/>
      <c r="CWH291" s="215"/>
      <c r="CWI291" s="215"/>
      <c r="CWJ291" s="215"/>
      <c r="CWK291" s="215"/>
      <c r="CWL291" s="215"/>
      <c r="CWM291" s="215"/>
      <c r="CWN291" s="215"/>
      <c r="CWO291" s="215"/>
      <c r="CWP291" s="215"/>
      <c r="CWQ291" s="215"/>
      <c r="CWR291" s="215"/>
      <c r="CWS291" s="215"/>
      <c r="CWT291" s="215"/>
      <c r="CWU291" s="215"/>
      <c r="CWV291" s="215"/>
      <c r="CWW291" s="215"/>
      <c r="CWX291" s="215"/>
      <c r="CWY291" s="215"/>
      <c r="CWZ291" s="215"/>
      <c r="CXA291" s="215"/>
      <c r="CXB291" s="215"/>
      <c r="CXC291" s="215"/>
      <c r="CXD291" s="215"/>
      <c r="CXE291" s="215"/>
      <c r="CXF291" s="215"/>
      <c r="CXG291" s="215"/>
      <c r="CXH291" s="215"/>
      <c r="CXI291" s="215"/>
      <c r="CXJ291" s="215"/>
      <c r="CXK291" s="215"/>
      <c r="CXL291" s="215"/>
      <c r="CXM291" s="215"/>
      <c r="CXN291" s="215"/>
      <c r="CXO291" s="215"/>
      <c r="CXP291" s="215"/>
      <c r="CXQ291" s="215"/>
      <c r="CXR291" s="215"/>
      <c r="CXS291" s="215"/>
      <c r="CXT291" s="215"/>
      <c r="CXU291" s="215"/>
      <c r="CXV291" s="215"/>
      <c r="CXW291" s="215"/>
      <c r="CXX291" s="215"/>
      <c r="CXY291" s="215"/>
      <c r="CXZ291" s="215"/>
      <c r="CYA291" s="215"/>
      <c r="CYB291" s="215"/>
      <c r="CYC291" s="215"/>
      <c r="CYD291" s="215"/>
      <c r="CYE291" s="215"/>
      <c r="CYF291" s="215"/>
      <c r="CYG291" s="215"/>
      <c r="CYH291" s="215"/>
      <c r="CYI291" s="215"/>
      <c r="CYJ291" s="215"/>
      <c r="CYK291" s="215"/>
      <c r="CYL291" s="215"/>
      <c r="CYM291" s="215"/>
      <c r="CYN291" s="215"/>
      <c r="CYO291" s="215"/>
      <c r="CYP291" s="215"/>
      <c r="CYQ291" s="215"/>
      <c r="CYR291" s="215"/>
      <c r="CYS291" s="215"/>
      <c r="CYT291" s="215"/>
      <c r="CYU291" s="215"/>
      <c r="CYV291" s="215"/>
      <c r="CYW291" s="215"/>
      <c r="CYX291" s="215"/>
      <c r="CYY291" s="215"/>
      <c r="CYZ291" s="215"/>
      <c r="CZA291" s="215"/>
      <c r="CZB291" s="215"/>
      <c r="CZC291" s="215"/>
      <c r="CZD291" s="215"/>
      <c r="CZE291" s="215"/>
      <c r="CZF291" s="215"/>
      <c r="CZG291" s="215"/>
      <c r="CZH291" s="215"/>
      <c r="CZI291" s="215"/>
      <c r="CZJ291" s="215"/>
      <c r="CZK291" s="215"/>
      <c r="CZL291" s="215"/>
      <c r="CZM291" s="215"/>
      <c r="CZN291" s="215"/>
      <c r="CZO291" s="215"/>
      <c r="CZP291" s="215"/>
      <c r="CZQ291" s="215"/>
      <c r="CZR291" s="215"/>
      <c r="CZS291" s="215"/>
      <c r="CZT291" s="215"/>
      <c r="CZU291" s="215"/>
      <c r="CZV291" s="215"/>
      <c r="CZW291" s="215"/>
      <c r="CZX291" s="215"/>
      <c r="CZY291" s="215"/>
      <c r="CZZ291" s="215"/>
      <c r="DAA291" s="215"/>
      <c r="DAB291" s="215"/>
      <c r="DAC291" s="215"/>
      <c r="DAD291" s="215"/>
      <c r="DAE291" s="215"/>
      <c r="DAF291" s="215"/>
      <c r="DAG291" s="215"/>
      <c r="DAH291" s="215"/>
      <c r="DAI291" s="215"/>
      <c r="DAJ291" s="215"/>
      <c r="DAK291" s="215"/>
      <c r="DAL291" s="215"/>
      <c r="DAM291" s="215"/>
      <c r="DAN291" s="215"/>
      <c r="DAO291" s="215"/>
      <c r="DAP291" s="215"/>
      <c r="DAQ291" s="215"/>
      <c r="DAR291" s="215"/>
      <c r="DAS291" s="215"/>
      <c r="DAT291" s="215"/>
      <c r="DAU291" s="215"/>
      <c r="DAV291" s="215"/>
      <c r="DAW291" s="215"/>
      <c r="DAX291" s="215"/>
      <c r="DAY291" s="215"/>
      <c r="DAZ291" s="215"/>
      <c r="DBA291" s="215"/>
      <c r="DBB291" s="215"/>
      <c r="DBC291" s="215"/>
      <c r="DBD291" s="215"/>
      <c r="DBE291" s="215"/>
      <c r="DBF291" s="215"/>
      <c r="DBG291" s="215"/>
      <c r="DBH291" s="215"/>
      <c r="DBI291" s="215"/>
      <c r="DBJ291" s="215"/>
      <c r="DBK291" s="215"/>
      <c r="DBL291" s="215"/>
      <c r="DBM291" s="215"/>
      <c r="DBN291" s="215"/>
      <c r="DBO291" s="215"/>
      <c r="DBP291" s="215"/>
      <c r="DBQ291" s="215"/>
      <c r="DBR291" s="215"/>
      <c r="DBS291" s="215"/>
      <c r="DBT291" s="215"/>
      <c r="DBU291" s="215"/>
      <c r="DBV291" s="215"/>
      <c r="DBW291" s="215"/>
      <c r="DBX291" s="215"/>
      <c r="DBY291" s="215"/>
      <c r="DBZ291" s="215"/>
      <c r="DCA291" s="215"/>
      <c r="DCB291" s="215"/>
      <c r="DCC291" s="215"/>
      <c r="DCD291" s="215"/>
      <c r="DCE291" s="215"/>
      <c r="DCF291" s="215"/>
      <c r="DCG291" s="215"/>
      <c r="DCH291" s="215"/>
      <c r="DCI291" s="215"/>
      <c r="DCJ291" s="215"/>
      <c r="DCK291" s="215"/>
      <c r="DCL291" s="215"/>
      <c r="DCM291" s="215"/>
      <c r="DCN291" s="215"/>
      <c r="DCO291" s="215"/>
      <c r="DCP291" s="215"/>
      <c r="DCQ291" s="215"/>
      <c r="DCR291" s="215"/>
      <c r="DCS291" s="215"/>
      <c r="DCT291" s="215"/>
      <c r="DCU291" s="215"/>
      <c r="DCV291" s="215"/>
      <c r="DCW291" s="215"/>
      <c r="DCX291" s="215"/>
      <c r="DCY291" s="215"/>
      <c r="DCZ291" s="215"/>
      <c r="DDA291" s="215"/>
      <c r="DDB291" s="215"/>
      <c r="DDC291" s="215"/>
      <c r="DDD291" s="215"/>
      <c r="DDE291" s="215"/>
      <c r="DDF291" s="215"/>
      <c r="DDG291" s="215"/>
      <c r="DDH291" s="215"/>
      <c r="DDI291" s="215"/>
      <c r="DDJ291" s="215"/>
      <c r="DDK291" s="215"/>
      <c r="DDL291" s="215"/>
      <c r="DDM291" s="215"/>
      <c r="DDN291" s="215"/>
      <c r="DDO291" s="215"/>
      <c r="DDP291" s="215"/>
      <c r="DDQ291" s="215"/>
      <c r="DDR291" s="215"/>
      <c r="DDS291" s="215"/>
      <c r="DDT291" s="215"/>
      <c r="DDU291" s="215"/>
      <c r="DDV291" s="215"/>
      <c r="DDW291" s="215"/>
      <c r="DDX291" s="215"/>
      <c r="DDY291" s="215"/>
      <c r="DDZ291" s="215"/>
      <c r="DEA291" s="215"/>
      <c r="DEB291" s="215"/>
      <c r="DEC291" s="215"/>
      <c r="DED291" s="215"/>
      <c r="DEE291" s="215"/>
      <c r="DEF291" s="215"/>
      <c r="DEG291" s="215"/>
      <c r="DEH291" s="215"/>
      <c r="DEI291" s="215"/>
      <c r="DEJ291" s="215"/>
      <c r="DEK291" s="215"/>
      <c r="DEL291" s="215"/>
      <c r="DEM291" s="215"/>
      <c r="DEN291" s="215"/>
      <c r="DEO291" s="215"/>
      <c r="DEP291" s="215"/>
      <c r="DEQ291" s="215"/>
      <c r="DER291" s="215"/>
      <c r="DES291" s="215"/>
      <c r="DET291" s="215"/>
      <c r="DEU291" s="215"/>
      <c r="DEV291" s="215"/>
      <c r="DEW291" s="215"/>
      <c r="DEX291" s="215"/>
      <c r="DEY291" s="215"/>
      <c r="DEZ291" s="215"/>
      <c r="DFA291" s="215"/>
      <c r="DFB291" s="215"/>
      <c r="DFC291" s="215"/>
      <c r="DFD291" s="215"/>
      <c r="DFE291" s="215"/>
      <c r="DFF291" s="215"/>
      <c r="DFG291" s="215"/>
      <c r="DFH291" s="215"/>
      <c r="DFI291" s="215"/>
      <c r="DFJ291" s="215"/>
      <c r="DFK291" s="215"/>
      <c r="DFL291" s="215"/>
      <c r="DFM291" s="215"/>
      <c r="DFN291" s="215"/>
      <c r="DFO291" s="215"/>
      <c r="DFP291" s="215"/>
      <c r="DFQ291" s="215"/>
      <c r="DFR291" s="215"/>
      <c r="DFS291" s="215"/>
      <c r="DFT291" s="215"/>
      <c r="DFU291" s="215"/>
      <c r="DFV291" s="215"/>
      <c r="DFW291" s="215"/>
      <c r="DFX291" s="215"/>
      <c r="DFY291" s="215"/>
      <c r="DFZ291" s="215"/>
      <c r="DGA291" s="215"/>
      <c r="DGB291" s="215"/>
      <c r="DGC291" s="215"/>
      <c r="DGD291" s="215"/>
      <c r="DGE291" s="215"/>
      <c r="DGF291" s="215"/>
      <c r="DGG291" s="215"/>
      <c r="DGH291" s="215"/>
      <c r="DGI291" s="215"/>
      <c r="DGJ291" s="215"/>
      <c r="DGK291" s="215"/>
      <c r="DGL291" s="215"/>
      <c r="DGM291" s="215"/>
      <c r="DGN291" s="215"/>
      <c r="DGO291" s="215"/>
      <c r="DGP291" s="215"/>
      <c r="DGQ291" s="215"/>
      <c r="DGR291" s="215"/>
      <c r="DGS291" s="215"/>
      <c r="DGT291" s="215"/>
      <c r="DGU291" s="215"/>
      <c r="DGV291" s="215"/>
      <c r="DGW291" s="215"/>
      <c r="DGX291" s="215"/>
      <c r="DGY291" s="215"/>
      <c r="DGZ291" s="215"/>
      <c r="DHA291" s="215"/>
      <c r="DHB291" s="215"/>
      <c r="DHC291" s="215"/>
      <c r="DHD291" s="215"/>
      <c r="DHE291" s="215"/>
      <c r="DHF291" s="215"/>
      <c r="DHG291" s="215"/>
      <c r="DHH291" s="215"/>
      <c r="DHI291" s="215"/>
      <c r="DHJ291" s="215"/>
      <c r="DHK291" s="215"/>
      <c r="DHL291" s="215"/>
      <c r="DHM291" s="215"/>
      <c r="DHN291" s="215"/>
      <c r="DHO291" s="215"/>
      <c r="DHP291" s="215"/>
      <c r="DHQ291" s="215"/>
      <c r="DHR291" s="215"/>
      <c r="DHS291" s="215"/>
      <c r="DHT291" s="215"/>
      <c r="DHU291" s="215"/>
      <c r="DHV291" s="215"/>
      <c r="DHW291" s="215"/>
      <c r="DHX291" s="215"/>
      <c r="DHY291" s="215"/>
      <c r="DHZ291" s="215"/>
      <c r="DIA291" s="215"/>
      <c r="DIB291" s="215"/>
      <c r="DIC291" s="215"/>
      <c r="DID291" s="215"/>
      <c r="DIE291" s="215"/>
      <c r="DIF291" s="215"/>
      <c r="DIG291" s="215"/>
      <c r="DIH291" s="215"/>
      <c r="DII291" s="215"/>
      <c r="DIJ291" s="215"/>
      <c r="DIK291" s="215"/>
      <c r="DIL291" s="215"/>
      <c r="DIM291" s="215"/>
      <c r="DIN291" s="215"/>
      <c r="DIO291" s="215"/>
      <c r="DIP291" s="215"/>
      <c r="DIQ291" s="215"/>
      <c r="DIR291" s="215"/>
      <c r="DIS291" s="215"/>
      <c r="DIT291" s="215"/>
      <c r="DIU291" s="215"/>
      <c r="DIV291" s="215"/>
      <c r="DIW291" s="215"/>
      <c r="DIX291" s="215"/>
      <c r="DIY291" s="215"/>
      <c r="DIZ291" s="215"/>
      <c r="DJA291" s="215"/>
      <c r="DJB291" s="215"/>
      <c r="DJC291" s="215"/>
      <c r="DJD291" s="215"/>
      <c r="DJE291" s="215"/>
      <c r="DJF291" s="215"/>
      <c r="DJG291" s="215"/>
      <c r="DJH291" s="215"/>
      <c r="DJI291" s="215"/>
      <c r="DJJ291" s="215"/>
      <c r="DJK291" s="215"/>
      <c r="DJL291" s="215"/>
      <c r="DJM291" s="215"/>
      <c r="DJN291" s="215"/>
      <c r="DJO291" s="215"/>
      <c r="DJP291" s="215"/>
      <c r="DJQ291" s="215"/>
      <c r="DJR291" s="215"/>
      <c r="DJS291" s="215"/>
      <c r="DJT291" s="215"/>
      <c r="DJU291" s="215"/>
      <c r="DJV291" s="215"/>
      <c r="DJW291" s="215"/>
      <c r="DJX291" s="215"/>
      <c r="DJY291" s="215"/>
      <c r="DJZ291" s="215"/>
      <c r="DKA291" s="215"/>
      <c r="DKB291" s="215"/>
      <c r="DKC291" s="215"/>
      <c r="DKD291" s="215"/>
      <c r="DKE291" s="215"/>
      <c r="DKF291" s="215"/>
      <c r="DKG291" s="215"/>
      <c r="DKH291" s="215"/>
      <c r="DKI291" s="215"/>
      <c r="DKJ291" s="215"/>
      <c r="DKK291" s="215"/>
      <c r="DKL291" s="215"/>
      <c r="DKM291" s="215"/>
      <c r="DKN291" s="215"/>
      <c r="DKO291" s="215"/>
      <c r="DKP291" s="215"/>
      <c r="DKQ291" s="215"/>
      <c r="DKR291" s="215"/>
      <c r="DKS291" s="215"/>
      <c r="DKT291" s="215"/>
      <c r="DKU291" s="215"/>
      <c r="DKV291" s="215"/>
      <c r="DKW291" s="215"/>
      <c r="DKX291" s="215"/>
      <c r="DKY291" s="215"/>
      <c r="DKZ291" s="215"/>
      <c r="DLA291" s="215"/>
      <c r="DLB291" s="215"/>
      <c r="DLC291" s="215"/>
      <c r="DLD291" s="215"/>
      <c r="DLE291" s="215"/>
      <c r="DLF291" s="215"/>
      <c r="DLG291" s="215"/>
      <c r="DLH291" s="215"/>
      <c r="DLI291" s="215"/>
      <c r="DLJ291" s="215"/>
      <c r="DLK291" s="215"/>
      <c r="DLL291" s="215"/>
      <c r="DLM291" s="215"/>
      <c r="DLN291" s="215"/>
      <c r="DLO291" s="215"/>
      <c r="DLP291" s="215"/>
      <c r="DLQ291" s="215"/>
      <c r="DLR291" s="215"/>
      <c r="DLS291" s="215"/>
      <c r="DLT291" s="215"/>
      <c r="DLU291" s="215"/>
      <c r="DLV291" s="215"/>
      <c r="DLW291" s="215"/>
      <c r="DLX291" s="215"/>
      <c r="DLY291" s="215"/>
      <c r="DLZ291" s="215"/>
      <c r="DMA291" s="215"/>
      <c r="DMB291" s="215"/>
      <c r="DMC291" s="215"/>
      <c r="DMD291" s="215"/>
      <c r="DME291" s="215"/>
      <c r="DMF291" s="215"/>
      <c r="DMG291" s="215"/>
      <c r="DMH291" s="215"/>
      <c r="DMI291" s="215"/>
      <c r="DMJ291" s="215"/>
      <c r="DMK291" s="215"/>
      <c r="DML291" s="215"/>
      <c r="DMM291" s="215"/>
      <c r="DMN291" s="215"/>
      <c r="DMO291" s="215"/>
      <c r="DMP291" s="215"/>
      <c r="DMQ291" s="215"/>
      <c r="DMR291" s="215"/>
      <c r="DMS291" s="215"/>
      <c r="DMT291" s="215"/>
      <c r="DMU291" s="215"/>
      <c r="DMV291" s="215"/>
      <c r="DMW291" s="215"/>
      <c r="DMX291" s="215"/>
      <c r="DMY291" s="215"/>
      <c r="DMZ291" s="215"/>
      <c r="DNA291" s="215"/>
      <c r="DNB291" s="215"/>
      <c r="DNC291" s="215"/>
      <c r="DND291" s="215"/>
      <c r="DNE291" s="215"/>
      <c r="DNF291" s="215"/>
      <c r="DNG291" s="215"/>
      <c r="DNH291" s="215"/>
      <c r="DNI291" s="215"/>
      <c r="DNJ291" s="215"/>
      <c r="DNK291" s="215"/>
      <c r="DNL291" s="215"/>
      <c r="DNM291" s="215"/>
      <c r="DNN291" s="215"/>
      <c r="DNO291" s="215"/>
      <c r="DNP291" s="215"/>
      <c r="DNQ291" s="215"/>
      <c r="DNR291" s="215"/>
      <c r="DNS291" s="215"/>
      <c r="DNT291" s="215"/>
      <c r="DNU291" s="215"/>
      <c r="DNV291" s="215"/>
      <c r="DNW291" s="215"/>
      <c r="DNX291" s="215"/>
      <c r="DNY291" s="215"/>
      <c r="DNZ291" s="215"/>
      <c r="DOA291" s="215"/>
      <c r="DOB291" s="215"/>
      <c r="DOC291" s="215"/>
      <c r="DOD291" s="215"/>
      <c r="DOE291" s="215"/>
      <c r="DOF291" s="215"/>
      <c r="DOG291" s="215"/>
      <c r="DOH291" s="215"/>
      <c r="DOI291" s="215"/>
      <c r="DOJ291" s="215"/>
      <c r="DOK291" s="215"/>
      <c r="DOL291" s="215"/>
      <c r="DOM291" s="215"/>
      <c r="DON291" s="215"/>
      <c r="DOO291" s="215"/>
      <c r="DOP291" s="215"/>
      <c r="DOQ291" s="215"/>
      <c r="DOR291" s="215"/>
      <c r="DOS291" s="215"/>
      <c r="DOT291" s="215"/>
      <c r="DOU291" s="215"/>
      <c r="DOV291" s="215"/>
      <c r="DOW291" s="215"/>
      <c r="DOX291" s="215"/>
      <c r="DOY291" s="215"/>
      <c r="DOZ291" s="215"/>
      <c r="DPA291" s="215"/>
      <c r="DPB291" s="215"/>
      <c r="DPC291" s="215"/>
      <c r="DPD291" s="215"/>
      <c r="DPE291" s="215"/>
      <c r="DPF291" s="215"/>
      <c r="DPG291" s="215"/>
      <c r="DPH291" s="215"/>
      <c r="DPI291" s="215"/>
      <c r="DPJ291" s="215"/>
      <c r="DPK291" s="215"/>
      <c r="DPL291" s="215"/>
      <c r="DPM291" s="215"/>
      <c r="DPN291" s="215"/>
      <c r="DPO291" s="215"/>
      <c r="DPP291" s="215"/>
      <c r="DPQ291" s="215"/>
      <c r="DPR291" s="215"/>
      <c r="DPS291" s="215"/>
      <c r="DPT291" s="215"/>
      <c r="DPU291" s="215"/>
      <c r="DPV291" s="215"/>
      <c r="DPW291" s="215"/>
      <c r="DPX291" s="215"/>
      <c r="DPY291" s="215"/>
      <c r="DPZ291" s="215"/>
      <c r="DQA291" s="215"/>
      <c r="DQB291" s="215"/>
      <c r="DQC291" s="215"/>
      <c r="DQD291" s="215"/>
      <c r="DQE291" s="215"/>
      <c r="DQF291" s="215"/>
      <c r="DQG291" s="215"/>
      <c r="DQH291" s="215"/>
      <c r="DQI291" s="215"/>
      <c r="DQJ291" s="215"/>
      <c r="DQK291" s="215"/>
      <c r="DQL291" s="215"/>
      <c r="DQM291" s="215"/>
      <c r="DQN291" s="215"/>
      <c r="DQO291" s="215"/>
      <c r="DQP291" s="215"/>
      <c r="DQQ291" s="215"/>
      <c r="DQR291" s="215"/>
      <c r="DQS291" s="215"/>
      <c r="DQT291" s="215"/>
      <c r="DQU291" s="215"/>
      <c r="DQV291" s="215"/>
      <c r="DQW291" s="215"/>
      <c r="DQX291" s="215"/>
      <c r="DQY291" s="215"/>
      <c r="DQZ291" s="215"/>
      <c r="DRA291" s="215"/>
      <c r="DRB291" s="215"/>
      <c r="DRC291" s="215"/>
      <c r="DRD291" s="215"/>
      <c r="DRE291" s="215"/>
      <c r="DRF291" s="215"/>
      <c r="DRG291" s="215"/>
      <c r="DRH291" s="215"/>
      <c r="DRI291" s="215"/>
      <c r="DRJ291" s="215"/>
      <c r="DRK291" s="215"/>
      <c r="DRL291" s="215"/>
      <c r="DRM291" s="215"/>
      <c r="DRN291" s="215"/>
      <c r="DRO291" s="215"/>
      <c r="DRP291" s="215"/>
      <c r="DRQ291" s="215"/>
      <c r="DRR291" s="215"/>
      <c r="DRS291" s="215"/>
      <c r="DRT291" s="215"/>
      <c r="DRU291" s="215"/>
      <c r="DRV291" s="215"/>
      <c r="DRW291" s="215"/>
      <c r="DRX291" s="215"/>
      <c r="DRY291" s="215"/>
      <c r="DRZ291" s="215"/>
      <c r="DSA291" s="215"/>
      <c r="DSB291" s="215"/>
      <c r="DSC291" s="215"/>
      <c r="DSD291" s="215"/>
      <c r="DSE291" s="215"/>
      <c r="DSF291" s="215"/>
      <c r="DSG291" s="215"/>
      <c r="DSH291" s="215"/>
      <c r="DSI291" s="215"/>
      <c r="DSJ291" s="215"/>
      <c r="DSK291" s="215"/>
      <c r="DSL291" s="215"/>
      <c r="DSM291" s="215"/>
      <c r="DSN291" s="215"/>
      <c r="DSO291" s="215"/>
      <c r="DSP291" s="215"/>
      <c r="DSQ291" s="215"/>
      <c r="DSR291" s="215"/>
      <c r="DSS291" s="215"/>
      <c r="DST291" s="215"/>
      <c r="DSU291" s="215"/>
      <c r="DSV291" s="215"/>
      <c r="DSW291" s="215"/>
      <c r="DSX291" s="215"/>
      <c r="DSY291" s="215"/>
      <c r="DSZ291" s="215"/>
      <c r="DTA291" s="215"/>
      <c r="DTB291" s="215"/>
      <c r="DTC291" s="215"/>
      <c r="DTD291" s="215"/>
      <c r="DTE291" s="215"/>
      <c r="DTF291" s="215"/>
      <c r="DTG291" s="215"/>
      <c r="DTH291" s="215"/>
      <c r="DTI291" s="215"/>
      <c r="DTJ291" s="215"/>
      <c r="DTK291" s="215"/>
      <c r="DTL291" s="215"/>
      <c r="DTM291" s="215"/>
      <c r="DTN291" s="215"/>
      <c r="DTO291" s="215"/>
      <c r="DTP291" s="215"/>
      <c r="DTQ291" s="215"/>
      <c r="DTR291" s="215"/>
      <c r="DTS291" s="215"/>
      <c r="DTT291" s="215"/>
      <c r="DTU291" s="215"/>
      <c r="DTV291" s="215"/>
      <c r="DTW291" s="215"/>
      <c r="DTX291" s="215"/>
      <c r="DTY291" s="215"/>
      <c r="DTZ291" s="215"/>
      <c r="DUA291" s="215"/>
      <c r="DUB291" s="215"/>
      <c r="DUC291" s="215"/>
      <c r="DUD291" s="215"/>
      <c r="DUE291" s="215"/>
      <c r="DUF291" s="215"/>
      <c r="DUG291" s="215"/>
      <c r="DUH291" s="215"/>
      <c r="DUI291" s="215"/>
      <c r="DUJ291" s="215"/>
      <c r="DUK291" s="215"/>
      <c r="DUL291" s="215"/>
      <c r="DUM291" s="215"/>
      <c r="DUN291" s="215"/>
      <c r="DUO291" s="215"/>
      <c r="DUP291" s="215"/>
      <c r="DUQ291" s="215"/>
      <c r="DUR291" s="215"/>
      <c r="DUS291" s="215"/>
      <c r="DUT291" s="215"/>
      <c r="DUU291" s="215"/>
      <c r="DUV291" s="215"/>
      <c r="DUW291" s="215"/>
      <c r="DUX291" s="215"/>
      <c r="DUY291" s="215"/>
      <c r="DUZ291" s="215"/>
      <c r="DVA291" s="215"/>
      <c r="DVB291" s="215"/>
      <c r="DVC291" s="215"/>
      <c r="DVD291" s="215"/>
      <c r="DVE291" s="215"/>
      <c r="DVF291" s="215"/>
      <c r="DVG291" s="215"/>
      <c r="DVH291" s="215"/>
      <c r="DVI291" s="215"/>
      <c r="DVJ291" s="215"/>
      <c r="DVK291" s="215"/>
      <c r="DVL291" s="215"/>
      <c r="DVM291" s="215"/>
      <c r="DVN291" s="215"/>
      <c r="DVO291" s="215"/>
      <c r="DVP291" s="215"/>
      <c r="DVQ291" s="215"/>
      <c r="DVR291" s="215"/>
      <c r="DVS291" s="215"/>
      <c r="DVT291" s="215"/>
      <c r="DVU291" s="215"/>
      <c r="DVV291" s="215"/>
      <c r="DVW291" s="215"/>
      <c r="DVX291" s="215"/>
      <c r="DVY291" s="215"/>
      <c r="DVZ291" s="215"/>
      <c r="DWA291" s="215"/>
      <c r="DWB291" s="215"/>
      <c r="DWC291" s="215"/>
      <c r="DWD291" s="215"/>
      <c r="DWE291" s="215"/>
      <c r="DWF291" s="215"/>
      <c r="DWG291" s="215"/>
      <c r="DWH291" s="215"/>
      <c r="DWI291" s="215"/>
      <c r="DWJ291" s="215"/>
      <c r="DWK291" s="215"/>
      <c r="DWL291" s="215"/>
      <c r="DWM291" s="215"/>
      <c r="DWN291" s="215"/>
      <c r="DWO291" s="215"/>
      <c r="DWP291" s="215"/>
      <c r="DWQ291" s="215"/>
      <c r="DWR291" s="215"/>
      <c r="DWS291" s="215"/>
      <c r="DWT291" s="215"/>
      <c r="DWU291" s="215"/>
      <c r="DWV291" s="215"/>
      <c r="DWW291" s="215"/>
      <c r="DWX291" s="215"/>
      <c r="DWY291" s="215"/>
      <c r="DWZ291" s="215"/>
      <c r="DXA291" s="215"/>
      <c r="DXB291" s="215"/>
      <c r="DXC291" s="215"/>
      <c r="DXD291" s="215"/>
      <c r="DXE291" s="215"/>
      <c r="DXF291" s="215"/>
      <c r="DXG291" s="215"/>
      <c r="DXH291" s="215"/>
      <c r="DXI291" s="215"/>
      <c r="DXJ291" s="215"/>
      <c r="DXK291" s="215"/>
      <c r="DXL291" s="215"/>
      <c r="DXM291" s="215"/>
      <c r="DXN291" s="215"/>
      <c r="DXO291" s="215"/>
      <c r="DXP291" s="215"/>
      <c r="DXQ291" s="215"/>
      <c r="DXR291" s="215"/>
      <c r="DXS291" s="215"/>
      <c r="DXT291" s="215"/>
      <c r="DXU291" s="215"/>
      <c r="DXV291" s="215"/>
      <c r="DXW291" s="215"/>
      <c r="DXX291" s="215"/>
      <c r="DXY291" s="215"/>
      <c r="DXZ291" s="215"/>
      <c r="DYA291" s="215"/>
      <c r="DYB291" s="215"/>
      <c r="DYC291" s="215"/>
      <c r="DYD291" s="215"/>
      <c r="DYE291" s="215"/>
      <c r="DYF291" s="215"/>
      <c r="DYG291" s="215"/>
      <c r="DYH291" s="215"/>
      <c r="DYI291" s="215"/>
      <c r="DYJ291" s="215"/>
      <c r="DYK291" s="215"/>
      <c r="DYL291" s="215"/>
      <c r="DYM291" s="215"/>
      <c r="DYN291" s="215"/>
      <c r="DYO291" s="215"/>
      <c r="DYP291" s="215"/>
      <c r="DYQ291" s="215"/>
      <c r="DYR291" s="215"/>
      <c r="DYS291" s="215"/>
      <c r="DYT291" s="215"/>
      <c r="DYU291" s="215"/>
      <c r="DYV291" s="215"/>
      <c r="DYW291" s="215"/>
      <c r="DYX291" s="215"/>
      <c r="DYY291" s="215"/>
      <c r="DYZ291" s="215"/>
      <c r="DZA291" s="215"/>
      <c r="DZB291" s="215"/>
      <c r="DZC291" s="215"/>
      <c r="DZD291" s="215"/>
      <c r="DZE291" s="215"/>
      <c r="DZF291" s="215"/>
      <c r="DZG291" s="215"/>
      <c r="DZH291" s="215"/>
      <c r="DZI291" s="215"/>
      <c r="DZJ291" s="215"/>
      <c r="DZK291" s="215"/>
      <c r="DZL291" s="215"/>
      <c r="DZM291" s="215"/>
      <c r="DZN291" s="215"/>
      <c r="DZO291" s="215"/>
      <c r="DZP291" s="215"/>
      <c r="DZQ291" s="215"/>
      <c r="DZR291" s="215"/>
      <c r="DZS291" s="215"/>
      <c r="DZT291" s="215"/>
      <c r="DZU291" s="215"/>
      <c r="DZV291" s="215"/>
      <c r="DZW291" s="215"/>
      <c r="DZX291" s="215"/>
      <c r="DZY291" s="215"/>
      <c r="DZZ291" s="215"/>
      <c r="EAA291" s="215"/>
      <c r="EAB291" s="215"/>
      <c r="EAC291" s="215"/>
      <c r="EAD291" s="215"/>
      <c r="EAE291" s="215"/>
      <c r="EAF291" s="215"/>
      <c r="EAG291" s="215"/>
      <c r="EAH291" s="215"/>
      <c r="EAI291" s="215"/>
      <c r="EAJ291" s="215"/>
      <c r="EAK291" s="215"/>
      <c r="EAL291" s="215"/>
      <c r="EAM291" s="215"/>
      <c r="EAN291" s="215"/>
      <c r="EAO291" s="215"/>
      <c r="EAP291" s="215"/>
      <c r="EAQ291" s="215"/>
      <c r="EAR291" s="215"/>
      <c r="EAS291" s="215"/>
      <c r="EAT291" s="215"/>
      <c r="EAU291" s="215"/>
      <c r="EAV291" s="215"/>
      <c r="EAW291" s="215"/>
      <c r="EAX291" s="215"/>
      <c r="EAY291" s="215"/>
      <c r="EAZ291" s="215"/>
      <c r="EBA291" s="215"/>
      <c r="EBB291" s="215"/>
      <c r="EBC291" s="215"/>
      <c r="EBD291" s="215"/>
      <c r="EBE291" s="215"/>
      <c r="EBF291" s="215"/>
      <c r="EBG291" s="215"/>
      <c r="EBH291" s="215"/>
      <c r="EBI291" s="215"/>
      <c r="EBJ291" s="215"/>
      <c r="EBK291" s="215"/>
      <c r="EBL291" s="215"/>
      <c r="EBM291" s="215"/>
      <c r="EBN291" s="215"/>
      <c r="EBO291" s="215"/>
      <c r="EBP291" s="215"/>
      <c r="EBQ291" s="215"/>
      <c r="EBR291" s="215"/>
      <c r="EBS291" s="215"/>
      <c r="EBT291" s="215"/>
      <c r="EBU291" s="215"/>
      <c r="EBV291" s="215"/>
      <c r="EBW291" s="215"/>
      <c r="EBX291" s="215"/>
      <c r="EBY291" s="215"/>
      <c r="EBZ291" s="215"/>
      <c r="ECA291" s="215"/>
      <c r="ECB291" s="215"/>
      <c r="ECC291" s="215"/>
      <c r="ECD291" s="215"/>
      <c r="ECE291" s="215"/>
      <c r="ECF291" s="215"/>
      <c r="ECG291" s="215"/>
      <c r="ECH291" s="215"/>
      <c r="ECI291" s="215"/>
      <c r="ECJ291" s="215"/>
      <c r="ECK291" s="215"/>
      <c r="ECL291" s="215"/>
      <c r="ECM291" s="215"/>
      <c r="ECN291" s="215"/>
      <c r="ECO291" s="215"/>
      <c r="ECP291" s="215"/>
      <c r="ECQ291" s="215"/>
      <c r="ECR291" s="215"/>
      <c r="ECS291" s="215"/>
      <c r="ECT291" s="215"/>
      <c r="ECU291" s="215"/>
      <c r="ECV291" s="215"/>
      <c r="ECW291" s="215"/>
      <c r="ECX291" s="215"/>
      <c r="ECY291" s="215"/>
      <c r="ECZ291" s="215"/>
      <c r="EDA291" s="215"/>
      <c r="EDB291" s="215"/>
      <c r="EDC291" s="215"/>
      <c r="EDD291" s="215"/>
      <c r="EDE291" s="215"/>
      <c r="EDF291" s="215"/>
      <c r="EDG291" s="215"/>
      <c r="EDH291" s="215"/>
      <c r="EDI291" s="215"/>
      <c r="EDJ291" s="215"/>
      <c r="EDK291" s="215"/>
      <c r="EDL291" s="215"/>
      <c r="EDM291" s="215"/>
      <c r="EDN291" s="215"/>
      <c r="EDO291" s="215"/>
      <c r="EDP291" s="215"/>
      <c r="EDQ291" s="215"/>
      <c r="EDR291" s="215"/>
      <c r="EDS291" s="215"/>
      <c r="EDT291" s="215"/>
      <c r="EDU291" s="215"/>
      <c r="EDV291" s="215"/>
      <c r="EDW291" s="215"/>
      <c r="EDX291" s="215"/>
      <c r="EDY291" s="215"/>
      <c r="EDZ291" s="215"/>
      <c r="EEA291" s="215"/>
      <c r="EEB291" s="215"/>
      <c r="EEC291" s="215"/>
      <c r="EED291" s="215"/>
      <c r="EEE291" s="215"/>
      <c r="EEF291" s="215"/>
      <c r="EEG291" s="215"/>
      <c r="EEH291" s="215"/>
      <c r="EEI291" s="215"/>
      <c r="EEJ291" s="215"/>
      <c r="EEK291" s="215"/>
      <c r="EEL291" s="215"/>
      <c r="EEM291" s="215"/>
      <c r="EEN291" s="215"/>
      <c r="EEO291" s="215"/>
      <c r="EEP291" s="215"/>
      <c r="EEQ291" s="215"/>
      <c r="EER291" s="215"/>
      <c r="EES291" s="215"/>
      <c r="EET291" s="215"/>
      <c r="EEU291" s="215"/>
      <c r="EEV291" s="215"/>
      <c r="EEW291" s="215"/>
      <c r="EEX291" s="215"/>
      <c r="EEY291" s="215"/>
      <c r="EEZ291" s="215"/>
      <c r="EFA291" s="215"/>
      <c r="EFB291" s="215"/>
      <c r="EFC291" s="215"/>
      <c r="EFD291" s="215"/>
      <c r="EFE291" s="215"/>
      <c r="EFF291" s="215"/>
      <c r="EFG291" s="215"/>
      <c r="EFH291" s="215"/>
      <c r="EFI291" s="215"/>
      <c r="EFJ291" s="215"/>
      <c r="EFK291" s="215"/>
      <c r="EFL291" s="215"/>
      <c r="EFM291" s="215"/>
      <c r="EFN291" s="215"/>
      <c r="EFO291" s="215"/>
      <c r="EFP291" s="215"/>
      <c r="EFQ291" s="215"/>
      <c r="EFR291" s="215"/>
      <c r="EFS291" s="215"/>
      <c r="EFT291" s="215"/>
      <c r="EFU291" s="215"/>
      <c r="EFV291" s="215"/>
      <c r="EFW291" s="215"/>
      <c r="EFX291" s="215"/>
      <c r="EFY291" s="215"/>
      <c r="EFZ291" s="215"/>
      <c r="EGA291" s="215"/>
      <c r="EGB291" s="215"/>
      <c r="EGC291" s="215"/>
      <c r="EGD291" s="215"/>
      <c r="EGE291" s="215"/>
      <c r="EGF291" s="215"/>
      <c r="EGG291" s="215"/>
      <c r="EGH291" s="215"/>
      <c r="EGI291" s="215"/>
      <c r="EGJ291" s="215"/>
      <c r="EGK291" s="215"/>
      <c r="EGL291" s="215"/>
      <c r="EGM291" s="215"/>
      <c r="EGN291" s="215"/>
      <c r="EGO291" s="215"/>
      <c r="EGP291" s="215"/>
      <c r="EGQ291" s="215"/>
      <c r="EGR291" s="215"/>
      <c r="EGS291" s="215"/>
      <c r="EGT291" s="215"/>
      <c r="EGU291" s="215"/>
      <c r="EGV291" s="215"/>
      <c r="EGW291" s="215"/>
      <c r="EGX291" s="215"/>
      <c r="EGY291" s="215"/>
      <c r="EGZ291" s="215"/>
      <c r="EHA291" s="215"/>
      <c r="EHB291" s="215"/>
      <c r="EHC291" s="215"/>
      <c r="EHD291" s="215"/>
      <c r="EHE291" s="215"/>
      <c r="EHF291" s="215"/>
      <c r="EHG291" s="215"/>
      <c r="EHH291" s="215"/>
      <c r="EHI291" s="215"/>
      <c r="EHJ291" s="215"/>
      <c r="EHK291" s="215"/>
      <c r="EHL291" s="215"/>
      <c r="EHM291" s="215"/>
      <c r="EHN291" s="215"/>
      <c r="EHO291" s="215"/>
      <c r="EHP291" s="215"/>
      <c r="EHQ291" s="215"/>
      <c r="EHR291" s="215"/>
      <c r="EHS291" s="215"/>
      <c r="EHT291" s="215"/>
      <c r="EHU291" s="215"/>
      <c r="EHV291" s="215"/>
      <c r="EHW291" s="215"/>
      <c r="EHX291" s="215"/>
      <c r="EHY291" s="215"/>
      <c r="EHZ291" s="215"/>
      <c r="EIA291" s="215"/>
      <c r="EIB291" s="215"/>
      <c r="EIC291" s="215"/>
      <c r="EID291" s="215"/>
      <c r="EIE291" s="215"/>
      <c r="EIF291" s="215"/>
      <c r="EIG291" s="215"/>
      <c r="EIH291" s="215"/>
      <c r="EII291" s="215"/>
      <c r="EIJ291" s="215"/>
      <c r="EIK291" s="215"/>
      <c r="EIL291" s="215"/>
      <c r="EIM291" s="215"/>
      <c r="EIN291" s="215"/>
      <c r="EIO291" s="215"/>
      <c r="EIP291" s="215"/>
      <c r="EIQ291" s="215"/>
      <c r="EIR291" s="215"/>
      <c r="EIS291" s="215"/>
      <c r="EIT291" s="215"/>
      <c r="EIU291" s="215"/>
      <c r="EIV291" s="215"/>
      <c r="EIW291" s="215"/>
      <c r="EIX291" s="215"/>
      <c r="EIY291" s="215"/>
      <c r="EIZ291" s="215"/>
      <c r="EJA291" s="215"/>
      <c r="EJB291" s="215"/>
      <c r="EJC291" s="215"/>
      <c r="EJD291" s="215"/>
      <c r="EJE291" s="215"/>
      <c r="EJF291" s="215"/>
      <c r="EJG291" s="215"/>
      <c r="EJH291" s="215"/>
      <c r="EJI291" s="215"/>
      <c r="EJJ291" s="215"/>
      <c r="EJK291" s="215"/>
      <c r="EJL291" s="215"/>
      <c r="EJM291" s="215"/>
      <c r="EJN291" s="215"/>
      <c r="EJO291" s="215"/>
      <c r="EJP291" s="215"/>
      <c r="EJQ291" s="215"/>
      <c r="EJR291" s="215"/>
      <c r="EJS291" s="215"/>
      <c r="EJT291" s="215"/>
      <c r="EJU291" s="215"/>
      <c r="EJV291" s="215"/>
      <c r="EJW291" s="215"/>
      <c r="EJX291" s="215"/>
      <c r="EJY291" s="215"/>
      <c r="EJZ291" s="215"/>
      <c r="EKA291" s="215"/>
      <c r="EKB291" s="215"/>
      <c r="EKC291" s="215"/>
      <c r="EKD291" s="215"/>
      <c r="EKE291" s="215"/>
      <c r="EKF291" s="215"/>
      <c r="EKG291" s="215"/>
      <c r="EKH291" s="215"/>
      <c r="EKI291" s="215"/>
      <c r="EKJ291" s="215"/>
      <c r="EKK291" s="215"/>
      <c r="EKL291" s="215"/>
      <c r="EKM291" s="215"/>
      <c r="EKN291" s="215"/>
      <c r="EKO291" s="215"/>
      <c r="EKP291" s="215"/>
      <c r="EKQ291" s="215"/>
      <c r="EKR291" s="215"/>
      <c r="EKS291" s="215"/>
      <c r="EKT291" s="215"/>
      <c r="EKU291" s="215"/>
      <c r="EKV291" s="215"/>
      <c r="EKW291" s="215"/>
      <c r="EKX291" s="215"/>
      <c r="EKY291" s="215"/>
      <c r="EKZ291" s="215"/>
      <c r="ELA291" s="215"/>
      <c r="ELB291" s="215"/>
      <c r="ELC291" s="215"/>
      <c r="ELD291" s="215"/>
      <c r="ELE291" s="215"/>
      <c r="ELF291" s="215"/>
      <c r="ELG291" s="215"/>
      <c r="ELH291" s="215"/>
      <c r="ELI291" s="215"/>
      <c r="ELJ291" s="215"/>
      <c r="ELK291" s="215"/>
      <c r="ELL291" s="215"/>
      <c r="ELM291" s="215"/>
      <c r="ELN291" s="215"/>
      <c r="ELO291" s="215"/>
      <c r="ELP291" s="215"/>
      <c r="ELQ291" s="215"/>
      <c r="ELR291" s="215"/>
      <c r="ELS291" s="215"/>
      <c r="ELT291" s="215"/>
      <c r="ELU291" s="215"/>
      <c r="ELV291" s="215"/>
      <c r="ELW291" s="215"/>
      <c r="ELX291" s="215"/>
      <c r="ELY291" s="215"/>
      <c r="ELZ291" s="215"/>
      <c r="EMA291" s="215"/>
      <c r="EMB291" s="215"/>
      <c r="EMC291" s="215"/>
      <c r="EMD291" s="215"/>
      <c r="EME291" s="215"/>
      <c r="EMF291" s="215"/>
      <c r="EMG291" s="215"/>
      <c r="EMH291" s="215"/>
      <c r="EMI291" s="215"/>
      <c r="EMJ291" s="215"/>
      <c r="EMK291" s="215"/>
      <c r="EML291" s="215"/>
      <c r="EMM291" s="215"/>
      <c r="EMN291" s="215"/>
      <c r="EMO291" s="215"/>
      <c r="EMP291" s="215"/>
      <c r="EMQ291" s="215"/>
      <c r="EMR291" s="215"/>
      <c r="EMS291" s="215"/>
      <c r="EMT291" s="215"/>
      <c r="EMU291" s="215"/>
      <c r="EMV291" s="215"/>
      <c r="EMW291" s="215"/>
      <c r="EMX291" s="215"/>
      <c r="EMY291" s="215"/>
      <c r="EMZ291" s="215"/>
      <c r="ENA291" s="215"/>
      <c r="ENB291" s="215"/>
      <c r="ENC291" s="215"/>
      <c r="END291" s="215"/>
      <c r="ENE291" s="215"/>
      <c r="ENF291" s="215"/>
      <c r="ENG291" s="215"/>
      <c r="ENH291" s="215"/>
      <c r="ENI291" s="215"/>
      <c r="ENJ291" s="215"/>
      <c r="ENK291" s="215"/>
      <c r="ENL291" s="215"/>
      <c r="ENM291" s="215"/>
      <c r="ENN291" s="215"/>
      <c r="ENO291" s="215"/>
      <c r="ENP291" s="215"/>
      <c r="ENQ291" s="215"/>
      <c r="ENR291" s="215"/>
      <c r="ENS291" s="215"/>
      <c r="ENT291" s="215"/>
      <c r="ENU291" s="215"/>
      <c r="ENV291" s="215"/>
      <c r="ENW291" s="215"/>
      <c r="ENX291" s="215"/>
      <c r="ENY291" s="215"/>
      <c r="ENZ291" s="215"/>
      <c r="EOA291" s="215"/>
      <c r="EOB291" s="215"/>
      <c r="EOC291" s="215"/>
      <c r="EOD291" s="215"/>
      <c r="EOE291" s="215"/>
      <c r="EOF291" s="215"/>
      <c r="EOG291" s="215"/>
      <c r="EOH291" s="215"/>
      <c r="EOI291" s="215"/>
      <c r="EOJ291" s="215"/>
      <c r="EOK291" s="215"/>
      <c r="EOL291" s="215"/>
      <c r="EOM291" s="215"/>
      <c r="EON291" s="215"/>
      <c r="EOO291" s="215"/>
      <c r="EOP291" s="215"/>
      <c r="EOQ291" s="215"/>
      <c r="EOR291" s="215"/>
      <c r="EOS291" s="215"/>
      <c r="EOT291" s="215"/>
      <c r="EOU291" s="215"/>
      <c r="EOV291" s="215"/>
      <c r="EOW291" s="215"/>
      <c r="EOX291" s="215"/>
      <c r="EOY291" s="215"/>
      <c r="EOZ291" s="215"/>
      <c r="EPA291" s="215"/>
      <c r="EPB291" s="215"/>
      <c r="EPC291" s="215"/>
      <c r="EPD291" s="215"/>
      <c r="EPE291" s="215"/>
      <c r="EPF291" s="215"/>
      <c r="EPG291" s="215"/>
      <c r="EPH291" s="215"/>
      <c r="EPI291" s="215"/>
      <c r="EPJ291" s="215"/>
      <c r="EPK291" s="215"/>
      <c r="EPL291" s="215"/>
      <c r="EPM291" s="215"/>
      <c r="EPN291" s="215"/>
      <c r="EPO291" s="215"/>
      <c r="EPP291" s="215"/>
      <c r="EPQ291" s="215"/>
      <c r="EPR291" s="215"/>
      <c r="EPS291" s="215"/>
      <c r="EPT291" s="215"/>
      <c r="EPU291" s="215"/>
      <c r="EPV291" s="215"/>
      <c r="EPW291" s="215"/>
      <c r="EPX291" s="215"/>
      <c r="EPY291" s="215"/>
      <c r="EPZ291" s="215"/>
      <c r="EQA291" s="215"/>
      <c r="EQB291" s="215"/>
      <c r="EQC291" s="215"/>
      <c r="EQD291" s="215"/>
      <c r="EQE291" s="215"/>
      <c r="EQF291" s="215"/>
      <c r="EQG291" s="215"/>
      <c r="EQH291" s="215"/>
      <c r="EQI291" s="215"/>
      <c r="EQJ291" s="215"/>
      <c r="EQK291" s="215"/>
      <c r="EQL291" s="215"/>
      <c r="EQM291" s="215"/>
      <c r="EQN291" s="215"/>
      <c r="EQO291" s="215"/>
      <c r="EQP291" s="215"/>
      <c r="EQQ291" s="215"/>
      <c r="EQR291" s="215"/>
      <c r="EQS291" s="215"/>
      <c r="EQT291" s="215"/>
      <c r="EQU291" s="215"/>
      <c r="EQV291" s="215"/>
      <c r="EQW291" s="215"/>
      <c r="EQX291" s="215"/>
      <c r="EQY291" s="215"/>
      <c r="EQZ291" s="215"/>
      <c r="ERA291" s="215"/>
      <c r="ERB291" s="215"/>
      <c r="ERC291" s="215"/>
      <c r="ERD291" s="215"/>
      <c r="ERE291" s="215"/>
      <c r="ERF291" s="215"/>
      <c r="ERG291" s="215"/>
      <c r="ERH291" s="215"/>
      <c r="ERI291" s="215"/>
      <c r="ERJ291" s="215"/>
      <c r="ERK291" s="215"/>
      <c r="ERL291" s="215"/>
      <c r="ERM291" s="215"/>
      <c r="ERN291" s="215"/>
      <c r="ERO291" s="215"/>
      <c r="ERP291" s="215"/>
      <c r="ERQ291" s="215"/>
      <c r="ERR291" s="215"/>
      <c r="ERS291" s="215"/>
      <c r="ERT291" s="215"/>
      <c r="ERU291" s="215"/>
      <c r="ERV291" s="215"/>
      <c r="ERW291" s="215"/>
      <c r="ERX291" s="215"/>
      <c r="ERY291" s="215"/>
      <c r="ERZ291" s="215"/>
      <c r="ESA291" s="215"/>
      <c r="ESB291" s="215"/>
      <c r="ESC291" s="215"/>
      <c r="ESD291" s="215"/>
      <c r="ESE291" s="215"/>
      <c r="ESF291" s="215"/>
      <c r="ESG291" s="215"/>
      <c r="ESH291" s="215"/>
      <c r="ESI291" s="215"/>
      <c r="ESJ291" s="215"/>
      <c r="ESK291" s="215"/>
      <c r="ESL291" s="215"/>
      <c r="ESM291" s="215"/>
      <c r="ESN291" s="215"/>
      <c r="ESO291" s="215"/>
      <c r="ESP291" s="215"/>
      <c r="ESQ291" s="215"/>
      <c r="ESR291" s="215"/>
      <c r="ESS291" s="215"/>
      <c r="EST291" s="215"/>
      <c r="ESU291" s="215"/>
      <c r="ESV291" s="215"/>
      <c r="ESW291" s="215"/>
      <c r="ESX291" s="215"/>
      <c r="ESY291" s="215"/>
      <c r="ESZ291" s="215"/>
      <c r="ETA291" s="215"/>
      <c r="ETB291" s="215"/>
      <c r="ETC291" s="215"/>
      <c r="ETD291" s="215"/>
      <c r="ETE291" s="215"/>
      <c r="ETF291" s="215"/>
      <c r="ETG291" s="215"/>
      <c r="ETH291" s="215"/>
      <c r="ETI291" s="215"/>
      <c r="ETJ291" s="215"/>
      <c r="ETK291" s="215"/>
      <c r="ETL291" s="215"/>
      <c r="ETM291" s="215"/>
      <c r="ETN291" s="215"/>
      <c r="ETO291" s="215"/>
      <c r="ETP291" s="215"/>
      <c r="ETQ291" s="215"/>
      <c r="ETR291" s="215"/>
      <c r="ETS291" s="215"/>
      <c r="ETT291" s="215"/>
      <c r="ETU291" s="215"/>
      <c r="ETV291" s="215"/>
      <c r="ETW291" s="215"/>
      <c r="ETX291" s="215"/>
      <c r="ETY291" s="215"/>
      <c r="ETZ291" s="215"/>
      <c r="EUA291" s="215"/>
      <c r="EUB291" s="215"/>
      <c r="EUC291" s="215"/>
      <c r="EUD291" s="215"/>
      <c r="EUE291" s="215"/>
      <c r="EUF291" s="215"/>
      <c r="EUG291" s="215"/>
      <c r="EUH291" s="215"/>
      <c r="EUI291" s="215"/>
      <c r="EUJ291" s="215"/>
      <c r="EUK291" s="215"/>
      <c r="EUL291" s="215"/>
      <c r="EUM291" s="215"/>
      <c r="EUN291" s="215"/>
      <c r="EUO291" s="215"/>
      <c r="EUP291" s="215"/>
      <c r="EUQ291" s="215"/>
      <c r="EUR291" s="215"/>
      <c r="EUS291" s="215"/>
      <c r="EUT291" s="215"/>
      <c r="EUU291" s="215"/>
      <c r="EUV291" s="215"/>
      <c r="EUW291" s="215"/>
      <c r="EUX291" s="215"/>
      <c r="EUY291" s="215"/>
      <c r="EUZ291" s="215"/>
      <c r="EVA291" s="215"/>
      <c r="EVB291" s="215"/>
      <c r="EVC291" s="215"/>
      <c r="EVD291" s="215"/>
      <c r="EVE291" s="215"/>
      <c r="EVF291" s="215"/>
      <c r="EVG291" s="215"/>
      <c r="EVH291" s="215"/>
      <c r="EVI291" s="215"/>
      <c r="EVJ291" s="215"/>
      <c r="EVK291" s="215"/>
      <c r="EVL291" s="215"/>
      <c r="EVM291" s="215"/>
      <c r="EVN291" s="215"/>
      <c r="EVO291" s="215"/>
      <c r="EVP291" s="215"/>
      <c r="EVQ291" s="215"/>
      <c r="EVR291" s="215"/>
      <c r="EVS291" s="215"/>
      <c r="EVT291" s="215"/>
      <c r="EVU291" s="215"/>
      <c r="EVV291" s="215"/>
      <c r="EVW291" s="215"/>
      <c r="EVX291" s="215"/>
      <c r="EVY291" s="215"/>
      <c r="EVZ291" s="215"/>
      <c r="EWA291" s="215"/>
      <c r="EWB291" s="215"/>
      <c r="EWC291" s="215"/>
      <c r="EWD291" s="215"/>
      <c r="EWE291" s="215"/>
      <c r="EWF291" s="215"/>
      <c r="EWG291" s="215"/>
      <c r="EWH291" s="215"/>
      <c r="EWI291" s="215"/>
      <c r="EWJ291" s="215"/>
      <c r="EWK291" s="215"/>
      <c r="EWL291" s="215"/>
      <c r="EWM291" s="215"/>
      <c r="EWN291" s="215"/>
      <c r="EWO291" s="215"/>
      <c r="EWP291" s="215"/>
      <c r="EWQ291" s="215"/>
      <c r="EWR291" s="215"/>
      <c r="EWS291" s="215"/>
      <c r="EWT291" s="215"/>
      <c r="EWU291" s="215"/>
      <c r="EWV291" s="215"/>
      <c r="EWW291" s="215"/>
      <c r="EWX291" s="215"/>
      <c r="EWY291" s="215"/>
      <c r="EWZ291" s="215"/>
      <c r="EXA291" s="215"/>
      <c r="EXB291" s="215"/>
      <c r="EXC291" s="215"/>
      <c r="EXD291" s="215"/>
      <c r="EXE291" s="215"/>
      <c r="EXF291" s="215"/>
      <c r="EXG291" s="215"/>
      <c r="EXH291" s="215"/>
      <c r="EXI291" s="215"/>
      <c r="EXJ291" s="215"/>
      <c r="EXK291" s="215"/>
      <c r="EXL291" s="215"/>
      <c r="EXM291" s="215"/>
      <c r="EXN291" s="215"/>
      <c r="EXO291" s="215"/>
      <c r="EXP291" s="215"/>
      <c r="EXQ291" s="215"/>
      <c r="EXR291" s="215"/>
      <c r="EXS291" s="215"/>
      <c r="EXT291" s="215"/>
      <c r="EXU291" s="215"/>
      <c r="EXV291" s="215"/>
      <c r="EXW291" s="215"/>
      <c r="EXX291" s="215"/>
      <c r="EXY291" s="215"/>
      <c r="EXZ291" s="215"/>
      <c r="EYA291" s="215"/>
      <c r="EYB291" s="215"/>
      <c r="EYC291" s="215"/>
      <c r="EYD291" s="215"/>
      <c r="EYE291" s="215"/>
      <c r="EYF291" s="215"/>
      <c r="EYG291" s="215"/>
      <c r="EYH291" s="215"/>
      <c r="EYI291" s="215"/>
      <c r="EYJ291" s="215"/>
      <c r="EYK291" s="215"/>
      <c r="EYL291" s="215"/>
      <c r="EYM291" s="215"/>
      <c r="EYN291" s="215"/>
      <c r="EYO291" s="215"/>
      <c r="EYP291" s="215"/>
      <c r="EYQ291" s="215"/>
      <c r="EYR291" s="215"/>
      <c r="EYS291" s="215"/>
      <c r="EYT291" s="215"/>
      <c r="EYU291" s="215"/>
      <c r="EYV291" s="215"/>
      <c r="EYW291" s="215"/>
      <c r="EYX291" s="215"/>
      <c r="EYY291" s="215"/>
      <c r="EYZ291" s="215"/>
      <c r="EZA291" s="215"/>
      <c r="EZB291" s="215"/>
      <c r="EZC291" s="215"/>
      <c r="EZD291" s="215"/>
      <c r="EZE291" s="215"/>
      <c r="EZF291" s="215"/>
      <c r="EZG291" s="215"/>
      <c r="EZH291" s="215"/>
      <c r="EZI291" s="215"/>
      <c r="EZJ291" s="215"/>
      <c r="EZK291" s="215"/>
      <c r="EZL291" s="215"/>
      <c r="EZM291" s="215"/>
      <c r="EZN291" s="215"/>
      <c r="EZO291" s="215"/>
      <c r="EZP291" s="215"/>
      <c r="EZQ291" s="215"/>
      <c r="EZR291" s="215"/>
      <c r="EZS291" s="215"/>
      <c r="EZT291" s="215"/>
      <c r="EZU291" s="215"/>
      <c r="EZV291" s="215"/>
      <c r="EZW291" s="215"/>
      <c r="EZX291" s="215"/>
      <c r="EZY291" s="215"/>
      <c r="EZZ291" s="215"/>
      <c r="FAA291" s="215"/>
      <c r="FAB291" s="215"/>
      <c r="FAC291" s="215"/>
      <c r="FAD291" s="215"/>
      <c r="FAE291" s="215"/>
      <c r="FAF291" s="215"/>
      <c r="FAG291" s="215"/>
      <c r="FAH291" s="215"/>
      <c r="FAI291" s="215"/>
      <c r="FAJ291" s="215"/>
      <c r="FAK291" s="215"/>
      <c r="FAL291" s="215"/>
      <c r="FAM291" s="215"/>
      <c r="FAN291" s="215"/>
      <c r="FAO291" s="215"/>
      <c r="FAP291" s="215"/>
      <c r="FAQ291" s="215"/>
      <c r="FAR291" s="215"/>
      <c r="FAS291" s="215"/>
      <c r="FAT291" s="215"/>
      <c r="FAU291" s="215"/>
      <c r="FAV291" s="215"/>
      <c r="FAW291" s="215"/>
      <c r="FAX291" s="215"/>
      <c r="FAY291" s="215"/>
      <c r="FAZ291" s="215"/>
      <c r="FBA291" s="215"/>
      <c r="FBB291" s="215"/>
      <c r="FBC291" s="215"/>
      <c r="FBD291" s="215"/>
      <c r="FBE291" s="215"/>
      <c r="FBF291" s="215"/>
      <c r="FBG291" s="215"/>
      <c r="FBH291" s="215"/>
      <c r="FBI291" s="215"/>
      <c r="FBJ291" s="215"/>
      <c r="FBK291" s="215"/>
      <c r="FBL291" s="215"/>
      <c r="FBM291" s="215"/>
      <c r="FBN291" s="215"/>
      <c r="FBO291" s="215"/>
      <c r="FBP291" s="215"/>
      <c r="FBQ291" s="215"/>
      <c r="FBR291" s="215"/>
      <c r="FBS291" s="215"/>
      <c r="FBT291" s="215"/>
      <c r="FBU291" s="215"/>
      <c r="FBV291" s="215"/>
      <c r="FBW291" s="215"/>
      <c r="FBX291" s="215"/>
      <c r="FBY291" s="215"/>
      <c r="FBZ291" s="215"/>
      <c r="FCA291" s="215"/>
      <c r="FCB291" s="215"/>
      <c r="FCC291" s="215"/>
      <c r="FCD291" s="215"/>
      <c r="FCE291" s="215"/>
      <c r="FCF291" s="215"/>
      <c r="FCG291" s="215"/>
      <c r="FCH291" s="215"/>
      <c r="FCI291" s="215"/>
      <c r="FCJ291" s="215"/>
      <c r="FCK291" s="215"/>
      <c r="FCL291" s="215"/>
      <c r="FCM291" s="215"/>
      <c r="FCN291" s="215"/>
      <c r="FCO291" s="215"/>
      <c r="FCP291" s="215"/>
      <c r="FCQ291" s="215"/>
      <c r="FCR291" s="215"/>
      <c r="FCS291" s="215"/>
      <c r="FCT291" s="215"/>
      <c r="FCU291" s="215"/>
      <c r="FCV291" s="215"/>
      <c r="FCW291" s="215"/>
      <c r="FCX291" s="215"/>
      <c r="FCY291" s="215"/>
      <c r="FCZ291" s="215"/>
      <c r="FDA291" s="215"/>
      <c r="FDB291" s="215"/>
      <c r="FDC291" s="215"/>
      <c r="FDD291" s="215"/>
      <c r="FDE291" s="215"/>
      <c r="FDF291" s="215"/>
      <c r="FDG291" s="215"/>
      <c r="FDH291" s="215"/>
      <c r="FDI291" s="215"/>
      <c r="FDJ291" s="215"/>
      <c r="FDK291" s="215"/>
      <c r="FDL291" s="215"/>
      <c r="FDM291" s="215"/>
      <c r="FDN291" s="215"/>
      <c r="FDO291" s="215"/>
      <c r="FDP291" s="215"/>
      <c r="FDQ291" s="215"/>
      <c r="FDR291" s="215"/>
      <c r="FDS291" s="215"/>
      <c r="FDT291" s="215"/>
      <c r="FDU291" s="215"/>
      <c r="FDV291" s="215"/>
      <c r="FDW291" s="215"/>
      <c r="FDX291" s="215"/>
      <c r="FDY291" s="215"/>
      <c r="FDZ291" s="215"/>
      <c r="FEA291" s="215"/>
      <c r="FEB291" s="215"/>
      <c r="FEC291" s="215"/>
      <c r="FED291" s="215"/>
      <c r="FEE291" s="215"/>
      <c r="FEF291" s="215"/>
      <c r="FEG291" s="215"/>
      <c r="FEH291" s="215"/>
      <c r="FEI291" s="215"/>
      <c r="FEJ291" s="215"/>
      <c r="FEK291" s="215"/>
      <c r="FEL291" s="215"/>
      <c r="FEM291" s="215"/>
      <c r="FEN291" s="215"/>
      <c r="FEO291" s="215"/>
      <c r="FEP291" s="215"/>
      <c r="FEQ291" s="215"/>
      <c r="FER291" s="215"/>
      <c r="FES291" s="215"/>
      <c r="FET291" s="215"/>
      <c r="FEU291" s="215"/>
      <c r="FEV291" s="215"/>
      <c r="FEW291" s="215"/>
      <c r="FEX291" s="215"/>
      <c r="FEY291" s="215"/>
      <c r="FEZ291" s="215"/>
      <c r="FFA291" s="215"/>
      <c r="FFB291" s="215"/>
      <c r="FFC291" s="215"/>
      <c r="FFD291" s="215"/>
      <c r="FFE291" s="215"/>
      <c r="FFF291" s="215"/>
      <c r="FFG291" s="215"/>
      <c r="FFH291" s="215"/>
      <c r="FFI291" s="215"/>
      <c r="FFJ291" s="215"/>
      <c r="FFK291" s="215"/>
      <c r="FFL291" s="215"/>
      <c r="FFM291" s="215"/>
      <c r="FFN291" s="215"/>
      <c r="FFO291" s="215"/>
      <c r="FFP291" s="215"/>
      <c r="FFQ291" s="215"/>
      <c r="FFR291" s="215"/>
      <c r="FFS291" s="215"/>
      <c r="FFT291" s="215"/>
      <c r="FFU291" s="215"/>
      <c r="FFV291" s="215"/>
      <c r="FFW291" s="215"/>
      <c r="FFX291" s="215"/>
      <c r="FFY291" s="215"/>
      <c r="FFZ291" s="215"/>
      <c r="FGA291" s="215"/>
      <c r="FGB291" s="215"/>
      <c r="FGC291" s="215"/>
      <c r="FGD291" s="215"/>
      <c r="FGE291" s="215"/>
      <c r="FGF291" s="215"/>
      <c r="FGG291" s="215"/>
      <c r="FGH291" s="215"/>
      <c r="FGI291" s="215"/>
      <c r="FGJ291" s="215"/>
      <c r="FGK291" s="215"/>
      <c r="FGL291" s="215"/>
      <c r="FGM291" s="215"/>
      <c r="FGN291" s="215"/>
      <c r="FGO291" s="215"/>
      <c r="FGP291" s="215"/>
      <c r="FGQ291" s="215"/>
      <c r="FGR291" s="215"/>
      <c r="FGS291" s="215"/>
      <c r="FGT291" s="215"/>
      <c r="FGU291" s="215"/>
      <c r="FGV291" s="215"/>
      <c r="FGW291" s="215"/>
      <c r="FGX291" s="215"/>
      <c r="FGY291" s="215"/>
      <c r="FGZ291" s="215"/>
      <c r="FHA291" s="215"/>
      <c r="FHB291" s="215"/>
      <c r="FHC291" s="215"/>
      <c r="FHD291" s="215"/>
      <c r="FHE291" s="215"/>
      <c r="FHF291" s="215"/>
      <c r="FHG291" s="215"/>
      <c r="FHH291" s="215"/>
      <c r="FHI291" s="215"/>
      <c r="FHJ291" s="215"/>
      <c r="FHK291" s="215"/>
      <c r="FHL291" s="215"/>
      <c r="FHM291" s="215"/>
      <c r="FHN291" s="215"/>
      <c r="FHO291" s="215"/>
      <c r="FHP291" s="215"/>
      <c r="FHQ291" s="215"/>
      <c r="FHR291" s="215"/>
      <c r="FHS291" s="215"/>
      <c r="FHT291" s="215"/>
      <c r="FHU291" s="215"/>
      <c r="FHV291" s="215"/>
      <c r="FHW291" s="215"/>
      <c r="FHX291" s="215"/>
      <c r="FHY291" s="215"/>
      <c r="FHZ291" s="215"/>
      <c r="FIA291" s="215"/>
      <c r="FIB291" s="215"/>
      <c r="FIC291" s="215"/>
      <c r="FID291" s="215"/>
      <c r="FIE291" s="215"/>
      <c r="FIF291" s="215"/>
      <c r="FIG291" s="215"/>
      <c r="FIH291" s="215"/>
      <c r="FII291" s="215"/>
      <c r="FIJ291" s="215"/>
      <c r="FIK291" s="215"/>
      <c r="FIL291" s="215"/>
      <c r="FIM291" s="215"/>
      <c r="FIN291" s="215"/>
      <c r="FIO291" s="215"/>
      <c r="FIP291" s="215"/>
      <c r="FIQ291" s="215"/>
      <c r="FIR291" s="215"/>
      <c r="FIS291" s="215"/>
      <c r="FIT291" s="215"/>
      <c r="FIU291" s="215"/>
      <c r="FIV291" s="215"/>
      <c r="FIW291" s="215"/>
      <c r="FIX291" s="215"/>
      <c r="FIY291" s="215"/>
      <c r="FIZ291" s="215"/>
      <c r="FJA291" s="215"/>
      <c r="FJB291" s="215"/>
      <c r="FJC291" s="215"/>
      <c r="FJD291" s="215"/>
      <c r="FJE291" s="215"/>
      <c r="FJF291" s="215"/>
      <c r="FJG291" s="215"/>
      <c r="FJH291" s="215"/>
      <c r="FJI291" s="215"/>
      <c r="FJJ291" s="215"/>
      <c r="FJK291" s="215"/>
      <c r="FJL291" s="215"/>
      <c r="FJM291" s="215"/>
      <c r="FJN291" s="215"/>
      <c r="FJO291" s="215"/>
      <c r="FJP291" s="215"/>
      <c r="FJQ291" s="215"/>
      <c r="FJR291" s="215"/>
      <c r="FJS291" s="215"/>
      <c r="FJT291" s="215"/>
      <c r="FJU291" s="215"/>
      <c r="FJV291" s="215"/>
      <c r="FJW291" s="215"/>
      <c r="FJX291" s="215"/>
      <c r="FJY291" s="215"/>
      <c r="FJZ291" s="215"/>
      <c r="FKA291" s="215"/>
      <c r="FKB291" s="215"/>
      <c r="FKC291" s="215"/>
      <c r="FKD291" s="215"/>
      <c r="FKE291" s="215"/>
      <c r="FKF291" s="215"/>
      <c r="FKG291" s="215"/>
      <c r="FKH291" s="215"/>
      <c r="FKI291" s="215"/>
      <c r="FKJ291" s="215"/>
      <c r="FKK291" s="215"/>
      <c r="FKL291" s="215"/>
      <c r="FKM291" s="215"/>
      <c r="FKN291" s="215"/>
      <c r="FKO291" s="215"/>
      <c r="FKP291" s="215"/>
      <c r="FKQ291" s="215"/>
      <c r="FKR291" s="215"/>
      <c r="FKS291" s="215"/>
      <c r="FKT291" s="215"/>
      <c r="FKU291" s="215"/>
      <c r="FKV291" s="215"/>
      <c r="FKW291" s="215"/>
      <c r="FKX291" s="215"/>
      <c r="FKY291" s="215"/>
      <c r="FKZ291" s="215"/>
      <c r="FLA291" s="215"/>
      <c r="FLB291" s="215"/>
      <c r="FLC291" s="215"/>
      <c r="FLD291" s="215"/>
      <c r="FLE291" s="215"/>
      <c r="FLF291" s="215"/>
      <c r="FLG291" s="215"/>
      <c r="FLH291" s="215"/>
      <c r="FLI291" s="215"/>
      <c r="FLJ291" s="215"/>
      <c r="FLK291" s="215"/>
      <c r="FLL291" s="215"/>
      <c r="FLM291" s="215"/>
      <c r="FLN291" s="215"/>
      <c r="FLO291" s="215"/>
      <c r="FLP291" s="215"/>
      <c r="FLQ291" s="215"/>
      <c r="FLR291" s="215"/>
      <c r="FLS291" s="215"/>
      <c r="FLT291" s="215"/>
      <c r="FLU291" s="215"/>
      <c r="FLV291" s="215"/>
      <c r="FLW291" s="215"/>
      <c r="FLX291" s="215"/>
      <c r="FLY291" s="215"/>
      <c r="FLZ291" s="215"/>
      <c r="FMA291" s="215"/>
      <c r="FMB291" s="215"/>
      <c r="FMC291" s="215"/>
      <c r="FMD291" s="215"/>
      <c r="FME291" s="215"/>
      <c r="FMF291" s="215"/>
      <c r="FMG291" s="215"/>
      <c r="FMH291" s="215"/>
      <c r="FMI291" s="215"/>
      <c r="FMJ291" s="215"/>
      <c r="FMK291" s="215"/>
      <c r="FML291" s="215"/>
      <c r="FMM291" s="215"/>
      <c r="FMN291" s="215"/>
      <c r="FMO291" s="215"/>
      <c r="FMP291" s="215"/>
      <c r="FMQ291" s="215"/>
      <c r="FMR291" s="215"/>
      <c r="FMS291" s="215"/>
      <c r="FMT291" s="215"/>
      <c r="FMU291" s="215"/>
      <c r="FMV291" s="215"/>
      <c r="FMW291" s="215"/>
      <c r="FMX291" s="215"/>
      <c r="FMY291" s="215"/>
      <c r="FMZ291" s="215"/>
      <c r="FNA291" s="215"/>
      <c r="FNB291" s="215"/>
      <c r="FNC291" s="215"/>
      <c r="FND291" s="215"/>
      <c r="FNE291" s="215"/>
      <c r="FNF291" s="215"/>
      <c r="FNG291" s="215"/>
      <c r="FNH291" s="215"/>
      <c r="FNI291" s="215"/>
      <c r="FNJ291" s="215"/>
      <c r="FNK291" s="215"/>
      <c r="FNL291" s="215"/>
      <c r="FNM291" s="215"/>
      <c r="FNN291" s="215"/>
      <c r="FNO291" s="215"/>
      <c r="FNP291" s="215"/>
      <c r="FNQ291" s="215"/>
      <c r="FNR291" s="215"/>
      <c r="FNS291" s="215"/>
      <c r="FNT291" s="215"/>
      <c r="FNU291" s="215"/>
      <c r="FNV291" s="215"/>
      <c r="FNW291" s="215"/>
      <c r="FNX291" s="215"/>
      <c r="FNY291" s="215"/>
      <c r="FNZ291" s="215"/>
      <c r="FOA291" s="215"/>
      <c r="FOB291" s="215"/>
      <c r="FOC291" s="215"/>
      <c r="FOD291" s="215"/>
      <c r="FOE291" s="215"/>
      <c r="FOF291" s="215"/>
      <c r="FOG291" s="215"/>
      <c r="FOH291" s="215"/>
      <c r="FOI291" s="215"/>
      <c r="FOJ291" s="215"/>
      <c r="FOK291" s="215"/>
      <c r="FOL291" s="215"/>
      <c r="FOM291" s="215"/>
      <c r="FON291" s="215"/>
      <c r="FOO291" s="215"/>
      <c r="FOP291" s="215"/>
      <c r="FOQ291" s="215"/>
      <c r="FOR291" s="215"/>
      <c r="FOS291" s="215"/>
      <c r="FOT291" s="215"/>
      <c r="FOU291" s="215"/>
      <c r="FOV291" s="215"/>
      <c r="FOW291" s="215"/>
      <c r="FOX291" s="215"/>
      <c r="FOY291" s="215"/>
      <c r="FOZ291" s="215"/>
      <c r="FPA291" s="215"/>
      <c r="FPB291" s="215"/>
      <c r="FPC291" s="215"/>
      <c r="FPD291" s="215"/>
      <c r="FPE291" s="215"/>
      <c r="FPF291" s="215"/>
      <c r="FPG291" s="215"/>
      <c r="FPH291" s="215"/>
      <c r="FPI291" s="215"/>
      <c r="FPJ291" s="215"/>
      <c r="FPK291" s="215"/>
      <c r="FPL291" s="215"/>
      <c r="FPM291" s="215"/>
      <c r="FPN291" s="215"/>
      <c r="FPO291" s="215"/>
      <c r="FPP291" s="215"/>
      <c r="FPQ291" s="215"/>
      <c r="FPR291" s="215"/>
      <c r="FPS291" s="215"/>
      <c r="FPT291" s="215"/>
      <c r="FPU291" s="215"/>
      <c r="FPV291" s="215"/>
      <c r="FPW291" s="215"/>
      <c r="FPX291" s="215"/>
      <c r="FPY291" s="215"/>
      <c r="FPZ291" s="215"/>
      <c r="FQA291" s="215"/>
      <c r="FQB291" s="215"/>
      <c r="FQC291" s="215"/>
      <c r="FQD291" s="215"/>
      <c r="FQE291" s="215"/>
      <c r="FQF291" s="215"/>
      <c r="FQG291" s="215"/>
      <c r="FQH291" s="215"/>
      <c r="FQI291" s="215"/>
      <c r="FQJ291" s="215"/>
      <c r="FQK291" s="215"/>
      <c r="FQL291" s="215"/>
      <c r="FQM291" s="215"/>
      <c r="FQN291" s="215"/>
      <c r="FQO291" s="215"/>
      <c r="FQP291" s="215"/>
      <c r="FQQ291" s="215"/>
      <c r="FQR291" s="215"/>
      <c r="FQS291" s="215"/>
      <c r="FQT291" s="215"/>
      <c r="FQU291" s="215"/>
      <c r="FQV291" s="215"/>
      <c r="FQW291" s="215"/>
      <c r="FQX291" s="215"/>
      <c r="FQY291" s="215"/>
      <c r="FQZ291" s="215"/>
      <c r="FRA291" s="215"/>
      <c r="FRB291" s="215"/>
      <c r="FRC291" s="215"/>
      <c r="FRD291" s="215"/>
      <c r="FRE291" s="215"/>
      <c r="FRF291" s="215"/>
      <c r="FRG291" s="215"/>
      <c r="FRH291" s="215"/>
      <c r="FRI291" s="215"/>
      <c r="FRJ291" s="215"/>
      <c r="FRK291" s="215"/>
      <c r="FRL291" s="215"/>
      <c r="FRM291" s="215"/>
      <c r="FRN291" s="215"/>
      <c r="FRO291" s="215"/>
      <c r="FRP291" s="215"/>
      <c r="FRQ291" s="215"/>
      <c r="FRR291" s="215"/>
      <c r="FRS291" s="215"/>
      <c r="FRT291" s="215"/>
      <c r="FRU291" s="215"/>
      <c r="FRV291" s="215"/>
      <c r="FRW291" s="215"/>
      <c r="FRX291" s="215"/>
      <c r="FRY291" s="215"/>
      <c r="FRZ291" s="215"/>
      <c r="FSA291" s="215"/>
      <c r="FSB291" s="215"/>
      <c r="FSC291" s="215"/>
      <c r="FSD291" s="215"/>
      <c r="FSE291" s="215"/>
      <c r="FSF291" s="215"/>
      <c r="FSG291" s="215"/>
      <c r="FSH291" s="215"/>
      <c r="FSI291" s="215"/>
      <c r="FSJ291" s="215"/>
      <c r="FSK291" s="215"/>
      <c r="FSL291" s="215"/>
      <c r="FSM291" s="215"/>
      <c r="FSN291" s="215"/>
      <c r="FSO291" s="215"/>
      <c r="FSP291" s="215"/>
      <c r="FSQ291" s="215"/>
      <c r="FSR291" s="215"/>
      <c r="FSS291" s="215"/>
      <c r="FST291" s="215"/>
      <c r="FSU291" s="215"/>
      <c r="FSV291" s="215"/>
      <c r="FSW291" s="215"/>
      <c r="FSX291" s="215"/>
      <c r="FSY291" s="215"/>
      <c r="FSZ291" s="215"/>
      <c r="FTA291" s="215"/>
      <c r="FTB291" s="215"/>
      <c r="FTC291" s="215"/>
      <c r="FTD291" s="215"/>
      <c r="FTE291" s="215"/>
      <c r="FTF291" s="215"/>
      <c r="FTG291" s="215"/>
      <c r="FTH291" s="215"/>
      <c r="FTI291" s="215"/>
      <c r="FTJ291" s="215"/>
      <c r="FTK291" s="215"/>
      <c r="FTL291" s="215"/>
      <c r="FTM291" s="215"/>
      <c r="FTN291" s="215"/>
      <c r="FTO291" s="215"/>
      <c r="FTP291" s="215"/>
      <c r="FTQ291" s="215"/>
      <c r="FTR291" s="215"/>
      <c r="FTS291" s="215"/>
      <c r="FTT291" s="215"/>
      <c r="FTU291" s="215"/>
      <c r="FTV291" s="215"/>
      <c r="FTW291" s="215"/>
      <c r="FTX291" s="215"/>
      <c r="FTY291" s="215"/>
      <c r="FTZ291" s="215"/>
      <c r="FUA291" s="215"/>
      <c r="FUB291" s="215"/>
      <c r="FUC291" s="215"/>
      <c r="FUD291" s="215"/>
      <c r="FUE291" s="215"/>
      <c r="FUF291" s="215"/>
      <c r="FUG291" s="215"/>
      <c r="FUH291" s="215"/>
      <c r="FUI291" s="215"/>
      <c r="FUJ291" s="215"/>
      <c r="FUK291" s="215"/>
      <c r="FUL291" s="215"/>
      <c r="FUM291" s="215"/>
      <c r="FUN291" s="215"/>
      <c r="FUO291" s="215"/>
      <c r="FUP291" s="215"/>
      <c r="FUQ291" s="215"/>
      <c r="FUR291" s="215"/>
      <c r="FUS291" s="215"/>
      <c r="FUT291" s="215"/>
      <c r="FUU291" s="215"/>
      <c r="FUV291" s="215"/>
      <c r="FUW291" s="215"/>
      <c r="FUX291" s="215"/>
      <c r="FUY291" s="215"/>
      <c r="FUZ291" s="215"/>
      <c r="FVA291" s="215"/>
      <c r="FVB291" s="215"/>
      <c r="FVC291" s="215"/>
      <c r="FVD291" s="215"/>
      <c r="FVE291" s="215"/>
      <c r="FVF291" s="215"/>
      <c r="FVG291" s="215"/>
      <c r="FVH291" s="215"/>
      <c r="FVI291" s="215"/>
      <c r="FVJ291" s="215"/>
      <c r="FVK291" s="215"/>
      <c r="FVL291" s="215"/>
      <c r="FVM291" s="215"/>
      <c r="FVN291" s="215"/>
      <c r="FVO291" s="215"/>
      <c r="FVP291" s="215"/>
      <c r="FVQ291" s="215"/>
      <c r="FVR291" s="215"/>
      <c r="FVS291" s="215"/>
      <c r="FVT291" s="215"/>
      <c r="FVU291" s="215"/>
      <c r="FVV291" s="215"/>
      <c r="FVW291" s="215"/>
      <c r="FVX291" s="215"/>
      <c r="FVY291" s="215"/>
      <c r="FVZ291" s="215"/>
      <c r="FWA291" s="215"/>
      <c r="FWB291" s="215"/>
      <c r="FWC291" s="215"/>
      <c r="FWD291" s="215"/>
      <c r="FWE291" s="215"/>
      <c r="FWF291" s="215"/>
      <c r="FWG291" s="215"/>
      <c r="FWH291" s="215"/>
      <c r="FWI291" s="215"/>
      <c r="FWJ291" s="215"/>
      <c r="FWK291" s="215"/>
      <c r="FWL291" s="215"/>
      <c r="FWM291" s="215"/>
      <c r="FWN291" s="215"/>
      <c r="FWO291" s="215"/>
      <c r="FWP291" s="215"/>
      <c r="FWQ291" s="215"/>
      <c r="FWR291" s="215"/>
      <c r="FWS291" s="215"/>
      <c r="FWT291" s="215"/>
      <c r="FWU291" s="215"/>
      <c r="FWV291" s="215"/>
      <c r="FWW291" s="215"/>
      <c r="FWX291" s="215"/>
      <c r="FWY291" s="215"/>
      <c r="FWZ291" s="215"/>
      <c r="FXA291" s="215"/>
      <c r="FXB291" s="215"/>
      <c r="FXC291" s="215"/>
      <c r="FXD291" s="215"/>
      <c r="FXE291" s="215"/>
      <c r="FXF291" s="215"/>
      <c r="FXG291" s="215"/>
      <c r="FXH291" s="215"/>
      <c r="FXI291" s="215"/>
      <c r="FXJ291" s="215"/>
      <c r="FXK291" s="215"/>
      <c r="FXL291" s="215"/>
      <c r="FXM291" s="215"/>
      <c r="FXN291" s="215"/>
      <c r="FXO291" s="215"/>
      <c r="FXP291" s="215"/>
      <c r="FXQ291" s="215"/>
      <c r="FXR291" s="215"/>
      <c r="FXS291" s="215"/>
      <c r="FXT291" s="215"/>
      <c r="FXU291" s="215"/>
      <c r="FXV291" s="215"/>
      <c r="FXW291" s="215"/>
      <c r="FXX291" s="215"/>
      <c r="FXY291" s="215"/>
      <c r="FXZ291" s="215"/>
      <c r="FYA291" s="215"/>
      <c r="FYB291" s="215"/>
      <c r="FYC291" s="215"/>
      <c r="FYD291" s="215"/>
      <c r="FYE291" s="215"/>
      <c r="FYF291" s="215"/>
      <c r="FYG291" s="215"/>
      <c r="FYH291" s="215"/>
      <c r="FYI291" s="215"/>
      <c r="FYJ291" s="215"/>
      <c r="FYK291" s="215"/>
      <c r="FYL291" s="215"/>
      <c r="FYM291" s="215"/>
      <c r="FYN291" s="215"/>
      <c r="FYO291" s="215"/>
      <c r="FYP291" s="215"/>
      <c r="FYQ291" s="215"/>
      <c r="FYR291" s="215"/>
      <c r="FYS291" s="215"/>
      <c r="FYT291" s="215"/>
      <c r="FYU291" s="215"/>
      <c r="FYV291" s="215"/>
      <c r="FYW291" s="215"/>
      <c r="FYX291" s="215"/>
      <c r="FYY291" s="215"/>
      <c r="FYZ291" s="215"/>
      <c r="FZA291" s="215"/>
      <c r="FZB291" s="215"/>
      <c r="FZC291" s="215"/>
      <c r="FZD291" s="215"/>
      <c r="FZE291" s="215"/>
      <c r="FZF291" s="215"/>
      <c r="FZG291" s="215"/>
      <c r="FZH291" s="215"/>
      <c r="FZI291" s="215"/>
      <c r="FZJ291" s="215"/>
      <c r="FZK291" s="215"/>
      <c r="FZL291" s="215"/>
      <c r="FZM291" s="215"/>
      <c r="FZN291" s="215"/>
      <c r="FZO291" s="215"/>
      <c r="FZP291" s="215"/>
      <c r="FZQ291" s="215"/>
      <c r="FZR291" s="215"/>
      <c r="FZS291" s="215"/>
      <c r="FZT291" s="215"/>
      <c r="FZU291" s="215"/>
      <c r="FZV291" s="215"/>
      <c r="FZW291" s="215"/>
      <c r="FZX291" s="215"/>
      <c r="FZY291" s="215"/>
      <c r="FZZ291" s="215"/>
      <c r="GAA291" s="215"/>
      <c r="GAB291" s="215"/>
      <c r="GAC291" s="215"/>
      <c r="GAD291" s="215"/>
      <c r="GAE291" s="215"/>
      <c r="GAF291" s="215"/>
      <c r="GAG291" s="215"/>
      <c r="GAH291" s="215"/>
      <c r="GAI291" s="215"/>
      <c r="GAJ291" s="215"/>
      <c r="GAK291" s="215"/>
      <c r="GAL291" s="215"/>
      <c r="GAM291" s="215"/>
      <c r="GAN291" s="215"/>
      <c r="GAO291" s="215"/>
      <c r="GAP291" s="215"/>
      <c r="GAQ291" s="215"/>
      <c r="GAR291" s="215"/>
      <c r="GAS291" s="215"/>
      <c r="GAT291" s="215"/>
      <c r="GAU291" s="215"/>
      <c r="GAV291" s="215"/>
      <c r="GAW291" s="215"/>
      <c r="GAX291" s="215"/>
      <c r="GAY291" s="215"/>
      <c r="GAZ291" s="215"/>
      <c r="GBA291" s="215"/>
      <c r="GBB291" s="215"/>
      <c r="GBC291" s="215"/>
      <c r="GBD291" s="215"/>
      <c r="GBE291" s="215"/>
      <c r="GBF291" s="215"/>
      <c r="GBG291" s="215"/>
      <c r="GBH291" s="215"/>
      <c r="GBI291" s="215"/>
      <c r="GBJ291" s="215"/>
      <c r="GBK291" s="215"/>
      <c r="GBL291" s="215"/>
      <c r="GBM291" s="215"/>
      <c r="GBN291" s="215"/>
      <c r="GBO291" s="215"/>
      <c r="GBP291" s="215"/>
      <c r="GBQ291" s="215"/>
      <c r="GBR291" s="215"/>
      <c r="GBS291" s="215"/>
      <c r="GBT291" s="215"/>
      <c r="GBU291" s="215"/>
      <c r="GBV291" s="215"/>
      <c r="GBW291" s="215"/>
      <c r="GBX291" s="215"/>
      <c r="GBY291" s="215"/>
      <c r="GBZ291" s="215"/>
      <c r="GCA291" s="215"/>
      <c r="GCB291" s="215"/>
      <c r="GCC291" s="215"/>
      <c r="GCD291" s="215"/>
      <c r="GCE291" s="215"/>
      <c r="GCF291" s="215"/>
      <c r="GCG291" s="215"/>
      <c r="GCH291" s="215"/>
      <c r="GCI291" s="215"/>
      <c r="GCJ291" s="215"/>
      <c r="GCK291" s="215"/>
      <c r="GCL291" s="215"/>
      <c r="GCM291" s="215"/>
      <c r="GCN291" s="215"/>
      <c r="GCO291" s="215"/>
      <c r="GCP291" s="215"/>
      <c r="GCQ291" s="215"/>
      <c r="GCR291" s="215"/>
      <c r="GCS291" s="215"/>
      <c r="GCT291" s="215"/>
      <c r="GCU291" s="215"/>
      <c r="GCV291" s="215"/>
      <c r="GCW291" s="215"/>
      <c r="GCX291" s="215"/>
      <c r="GCY291" s="215"/>
      <c r="GCZ291" s="215"/>
      <c r="GDA291" s="215"/>
      <c r="GDB291" s="215"/>
      <c r="GDC291" s="215"/>
      <c r="GDD291" s="215"/>
      <c r="GDE291" s="215"/>
      <c r="GDF291" s="215"/>
      <c r="GDG291" s="215"/>
      <c r="GDH291" s="215"/>
      <c r="GDI291" s="215"/>
      <c r="GDJ291" s="215"/>
      <c r="GDK291" s="215"/>
      <c r="GDL291" s="215"/>
      <c r="GDM291" s="215"/>
      <c r="GDN291" s="215"/>
      <c r="GDO291" s="215"/>
      <c r="GDP291" s="215"/>
      <c r="GDQ291" s="215"/>
      <c r="GDR291" s="215"/>
      <c r="GDS291" s="215"/>
      <c r="GDT291" s="215"/>
      <c r="GDU291" s="215"/>
      <c r="GDV291" s="215"/>
      <c r="GDW291" s="215"/>
      <c r="GDX291" s="215"/>
      <c r="GDY291" s="215"/>
      <c r="GDZ291" s="215"/>
      <c r="GEA291" s="215"/>
      <c r="GEB291" s="215"/>
      <c r="GEC291" s="215"/>
      <c r="GED291" s="215"/>
      <c r="GEE291" s="215"/>
      <c r="GEF291" s="215"/>
      <c r="GEG291" s="215"/>
      <c r="GEH291" s="215"/>
      <c r="GEI291" s="215"/>
      <c r="GEJ291" s="215"/>
      <c r="GEK291" s="215"/>
      <c r="GEL291" s="215"/>
      <c r="GEM291" s="215"/>
      <c r="GEN291" s="215"/>
      <c r="GEO291" s="215"/>
      <c r="GEP291" s="215"/>
      <c r="GEQ291" s="215"/>
      <c r="GER291" s="215"/>
      <c r="GES291" s="215"/>
      <c r="GET291" s="215"/>
      <c r="GEU291" s="215"/>
      <c r="GEV291" s="215"/>
      <c r="GEW291" s="215"/>
      <c r="GEX291" s="215"/>
      <c r="GEY291" s="215"/>
      <c r="GEZ291" s="215"/>
      <c r="GFA291" s="215"/>
      <c r="GFB291" s="215"/>
      <c r="GFC291" s="215"/>
      <c r="GFD291" s="215"/>
      <c r="GFE291" s="215"/>
      <c r="GFF291" s="215"/>
      <c r="GFG291" s="215"/>
      <c r="GFH291" s="215"/>
      <c r="GFI291" s="215"/>
      <c r="GFJ291" s="215"/>
      <c r="GFK291" s="215"/>
      <c r="GFL291" s="215"/>
      <c r="GFM291" s="215"/>
      <c r="GFN291" s="215"/>
      <c r="GFO291" s="215"/>
      <c r="GFP291" s="215"/>
      <c r="GFQ291" s="215"/>
      <c r="GFR291" s="215"/>
      <c r="GFS291" s="215"/>
      <c r="GFT291" s="215"/>
      <c r="GFU291" s="215"/>
      <c r="GFV291" s="215"/>
      <c r="GFW291" s="215"/>
      <c r="GFX291" s="215"/>
      <c r="GFY291" s="215"/>
      <c r="GFZ291" s="215"/>
      <c r="GGA291" s="215"/>
      <c r="GGB291" s="215"/>
      <c r="GGC291" s="215"/>
      <c r="GGD291" s="215"/>
      <c r="GGE291" s="215"/>
      <c r="GGF291" s="215"/>
      <c r="GGG291" s="215"/>
      <c r="GGH291" s="215"/>
      <c r="GGI291" s="215"/>
      <c r="GGJ291" s="215"/>
      <c r="GGK291" s="215"/>
      <c r="GGL291" s="215"/>
      <c r="GGM291" s="215"/>
      <c r="GGN291" s="215"/>
      <c r="GGO291" s="215"/>
      <c r="GGP291" s="215"/>
      <c r="GGQ291" s="215"/>
      <c r="GGR291" s="215"/>
      <c r="GGS291" s="215"/>
      <c r="GGT291" s="215"/>
      <c r="GGU291" s="215"/>
      <c r="GGV291" s="215"/>
      <c r="GGW291" s="215"/>
      <c r="GGX291" s="215"/>
      <c r="GGY291" s="215"/>
      <c r="GGZ291" s="215"/>
      <c r="GHA291" s="215"/>
      <c r="GHB291" s="215"/>
      <c r="GHC291" s="215"/>
      <c r="GHD291" s="215"/>
      <c r="GHE291" s="215"/>
      <c r="GHF291" s="215"/>
      <c r="GHG291" s="215"/>
      <c r="GHH291" s="215"/>
      <c r="GHI291" s="215"/>
      <c r="GHJ291" s="215"/>
      <c r="GHK291" s="215"/>
      <c r="GHL291" s="215"/>
      <c r="GHM291" s="215"/>
      <c r="GHN291" s="215"/>
      <c r="GHO291" s="215"/>
      <c r="GHP291" s="215"/>
      <c r="GHQ291" s="215"/>
      <c r="GHR291" s="215"/>
      <c r="GHS291" s="215"/>
      <c r="GHT291" s="215"/>
      <c r="GHU291" s="215"/>
      <c r="GHV291" s="215"/>
      <c r="GHW291" s="215"/>
      <c r="GHX291" s="215"/>
      <c r="GHY291" s="215"/>
      <c r="GHZ291" s="215"/>
      <c r="GIA291" s="215"/>
      <c r="GIB291" s="215"/>
      <c r="GIC291" s="215"/>
      <c r="GID291" s="215"/>
      <c r="GIE291" s="215"/>
      <c r="GIF291" s="215"/>
      <c r="GIG291" s="215"/>
      <c r="GIH291" s="215"/>
      <c r="GII291" s="215"/>
      <c r="GIJ291" s="215"/>
      <c r="GIK291" s="215"/>
      <c r="GIL291" s="215"/>
      <c r="GIM291" s="215"/>
      <c r="GIN291" s="215"/>
      <c r="GIO291" s="215"/>
      <c r="GIP291" s="215"/>
      <c r="GIQ291" s="215"/>
      <c r="GIR291" s="215"/>
      <c r="GIS291" s="215"/>
      <c r="GIT291" s="215"/>
      <c r="GIU291" s="215"/>
      <c r="GIV291" s="215"/>
      <c r="GIW291" s="215"/>
      <c r="GIX291" s="215"/>
      <c r="GIY291" s="215"/>
      <c r="GIZ291" s="215"/>
      <c r="GJA291" s="215"/>
      <c r="GJB291" s="215"/>
      <c r="GJC291" s="215"/>
      <c r="GJD291" s="215"/>
      <c r="GJE291" s="215"/>
      <c r="GJF291" s="215"/>
      <c r="GJG291" s="215"/>
      <c r="GJH291" s="215"/>
      <c r="GJI291" s="215"/>
      <c r="GJJ291" s="215"/>
      <c r="GJK291" s="215"/>
      <c r="GJL291" s="215"/>
      <c r="GJM291" s="215"/>
      <c r="GJN291" s="215"/>
      <c r="GJO291" s="215"/>
      <c r="GJP291" s="215"/>
      <c r="GJQ291" s="215"/>
      <c r="GJR291" s="215"/>
      <c r="GJS291" s="215"/>
      <c r="GJT291" s="215"/>
      <c r="GJU291" s="215"/>
      <c r="GJV291" s="215"/>
      <c r="GJW291" s="215"/>
      <c r="GJX291" s="215"/>
      <c r="GJY291" s="215"/>
      <c r="GJZ291" s="215"/>
      <c r="GKA291" s="215"/>
      <c r="GKB291" s="215"/>
      <c r="GKC291" s="215"/>
      <c r="GKD291" s="215"/>
      <c r="GKE291" s="215"/>
      <c r="GKF291" s="215"/>
      <c r="GKG291" s="215"/>
      <c r="GKH291" s="215"/>
      <c r="GKI291" s="215"/>
      <c r="GKJ291" s="215"/>
      <c r="GKK291" s="215"/>
      <c r="GKL291" s="215"/>
      <c r="GKM291" s="215"/>
      <c r="GKN291" s="215"/>
      <c r="GKO291" s="215"/>
      <c r="GKP291" s="215"/>
      <c r="GKQ291" s="215"/>
      <c r="GKR291" s="215"/>
      <c r="GKS291" s="215"/>
      <c r="GKT291" s="215"/>
      <c r="GKU291" s="215"/>
      <c r="GKV291" s="215"/>
      <c r="GKW291" s="215"/>
      <c r="GKX291" s="215"/>
      <c r="GKY291" s="215"/>
      <c r="GKZ291" s="215"/>
      <c r="GLA291" s="215"/>
      <c r="GLB291" s="215"/>
      <c r="GLC291" s="215"/>
      <c r="GLD291" s="215"/>
      <c r="GLE291" s="215"/>
      <c r="GLF291" s="215"/>
      <c r="GLG291" s="215"/>
      <c r="GLH291" s="215"/>
      <c r="GLI291" s="215"/>
      <c r="GLJ291" s="215"/>
      <c r="GLK291" s="215"/>
      <c r="GLL291" s="215"/>
      <c r="GLM291" s="215"/>
      <c r="GLN291" s="215"/>
      <c r="GLO291" s="215"/>
      <c r="GLP291" s="215"/>
      <c r="GLQ291" s="215"/>
      <c r="GLR291" s="215"/>
      <c r="GLS291" s="215"/>
      <c r="GLT291" s="215"/>
      <c r="GLU291" s="215"/>
      <c r="GLV291" s="215"/>
      <c r="GLW291" s="215"/>
      <c r="GLX291" s="215"/>
      <c r="GLY291" s="215"/>
      <c r="GLZ291" s="215"/>
      <c r="GMA291" s="215"/>
      <c r="GMB291" s="215"/>
      <c r="GMC291" s="215"/>
      <c r="GMD291" s="215"/>
      <c r="GME291" s="215"/>
      <c r="GMF291" s="215"/>
      <c r="GMG291" s="215"/>
      <c r="GMH291" s="215"/>
      <c r="GMI291" s="215"/>
      <c r="GMJ291" s="215"/>
      <c r="GMK291" s="215"/>
      <c r="GML291" s="215"/>
      <c r="GMM291" s="215"/>
      <c r="GMN291" s="215"/>
      <c r="GMO291" s="215"/>
      <c r="GMP291" s="215"/>
      <c r="GMQ291" s="215"/>
      <c r="GMR291" s="215"/>
      <c r="GMS291" s="215"/>
      <c r="GMT291" s="215"/>
      <c r="GMU291" s="215"/>
      <c r="GMV291" s="215"/>
      <c r="GMW291" s="215"/>
      <c r="GMX291" s="215"/>
      <c r="GMY291" s="215"/>
      <c r="GMZ291" s="215"/>
      <c r="GNA291" s="215"/>
      <c r="GNB291" s="215"/>
      <c r="GNC291" s="215"/>
      <c r="GND291" s="215"/>
      <c r="GNE291" s="215"/>
      <c r="GNF291" s="215"/>
      <c r="GNG291" s="215"/>
      <c r="GNH291" s="215"/>
      <c r="GNI291" s="215"/>
      <c r="GNJ291" s="215"/>
      <c r="GNK291" s="215"/>
      <c r="GNL291" s="215"/>
      <c r="GNM291" s="215"/>
      <c r="GNN291" s="215"/>
      <c r="GNO291" s="215"/>
      <c r="GNP291" s="215"/>
      <c r="GNQ291" s="215"/>
      <c r="GNR291" s="215"/>
      <c r="GNS291" s="215"/>
      <c r="GNT291" s="215"/>
      <c r="GNU291" s="215"/>
      <c r="GNV291" s="215"/>
      <c r="GNW291" s="215"/>
      <c r="GNX291" s="215"/>
      <c r="GNY291" s="215"/>
      <c r="GNZ291" s="215"/>
      <c r="GOA291" s="215"/>
      <c r="GOB291" s="215"/>
      <c r="GOC291" s="215"/>
      <c r="GOD291" s="215"/>
      <c r="GOE291" s="215"/>
      <c r="GOF291" s="215"/>
      <c r="GOG291" s="215"/>
      <c r="GOH291" s="215"/>
      <c r="GOI291" s="215"/>
      <c r="GOJ291" s="215"/>
      <c r="GOK291" s="215"/>
      <c r="GOL291" s="215"/>
      <c r="GOM291" s="215"/>
      <c r="GON291" s="215"/>
      <c r="GOO291" s="215"/>
      <c r="GOP291" s="215"/>
      <c r="GOQ291" s="215"/>
      <c r="GOR291" s="215"/>
      <c r="GOS291" s="215"/>
      <c r="GOT291" s="215"/>
      <c r="GOU291" s="215"/>
      <c r="GOV291" s="215"/>
      <c r="GOW291" s="215"/>
      <c r="GOX291" s="215"/>
      <c r="GOY291" s="215"/>
      <c r="GOZ291" s="215"/>
      <c r="GPA291" s="215"/>
      <c r="GPB291" s="215"/>
      <c r="GPC291" s="215"/>
      <c r="GPD291" s="215"/>
      <c r="GPE291" s="215"/>
      <c r="GPF291" s="215"/>
      <c r="GPG291" s="215"/>
      <c r="GPH291" s="215"/>
      <c r="GPI291" s="215"/>
      <c r="GPJ291" s="215"/>
      <c r="GPK291" s="215"/>
      <c r="GPL291" s="215"/>
      <c r="GPM291" s="215"/>
      <c r="GPN291" s="215"/>
      <c r="GPO291" s="215"/>
      <c r="GPP291" s="215"/>
      <c r="GPQ291" s="215"/>
      <c r="GPR291" s="215"/>
      <c r="GPS291" s="215"/>
      <c r="GPT291" s="215"/>
      <c r="GPU291" s="215"/>
      <c r="GPV291" s="215"/>
      <c r="GPW291" s="215"/>
      <c r="GPX291" s="215"/>
      <c r="GPY291" s="215"/>
      <c r="GPZ291" s="215"/>
      <c r="GQA291" s="215"/>
      <c r="GQB291" s="215"/>
      <c r="GQC291" s="215"/>
      <c r="GQD291" s="215"/>
      <c r="GQE291" s="215"/>
      <c r="GQF291" s="215"/>
      <c r="GQG291" s="215"/>
      <c r="GQH291" s="215"/>
      <c r="GQI291" s="215"/>
      <c r="GQJ291" s="215"/>
      <c r="GQK291" s="215"/>
      <c r="GQL291" s="215"/>
      <c r="GQM291" s="215"/>
      <c r="GQN291" s="215"/>
      <c r="GQO291" s="215"/>
      <c r="GQP291" s="215"/>
      <c r="GQQ291" s="215"/>
      <c r="GQR291" s="215"/>
      <c r="GQS291" s="215"/>
      <c r="GQT291" s="215"/>
      <c r="GQU291" s="215"/>
      <c r="GQV291" s="215"/>
      <c r="GQW291" s="215"/>
      <c r="GQX291" s="215"/>
      <c r="GQY291" s="215"/>
      <c r="GQZ291" s="215"/>
      <c r="GRA291" s="215"/>
      <c r="GRB291" s="215"/>
      <c r="GRC291" s="215"/>
      <c r="GRD291" s="215"/>
      <c r="GRE291" s="215"/>
      <c r="GRF291" s="215"/>
      <c r="GRG291" s="215"/>
      <c r="GRH291" s="215"/>
      <c r="GRI291" s="215"/>
      <c r="GRJ291" s="215"/>
      <c r="GRK291" s="215"/>
      <c r="GRL291" s="215"/>
      <c r="GRM291" s="215"/>
      <c r="GRN291" s="215"/>
      <c r="GRO291" s="215"/>
      <c r="GRP291" s="215"/>
      <c r="GRQ291" s="215"/>
      <c r="GRR291" s="215"/>
      <c r="GRS291" s="215"/>
      <c r="GRT291" s="215"/>
      <c r="GRU291" s="215"/>
      <c r="GRV291" s="215"/>
      <c r="GRW291" s="215"/>
      <c r="GRX291" s="215"/>
      <c r="GRY291" s="215"/>
      <c r="GRZ291" s="215"/>
      <c r="GSA291" s="215"/>
      <c r="GSB291" s="215"/>
      <c r="GSC291" s="215"/>
      <c r="GSD291" s="215"/>
      <c r="GSE291" s="215"/>
      <c r="GSF291" s="215"/>
      <c r="GSG291" s="215"/>
      <c r="GSH291" s="215"/>
      <c r="GSI291" s="215"/>
      <c r="GSJ291" s="215"/>
      <c r="GSK291" s="215"/>
      <c r="GSL291" s="215"/>
      <c r="GSM291" s="215"/>
      <c r="GSN291" s="215"/>
      <c r="GSO291" s="215"/>
      <c r="GSP291" s="215"/>
      <c r="GSQ291" s="215"/>
      <c r="GSR291" s="215"/>
      <c r="GSS291" s="215"/>
      <c r="GST291" s="215"/>
      <c r="GSU291" s="215"/>
      <c r="GSV291" s="215"/>
      <c r="GSW291" s="215"/>
      <c r="GSX291" s="215"/>
      <c r="GSY291" s="215"/>
      <c r="GSZ291" s="215"/>
      <c r="GTA291" s="215"/>
      <c r="GTB291" s="215"/>
      <c r="GTC291" s="215"/>
      <c r="GTD291" s="215"/>
      <c r="GTE291" s="215"/>
      <c r="GTF291" s="215"/>
      <c r="GTG291" s="215"/>
      <c r="GTH291" s="215"/>
      <c r="GTI291" s="215"/>
      <c r="GTJ291" s="215"/>
      <c r="GTK291" s="215"/>
      <c r="GTL291" s="215"/>
      <c r="GTM291" s="215"/>
      <c r="GTN291" s="215"/>
      <c r="GTO291" s="215"/>
      <c r="GTP291" s="215"/>
      <c r="GTQ291" s="215"/>
      <c r="GTR291" s="215"/>
      <c r="GTS291" s="215"/>
      <c r="GTT291" s="215"/>
      <c r="GTU291" s="215"/>
      <c r="GTV291" s="215"/>
      <c r="GTW291" s="215"/>
      <c r="GTX291" s="215"/>
      <c r="GTY291" s="215"/>
      <c r="GTZ291" s="215"/>
      <c r="GUA291" s="215"/>
      <c r="GUB291" s="215"/>
      <c r="GUC291" s="215"/>
      <c r="GUD291" s="215"/>
      <c r="GUE291" s="215"/>
      <c r="GUF291" s="215"/>
      <c r="GUG291" s="215"/>
      <c r="GUH291" s="215"/>
      <c r="GUI291" s="215"/>
      <c r="GUJ291" s="215"/>
      <c r="GUK291" s="215"/>
      <c r="GUL291" s="215"/>
      <c r="GUM291" s="215"/>
      <c r="GUN291" s="215"/>
      <c r="GUO291" s="215"/>
      <c r="GUP291" s="215"/>
      <c r="GUQ291" s="215"/>
      <c r="GUR291" s="215"/>
      <c r="GUS291" s="215"/>
      <c r="GUT291" s="215"/>
      <c r="GUU291" s="215"/>
      <c r="GUV291" s="215"/>
      <c r="GUW291" s="215"/>
      <c r="GUX291" s="215"/>
      <c r="GUY291" s="215"/>
      <c r="GUZ291" s="215"/>
      <c r="GVA291" s="215"/>
      <c r="GVB291" s="215"/>
      <c r="GVC291" s="215"/>
      <c r="GVD291" s="215"/>
      <c r="GVE291" s="215"/>
      <c r="GVF291" s="215"/>
      <c r="GVG291" s="215"/>
      <c r="GVH291" s="215"/>
      <c r="GVI291" s="215"/>
      <c r="GVJ291" s="215"/>
      <c r="GVK291" s="215"/>
      <c r="GVL291" s="215"/>
      <c r="GVM291" s="215"/>
      <c r="GVN291" s="215"/>
      <c r="GVO291" s="215"/>
      <c r="GVP291" s="215"/>
      <c r="GVQ291" s="215"/>
      <c r="GVR291" s="215"/>
      <c r="GVS291" s="215"/>
      <c r="GVT291" s="215"/>
      <c r="GVU291" s="215"/>
      <c r="GVV291" s="215"/>
      <c r="GVW291" s="215"/>
      <c r="GVX291" s="215"/>
      <c r="GVY291" s="215"/>
      <c r="GVZ291" s="215"/>
      <c r="GWA291" s="215"/>
      <c r="GWB291" s="215"/>
      <c r="GWC291" s="215"/>
      <c r="GWD291" s="215"/>
      <c r="GWE291" s="215"/>
      <c r="GWF291" s="215"/>
      <c r="GWG291" s="215"/>
      <c r="GWH291" s="215"/>
      <c r="GWI291" s="215"/>
      <c r="GWJ291" s="215"/>
      <c r="GWK291" s="215"/>
      <c r="GWL291" s="215"/>
      <c r="GWM291" s="215"/>
      <c r="GWN291" s="215"/>
      <c r="GWO291" s="215"/>
      <c r="GWP291" s="215"/>
      <c r="GWQ291" s="215"/>
      <c r="GWR291" s="215"/>
      <c r="GWS291" s="215"/>
      <c r="GWT291" s="215"/>
      <c r="GWU291" s="215"/>
      <c r="GWV291" s="215"/>
      <c r="GWW291" s="215"/>
      <c r="GWX291" s="215"/>
      <c r="GWY291" s="215"/>
      <c r="GWZ291" s="215"/>
      <c r="GXA291" s="215"/>
      <c r="GXB291" s="215"/>
      <c r="GXC291" s="215"/>
      <c r="GXD291" s="215"/>
      <c r="GXE291" s="215"/>
      <c r="GXF291" s="215"/>
      <c r="GXG291" s="215"/>
      <c r="GXH291" s="215"/>
      <c r="GXI291" s="215"/>
      <c r="GXJ291" s="215"/>
      <c r="GXK291" s="215"/>
      <c r="GXL291" s="215"/>
      <c r="GXM291" s="215"/>
      <c r="GXN291" s="215"/>
      <c r="GXO291" s="215"/>
      <c r="GXP291" s="215"/>
      <c r="GXQ291" s="215"/>
      <c r="GXR291" s="215"/>
      <c r="GXS291" s="215"/>
      <c r="GXT291" s="215"/>
      <c r="GXU291" s="215"/>
      <c r="GXV291" s="215"/>
      <c r="GXW291" s="215"/>
      <c r="GXX291" s="215"/>
      <c r="GXY291" s="215"/>
      <c r="GXZ291" s="215"/>
      <c r="GYA291" s="215"/>
      <c r="GYB291" s="215"/>
      <c r="GYC291" s="215"/>
      <c r="GYD291" s="215"/>
      <c r="GYE291" s="215"/>
      <c r="GYF291" s="215"/>
      <c r="GYG291" s="215"/>
      <c r="GYH291" s="215"/>
      <c r="GYI291" s="215"/>
      <c r="GYJ291" s="215"/>
      <c r="GYK291" s="215"/>
      <c r="GYL291" s="215"/>
      <c r="GYM291" s="215"/>
      <c r="GYN291" s="215"/>
      <c r="GYO291" s="215"/>
      <c r="GYP291" s="215"/>
      <c r="GYQ291" s="215"/>
      <c r="GYR291" s="215"/>
      <c r="GYS291" s="215"/>
      <c r="GYT291" s="215"/>
      <c r="GYU291" s="215"/>
      <c r="GYV291" s="215"/>
      <c r="GYW291" s="215"/>
      <c r="GYX291" s="215"/>
      <c r="GYY291" s="215"/>
      <c r="GYZ291" s="215"/>
      <c r="GZA291" s="215"/>
      <c r="GZB291" s="215"/>
      <c r="GZC291" s="215"/>
      <c r="GZD291" s="215"/>
      <c r="GZE291" s="215"/>
      <c r="GZF291" s="215"/>
      <c r="GZG291" s="215"/>
      <c r="GZH291" s="215"/>
      <c r="GZI291" s="215"/>
      <c r="GZJ291" s="215"/>
      <c r="GZK291" s="215"/>
      <c r="GZL291" s="215"/>
      <c r="GZM291" s="215"/>
      <c r="GZN291" s="215"/>
      <c r="GZO291" s="215"/>
      <c r="GZP291" s="215"/>
      <c r="GZQ291" s="215"/>
      <c r="GZR291" s="215"/>
      <c r="GZS291" s="215"/>
      <c r="GZT291" s="215"/>
      <c r="GZU291" s="215"/>
      <c r="GZV291" s="215"/>
      <c r="GZW291" s="215"/>
      <c r="GZX291" s="215"/>
      <c r="GZY291" s="215"/>
      <c r="GZZ291" s="215"/>
      <c r="HAA291" s="215"/>
      <c r="HAB291" s="215"/>
      <c r="HAC291" s="215"/>
      <c r="HAD291" s="215"/>
      <c r="HAE291" s="215"/>
      <c r="HAF291" s="215"/>
      <c r="HAG291" s="215"/>
      <c r="HAH291" s="215"/>
      <c r="HAI291" s="215"/>
      <c r="HAJ291" s="215"/>
      <c r="HAK291" s="215"/>
      <c r="HAL291" s="215"/>
      <c r="HAM291" s="215"/>
      <c r="HAN291" s="215"/>
      <c r="HAO291" s="215"/>
      <c r="HAP291" s="215"/>
      <c r="HAQ291" s="215"/>
      <c r="HAR291" s="215"/>
      <c r="HAS291" s="215"/>
      <c r="HAT291" s="215"/>
      <c r="HAU291" s="215"/>
      <c r="HAV291" s="215"/>
      <c r="HAW291" s="215"/>
      <c r="HAX291" s="215"/>
      <c r="HAY291" s="215"/>
      <c r="HAZ291" s="215"/>
      <c r="HBA291" s="215"/>
      <c r="HBB291" s="215"/>
      <c r="HBC291" s="215"/>
      <c r="HBD291" s="215"/>
      <c r="HBE291" s="215"/>
      <c r="HBF291" s="215"/>
      <c r="HBG291" s="215"/>
      <c r="HBH291" s="215"/>
      <c r="HBI291" s="215"/>
      <c r="HBJ291" s="215"/>
      <c r="HBK291" s="215"/>
      <c r="HBL291" s="215"/>
      <c r="HBM291" s="215"/>
      <c r="HBN291" s="215"/>
      <c r="HBO291" s="215"/>
      <c r="HBP291" s="215"/>
      <c r="HBQ291" s="215"/>
      <c r="HBR291" s="215"/>
      <c r="HBS291" s="215"/>
      <c r="HBT291" s="215"/>
      <c r="HBU291" s="215"/>
      <c r="HBV291" s="215"/>
      <c r="HBW291" s="215"/>
      <c r="HBX291" s="215"/>
      <c r="HBY291" s="215"/>
      <c r="HBZ291" s="215"/>
      <c r="HCA291" s="215"/>
      <c r="HCB291" s="215"/>
      <c r="HCC291" s="215"/>
      <c r="HCD291" s="215"/>
      <c r="HCE291" s="215"/>
      <c r="HCF291" s="215"/>
      <c r="HCG291" s="215"/>
      <c r="HCH291" s="215"/>
      <c r="HCI291" s="215"/>
      <c r="HCJ291" s="215"/>
      <c r="HCK291" s="215"/>
      <c r="HCL291" s="215"/>
      <c r="HCM291" s="215"/>
      <c r="HCN291" s="215"/>
      <c r="HCO291" s="215"/>
      <c r="HCP291" s="215"/>
      <c r="HCQ291" s="215"/>
      <c r="HCR291" s="215"/>
      <c r="HCS291" s="215"/>
      <c r="HCT291" s="215"/>
      <c r="HCU291" s="215"/>
      <c r="HCV291" s="215"/>
      <c r="HCW291" s="215"/>
      <c r="HCX291" s="215"/>
      <c r="HCY291" s="215"/>
      <c r="HCZ291" s="215"/>
      <c r="HDA291" s="215"/>
      <c r="HDB291" s="215"/>
      <c r="HDC291" s="215"/>
      <c r="HDD291" s="215"/>
      <c r="HDE291" s="215"/>
      <c r="HDF291" s="215"/>
      <c r="HDG291" s="215"/>
      <c r="HDH291" s="215"/>
      <c r="HDI291" s="215"/>
      <c r="HDJ291" s="215"/>
      <c r="HDK291" s="215"/>
      <c r="HDL291" s="215"/>
      <c r="HDM291" s="215"/>
      <c r="HDN291" s="215"/>
      <c r="HDO291" s="215"/>
      <c r="HDP291" s="215"/>
      <c r="HDQ291" s="215"/>
      <c r="HDR291" s="215"/>
      <c r="HDS291" s="215"/>
      <c r="HDT291" s="215"/>
      <c r="HDU291" s="215"/>
      <c r="HDV291" s="215"/>
      <c r="HDW291" s="215"/>
      <c r="HDX291" s="215"/>
      <c r="HDY291" s="215"/>
      <c r="HDZ291" s="215"/>
      <c r="HEA291" s="215"/>
      <c r="HEB291" s="215"/>
      <c r="HEC291" s="215"/>
      <c r="HED291" s="215"/>
      <c r="HEE291" s="215"/>
      <c r="HEF291" s="215"/>
      <c r="HEG291" s="215"/>
      <c r="HEH291" s="215"/>
      <c r="HEI291" s="215"/>
      <c r="HEJ291" s="215"/>
      <c r="HEK291" s="215"/>
      <c r="HEL291" s="215"/>
      <c r="HEM291" s="215"/>
      <c r="HEN291" s="215"/>
      <c r="HEO291" s="215"/>
      <c r="HEP291" s="215"/>
      <c r="HEQ291" s="215"/>
      <c r="HER291" s="215"/>
      <c r="HES291" s="215"/>
      <c r="HET291" s="215"/>
      <c r="HEU291" s="215"/>
      <c r="HEV291" s="215"/>
      <c r="HEW291" s="215"/>
      <c r="HEX291" s="215"/>
      <c r="HEY291" s="215"/>
      <c r="HEZ291" s="215"/>
      <c r="HFA291" s="215"/>
      <c r="HFB291" s="215"/>
      <c r="HFC291" s="215"/>
      <c r="HFD291" s="215"/>
      <c r="HFE291" s="215"/>
      <c r="HFF291" s="215"/>
      <c r="HFG291" s="215"/>
      <c r="HFH291" s="215"/>
      <c r="HFI291" s="215"/>
      <c r="HFJ291" s="215"/>
      <c r="HFK291" s="215"/>
      <c r="HFL291" s="215"/>
      <c r="HFM291" s="215"/>
      <c r="HFN291" s="215"/>
      <c r="HFO291" s="215"/>
      <c r="HFP291" s="215"/>
      <c r="HFQ291" s="215"/>
      <c r="HFR291" s="215"/>
      <c r="HFS291" s="215"/>
      <c r="HFT291" s="215"/>
      <c r="HFU291" s="215"/>
      <c r="HFV291" s="215"/>
      <c r="HFW291" s="215"/>
      <c r="HFX291" s="215"/>
      <c r="HFY291" s="215"/>
      <c r="HFZ291" s="215"/>
      <c r="HGA291" s="215"/>
      <c r="HGB291" s="215"/>
      <c r="HGC291" s="215"/>
      <c r="HGD291" s="215"/>
      <c r="HGE291" s="215"/>
      <c r="HGF291" s="215"/>
      <c r="HGG291" s="215"/>
      <c r="HGH291" s="215"/>
      <c r="HGI291" s="215"/>
      <c r="HGJ291" s="215"/>
      <c r="HGK291" s="215"/>
      <c r="HGL291" s="215"/>
      <c r="HGM291" s="215"/>
      <c r="HGN291" s="215"/>
      <c r="HGO291" s="215"/>
      <c r="HGP291" s="215"/>
      <c r="HGQ291" s="215"/>
      <c r="HGR291" s="215"/>
      <c r="HGS291" s="215"/>
      <c r="HGT291" s="215"/>
      <c r="HGU291" s="215"/>
      <c r="HGV291" s="215"/>
      <c r="HGW291" s="215"/>
      <c r="HGX291" s="215"/>
      <c r="HGY291" s="215"/>
      <c r="HGZ291" s="215"/>
      <c r="HHA291" s="215"/>
      <c r="HHB291" s="215"/>
      <c r="HHC291" s="215"/>
      <c r="HHD291" s="215"/>
      <c r="HHE291" s="215"/>
      <c r="HHF291" s="215"/>
      <c r="HHG291" s="215"/>
      <c r="HHH291" s="215"/>
      <c r="HHI291" s="215"/>
      <c r="HHJ291" s="215"/>
      <c r="HHK291" s="215"/>
      <c r="HHL291" s="215"/>
      <c r="HHM291" s="215"/>
      <c r="HHN291" s="215"/>
      <c r="HHO291" s="215"/>
      <c r="HHP291" s="215"/>
      <c r="HHQ291" s="215"/>
      <c r="HHR291" s="215"/>
      <c r="HHS291" s="215"/>
      <c r="HHT291" s="215"/>
      <c r="HHU291" s="215"/>
      <c r="HHV291" s="215"/>
      <c r="HHW291" s="215"/>
      <c r="HHX291" s="215"/>
      <c r="HHY291" s="215"/>
      <c r="HHZ291" s="215"/>
      <c r="HIA291" s="215"/>
      <c r="HIB291" s="215"/>
      <c r="HIC291" s="215"/>
      <c r="HID291" s="215"/>
      <c r="HIE291" s="215"/>
      <c r="HIF291" s="215"/>
      <c r="HIG291" s="215"/>
      <c r="HIH291" s="215"/>
      <c r="HII291" s="215"/>
      <c r="HIJ291" s="215"/>
      <c r="HIK291" s="215"/>
      <c r="HIL291" s="215"/>
      <c r="HIM291" s="215"/>
      <c r="HIN291" s="215"/>
      <c r="HIO291" s="215"/>
      <c r="HIP291" s="215"/>
      <c r="HIQ291" s="215"/>
      <c r="HIR291" s="215"/>
      <c r="HIS291" s="215"/>
      <c r="HIT291" s="215"/>
      <c r="HIU291" s="215"/>
      <c r="HIV291" s="215"/>
      <c r="HIW291" s="215"/>
      <c r="HIX291" s="215"/>
      <c r="HIY291" s="215"/>
      <c r="HIZ291" s="215"/>
      <c r="HJA291" s="215"/>
      <c r="HJB291" s="215"/>
      <c r="HJC291" s="215"/>
      <c r="HJD291" s="215"/>
      <c r="HJE291" s="215"/>
      <c r="HJF291" s="215"/>
      <c r="HJG291" s="215"/>
      <c r="HJH291" s="215"/>
      <c r="HJI291" s="215"/>
      <c r="HJJ291" s="215"/>
      <c r="HJK291" s="215"/>
      <c r="HJL291" s="215"/>
      <c r="HJM291" s="215"/>
      <c r="HJN291" s="215"/>
      <c r="HJO291" s="215"/>
      <c r="HJP291" s="215"/>
      <c r="HJQ291" s="215"/>
      <c r="HJR291" s="215"/>
      <c r="HJS291" s="215"/>
      <c r="HJT291" s="215"/>
      <c r="HJU291" s="215"/>
      <c r="HJV291" s="215"/>
      <c r="HJW291" s="215"/>
      <c r="HJX291" s="215"/>
      <c r="HJY291" s="215"/>
      <c r="HJZ291" s="215"/>
      <c r="HKA291" s="215"/>
      <c r="HKB291" s="215"/>
      <c r="HKC291" s="215"/>
      <c r="HKD291" s="215"/>
      <c r="HKE291" s="215"/>
      <c r="HKF291" s="215"/>
      <c r="HKG291" s="215"/>
      <c r="HKH291" s="215"/>
      <c r="HKI291" s="215"/>
      <c r="HKJ291" s="215"/>
      <c r="HKK291" s="215"/>
      <c r="HKL291" s="215"/>
      <c r="HKM291" s="215"/>
      <c r="HKN291" s="215"/>
      <c r="HKO291" s="215"/>
      <c r="HKP291" s="215"/>
      <c r="HKQ291" s="215"/>
      <c r="HKR291" s="215"/>
      <c r="HKS291" s="215"/>
      <c r="HKT291" s="215"/>
      <c r="HKU291" s="215"/>
      <c r="HKV291" s="215"/>
      <c r="HKW291" s="215"/>
      <c r="HKX291" s="215"/>
      <c r="HKY291" s="215"/>
      <c r="HKZ291" s="215"/>
      <c r="HLA291" s="215"/>
      <c r="HLB291" s="215"/>
      <c r="HLC291" s="215"/>
      <c r="HLD291" s="215"/>
      <c r="HLE291" s="215"/>
      <c r="HLF291" s="215"/>
      <c r="HLG291" s="215"/>
      <c r="HLH291" s="215"/>
      <c r="HLI291" s="215"/>
      <c r="HLJ291" s="215"/>
      <c r="HLK291" s="215"/>
      <c r="HLL291" s="215"/>
      <c r="HLM291" s="215"/>
      <c r="HLN291" s="215"/>
      <c r="HLO291" s="215"/>
      <c r="HLP291" s="215"/>
      <c r="HLQ291" s="215"/>
      <c r="HLR291" s="215"/>
      <c r="HLS291" s="215"/>
      <c r="HLT291" s="215"/>
      <c r="HLU291" s="215"/>
      <c r="HLV291" s="215"/>
      <c r="HLW291" s="215"/>
      <c r="HLX291" s="215"/>
      <c r="HLY291" s="215"/>
      <c r="HLZ291" s="215"/>
      <c r="HMA291" s="215"/>
      <c r="HMB291" s="215"/>
      <c r="HMC291" s="215"/>
      <c r="HMD291" s="215"/>
      <c r="HME291" s="215"/>
      <c r="HMF291" s="215"/>
      <c r="HMG291" s="215"/>
      <c r="HMH291" s="215"/>
      <c r="HMI291" s="215"/>
      <c r="HMJ291" s="215"/>
      <c r="HMK291" s="215"/>
      <c r="HML291" s="215"/>
      <c r="HMM291" s="215"/>
      <c r="HMN291" s="215"/>
      <c r="HMO291" s="215"/>
      <c r="HMP291" s="215"/>
      <c r="HMQ291" s="215"/>
      <c r="HMR291" s="215"/>
      <c r="HMS291" s="215"/>
      <c r="HMT291" s="215"/>
      <c r="HMU291" s="215"/>
      <c r="HMV291" s="215"/>
      <c r="HMW291" s="215"/>
      <c r="HMX291" s="215"/>
      <c r="HMY291" s="215"/>
      <c r="HMZ291" s="215"/>
      <c r="HNA291" s="215"/>
      <c r="HNB291" s="215"/>
      <c r="HNC291" s="215"/>
      <c r="HND291" s="215"/>
      <c r="HNE291" s="215"/>
      <c r="HNF291" s="215"/>
      <c r="HNG291" s="215"/>
      <c r="HNH291" s="215"/>
      <c r="HNI291" s="215"/>
      <c r="HNJ291" s="215"/>
      <c r="HNK291" s="215"/>
      <c r="HNL291" s="215"/>
      <c r="HNM291" s="215"/>
      <c r="HNN291" s="215"/>
      <c r="HNO291" s="215"/>
      <c r="HNP291" s="215"/>
      <c r="HNQ291" s="215"/>
      <c r="HNR291" s="215"/>
      <c r="HNS291" s="215"/>
      <c r="HNT291" s="215"/>
      <c r="HNU291" s="215"/>
      <c r="HNV291" s="215"/>
      <c r="HNW291" s="215"/>
      <c r="HNX291" s="215"/>
      <c r="HNY291" s="215"/>
      <c r="HNZ291" s="215"/>
      <c r="HOA291" s="215"/>
      <c r="HOB291" s="215"/>
      <c r="HOC291" s="215"/>
      <c r="HOD291" s="215"/>
      <c r="HOE291" s="215"/>
      <c r="HOF291" s="215"/>
      <c r="HOG291" s="215"/>
      <c r="HOH291" s="215"/>
      <c r="HOI291" s="215"/>
      <c r="HOJ291" s="215"/>
      <c r="HOK291" s="215"/>
      <c r="HOL291" s="215"/>
      <c r="HOM291" s="215"/>
      <c r="HON291" s="215"/>
      <c r="HOO291" s="215"/>
      <c r="HOP291" s="215"/>
      <c r="HOQ291" s="215"/>
      <c r="HOR291" s="215"/>
      <c r="HOS291" s="215"/>
      <c r="HOT291" s="215"/>
      <c r="HOU291" s="215"/>
      <c r="HOV291" s="215"/>
      <c r="HOW291" s="215"/>
      <c r="HOX291" s="215"/>
      <c r="HOY291" s="215"/>
      <c r="HOZ291" s="215"/>
      <c r="HPA291" s="215"/>
      <c r="HPB291" s="215"/>
      <c r="HPC291" s="215"/>
      <c r="HPD291" s="215"/>
      <c r="HPE291" s="215"/>
      <c r="HPF291" s="215"/>
      <c r="HPG291" s="215"/>
      <c r="HPH291" s="215"/>
      <c r="HPI291" s="215"/>
      <c r="HPJ291" s="215"/>
      <c r="HPK291" s="215"/>
      <c r="HPL291" s="215"/>
      <c r="HPM291" s="215"/>
      <c r="HPN291" s="215"/>
      <c r="HPO291" s="215"/>
      <c r="HPP291" s="215"/>
      <c r="HPQ291" s="215"/>
      <c r="HPR291" s="215"/>
      <c r="HPS291" s="215"/>
      <c r="HPT291" s="215"/>
      <c r="HPU291" s="215"/>
      <c r="HPV291" s="215"/>
      <c r="HPW291" s="215"/>
      <c r="HPX291" s="215"/>
      <c r="HPY291" s="215"/>
      <c r="HPZ291" s="215"/>
      <c r="HQA291" s="215"/>
      <c r="HQB291" s="215"/>
      <c r="HQC291" s="215"/>
      <c r="HQD291" s="215"/>
      <c r="HQE291" s="215"/>
      <c r="HQF291" s="215"/>
      <c r="HQG291" s="215"/>
      <c r="HQH291" s="215"/>
      <c r="HQI291" s="215"/>
      <c r="HQJ291" s="215"/>
      <c r="HQK291" s="215"/>
      <c r="HQL291" s="215"/>
      <c r="HQM291" s="215"/>
      <c r="HQN291" s="215"/>
      <c r="HQO291" s="215"/>
      <c r="HQP291" s="215"/>
      <c r="HQQ291" s="215"/>
      <c r="HQR291" s="215"/>
      <c r="HQS291" s="215"/>
      <c r="HQT291" s="215"/>
      <c r="HQU291" s="215"/>
      <c r="HQV291" s="215"/>
      <c r="HQW291" s="215"/>
      <c r="HQX291" s="215"/>
      <c r="HQY291" s="215"/>
      <c r="HQZ291" s="215"/>
      <c r="HRA291" s="215"/>
      <c r="HRB291" s="215"/>
      <c r="HRC291" s="215"/>
      <c r="HRD291" s="215"/>
      <c r="HRE291" s="215"/>
      <c r="HRF291" s="215"/>
      <c r="HRG291" s="215"/>
      <c r="HRH291" s="215"/>
      <c r="HRI291" s="215"/>
      <c r="HRJ291" s="215"/>
      <c r="HRK291" s="215"/>
      <c r="HRL291" s="215"/>
      <c r="HRM291" s="215"/>
      <c r="HRN291" s="215"/>
      <c r="HRO291" s="215"/>
      <c r="HRP291" s="215"/>
      <c r="HRQ291" s="215"/>
      <c r="HRR291" s="215"/>
      <c r="HRS291" s="215"/>
      <c r="HRT291" s="215"/>
      <c r="HRU291" s="215"/>
      <c r="HRV291" s="215"/>
      <c r="HRW291" s="215"/>
      <c r="HRX291" s="215"/>
      <c r="HRY291" s="215"/>
      <c r="HRZ291" s="215"/>
      <c r="HSA291" s="215"/>
      <c r="HSB291" s="215"/>
      <c r="HSC291" s="215"/>
      <c r="HSD291" s="215"/>
      <c r="HSE291" s="215"/>
      <c r="HSF291" s="215"/>
      <c r="HSG291" s="215"/>
      <c r="HSH291" s="215"/>
      <c r="HSI291" s="215"/>
      <c r="HSJ291" s="215"/>
      <c r="HSK291" s="215"/>
      <c r="HSL291" s="215"/>
      <c r="HSM291" s="215"/>
      <c r="HSN291" s="215"/>
      <c r="HSO291" s="215"/>
      <c r="HSP291" s="215"/>
      <c r="HSQ291" s="215"/>
      <c r="HSR291" s="215"/>
      <c r="HSS291" s="215"/>
      <c r="HST291" s="215"/>
      <c r="HSU291" s="215"/>
      <c r="HSV291" s="215"/>
      <c r="HSW291" s="215"/>
      <c r="HSX291" s="215"/>
      <c r="HSY291" s="215"/>
      <c r="HSZ291" s="215"/>
      <c r="HTA291" s="215"/>
      <c r="HTB291" s="215"/>
      <c r="HTC291" s="215"/>
      <c r="HTD291" s="215"/>
      <c r="HTE291" s="215"/>
      <c r="HTF291" s="215"/>
      <c r="HTG291" s="215"/>
      <c r="HTH291" s="215"/>
      <c r="HTI291" s="215"/>
      <c r="HTJ291" s="215"/>
      <c r="HTK291" s="215"/>
      <c r="HTL291" s="215"/>
      <c r="HTM291" s="215"/>
      <c r="HTN291" s="215"/>
      <c r="HTO291" s="215"/>
      <c r="HTP291" s="215"/>
      <c r="HTQ291" s="215"/>
      <c r="HTR291" s="215"/>
      <c r="HTS291" s="215"/>
      <c r="HTT291" s="215"/>
      <c r="HTU291" s="215"/>
      <c r="HTV291" s="215"/>
      <c r="HTW291" s="215"/>
      <c r="HTX291" s="215"/>
      <c r="HTY291" s="215"/>
      <c r="HTZ291" s="215"/>
      <c r="HUA291" s="215"/>
      <c r="HUB291" s="215"/>
      <c r="HUC291" s="215"/>
      <c r="HUD291" s="215"/>
      <c r="HUE291" s="215"/>
      <c r="HUF291" s="215"/>
      <c r="HUG291" s="215"/>
      <c r="HUH291" s="215"/>
      <c r="HUI291" s="215"/>
      <c r="HUJ291" s="215"/>
      <c r="HUK291" s="215"/>
      <c r="HUL291" s="215"/>
      <c r="HUM291" s="215"/>
      <c r="HUN291" s="215"/>
      <c r="HUO291" s="215"/>
      <c r="HUP291" s="215"/>
      <c r="HUQ291" s="215"/>
      <c r="HUR291" s="215"/>
      <c r="HUS291" s="215"/>
      <c r="HUT291" s="215"/>
      <c r="HUU291" s="215"/>
      <c r="HUV291" s="215"/>
      <c r="HUW291" s="215"/>
      <c r="HUX291" s="215"/>
      <c r="HUY291" s="215"/>
      <c r="HUZ291" s="215"/>
      <c r="HVA291" s="215"/>
      <c r="HVB291" s="215"/>
      <c r="HVC291" s="215"/>
      <c r="HVD291" s="215"/>
      <c r="HVE291" s="215"/>
      <c r="HVF291" s="215"/>
      <c r="HVG291" s="215"/>
      <c r="HVH291" s="215"/>
      <c r="HVI291" s="215"/>
      <c r="HVJ291" s="215"/>
      <c r="HVK291" s="215"/>
      <c r="HVL291" s="215"/>
      <c r="HVM291" s="215"/>
      <c r="HVN291" s="215"/>
      <c r="HVO291" s="215"/>
      <c r="HVP291" s="215"/>
      <c r="HVQ291" s="215"/>
      <c r="HVR291" s="215"/>
      <c r="HVS291" s="215"/>
      <c r="HVT291" s="215"/>
      <c r="HVU291" s="215"/>
      <c r="HVV291" s="215"/>
      <c r="HVW291" s="215"/>
      <c r="HVX291" s="215"/>
      <c r="HVY291" s="215"/>
      <c r="HVZ291" s="215"/>
      <c r="HWA291" s="215"/>
      <c r="HWB291" s="215"/>
      <c r="HWC291" s="215"/>
      <c r="HWD291" s="215"/>
      <c r="HWE291" s="215"/>
      <c r="HWF291" s="215"/>
      <c r="HWG291" s="215"/>
      <c r="HWH291" s="215"/>
      <c r="HWI291" s="215"/>
      <c r="HWJ291" s="215"/>
      <c r="HWK291" s="215"/>
      <c r="HWL291" s="215"/>
      <c r="HWM291" s="215"/>
      <c r="HWN291" s="215"/>
      <c r="HWO291" s="215"/>
      <c r="HWP291" s="215"/>
      <c r="HWQ291" s="215"/>
      <c r="HWR291" s="215"/>
      <c r="HWS291" s="215"/>
      <c r="HWT291" s="215"/>
      <c r="HWU291" s="215"/>
      <c r="HWV291" s="215"/>
      <c r="HWW291" s="215"/>
      <c r="HWX291" s="215"/>
      <c r="HWY291" s="215"/>
      <c r="HWZ291" s="215"/>
      <c r="HXA291" s="215"/>
      <c r="HXB291" s="215"/>
      <c r="HXC291" s="215"/>
      <c r="HXD291" s="215"/>
      <c r="HXE291" s="215"/>
      <c r="HXF291" s="215"/>
      <c r="HXG291" s="215"/>
      <c r="HXH291" s="215"/>
      <c r="HXI291" s="215"/>
      <c r="HXJ291" s="215"/>
      <c r="HXK291" s="215"/>
      <c r="HXL291" s="215"/>
      <c r="HXM291" s="215"/>
      <c r="HXN291" s="215"/>
      <c r="HXO291" s="215"/>
      <c r="HXP291" s="215"/>
      <c r="HXQ291" s="215"/>
      <c r="HXR291" s="215"/>
      <c r="HXS291" s="215"/>
      <c r="HXT291" s="215"/>
      <c r="HXU291" s="215"/>
      <c r="HXV291" s="215"/>
      <c r="HXW291" s="215"/>
      <c r="HXX291" s="215"/>
      <c r="HXY291" s="215"/>
      <c r="HXZ291" s="215"/>
      <c r="HYA291" s="215"/>
      <c r="HYB291" s="215"/>
      <c r="HYC291" s="215"/>
      <c r="HYD291" s="215"/>
      <c r="HYE291" s="215"/>
      <c r="HYF291" s="215"/>
      <c r="HYG291" s="215"/>
      <c r="HYH291" s="215"/>
      <c r="HYI291" s="215"/>
      <c r="HYJ291" s="215"/>
      <c r="HYK291" s="215"/>
      <c r="HYL291" s="215"/>
      <c r="HYM291" s="215"/>
      <c r="HYN291" s="215"/>
      <c r="HYO291" s="215"/>
      <c r="HYP291" s="215"/>
      <c r="HYQ291" s="215"/>
      <c r="HYR291" s="215"/>
      <c r="HYS291" s="215"/>
      <c r="HYT291" s="215"/>
      <c r="HYU291" s="215"/>
      <c r="HYV291" s="215"/>
      <c r="HYW291" s="215"/>
      <c r="HYX291" s="215"/>
      <c r="HYY291" s="215"/>
      <c r="HYZ291" s="215"/>
      <c r="HZA291" s="215"/>
      <c r="HZB291" s="215"/>
      <c r="HZC291" s="215"/>
      <c r="HZD291" s="215"/>
      <c r="HZE291" s="215"/>
      <c r="HZF291" s="215"/>
      <c r="HZG291" s="215"/>
      <c r="HZH291" s="215"/>
      <c r="HZI291" s="215"/>
      <c r="HZJ291" s="215"/>
      <c r="HZK291" s="215"/>
      <c r="HZL291" s="215"/>
      <c r="HZM291" s="215"/>
      <c r="HZN291" s="215"/>
      <c r="HZO291" s="215"/>
      <c r="HZP291" s="215"/>
      <c r="HZQ291" s="215"/>
      <c r="HZR291" s="215"/>
      <c r="HZS291" s="215"/>
      <c r="HZT291" s="215"/>
      <c r="HZU291" s="215"/>
      <c r="HZV291" s="215"/>
      <c r="HZW291" s="215"/>
      <c r="HZX291" s="215"/>
      <c r="HZY291" s="215"/>
      <c r="HZZ291" s="215"/>
      <c r="IAA291" s="215"/>
      <c r="IAB291" s="215"/>
      <c r="IAC291" s="215"/>
      <c r="IAD291" s="215"/>
      <c r="IAE291" s="215"/>
      <c r="IAF291" s="215"/>
      <c r="IAG291" s="215"/>
      <c r="IAH291" s="215"/>
      <c r="IAI291" s="215"/>
      <c r="IAJ291" s="215"/>
      <c r="IAK291" s="215"/>
      <c r="IAL291" s="215"/>
      <c r="IAM291" s="215"/>
      <c r="IAN291" s="215"/>
      <c r="IAO291" s="215"/>
      <c r="IAP291" s="215"/>
      <c r="IAQ291" s="215"/>
      <c r="IAR291" s="215"/>
      <c r="IAS291" s="215"/>
      <c r="IAT291" s="215"/>
      <c r="IAU291" s="215"/>
      <c r="IAV291" s="215"/>
      <c r="IAW291" s="215"/>
      <c r="IAX291" s="215"/>
      <c r="IAY291" s="215"/>
      <c r="IAZ291" s="215"/>
      <c r="IBA291" s="215"/>
      <c r="IBB291" s="215"/>
      <c r="IBC291" s="215"/>
      <c r="IBD291" s="215"/>
      <c r="IBE291" s="215"/>
      <c r="IBF291" s="215"/>
      <c r="IBG291" s="215"/>
      <c r="IBH291" s="215"/>
      <c r="IBI291" s="215"/>
      <c r="IBJ291" s="215"/>
      <c r="IBK291" s="215"/>
      <c r="IBL291" s="215"/>
      <c r="IBM291" s="215"/>
      <c r="IBN291" s="215"/>
      <c r="IBO291" s="215"/>
      <c r="IBP291" s="215"/>
      <c r="IBQ291" s="215"/>
      <c r="IBR291" s="215"/>
      <c r="IBS291" s="215"/>
      <c r="IBT291" s="215"/>
      <c r="IBU291" s="215"/>
      <c r="IBV291" s="215"/>
      <c r="IBW291" s="215"/>
      <c r="IBX291" s="215"/>
      <c r="IBY291" s="215"/>
      <c r="IBZ291" s="215"/>
      <c r="ICA291" s="215"/>
      <c r="ICB291" s="215"/>
      <c r="ICC291" s="215"/>
      <c r="ICD291" s="215"/>
      <c r="ICE291" s="215"/>
      <c r="ICF291" s="215"/>
      <c r="ICG291" s="215"/>
      <c r="ICH291" s="215"/>
      <c r="ICI291" s="215"/>
      <c r="ICJ291" s="215"/>
      <c r="ICK291" s="215"/>
      <c r="ICL291" s="215"/>
      <c r="ICM291" s="215"/>
      <c r="ICN291" s="215"/>
      <c r="ICO291" s="215"/>
      <c r="ICP291" s="215"/>
      <c r="ICQ291" s="215"/>
      <c r="ICR291" s="215"/>
      <c r="ICS291" s="215"/>
      <c r="ICT291" s="215"/>
      <c r="ICU291" s="215"/>
      <c r="ICV291" s="215"/>
      <c r="ICW291" s="215"/>
      <c r="ICX291" s="215"/>
      <c r="ICY291" s="215"/>
      <c r="ICZ291" s="215"/>
      <c r="IDA291" s="215"/>
      <c r="IDB291" s="215"/>
      <c r="IDC291" s="215"/>
      <c r="IDD291" s="215"/>
      <c r="IDE291" s="215"/>
      <c r="IDF291" s="215"/>
      <c r="IDG291" s="215"/>
      <c r="IDH291" s="215"/>
      <c r="IDI291" s="215"/>
      <c r="IDJ291" s="215"/>
      <c r="IDK291" s="215"/>
      <c r="IDL291" s="215"/>
      <c r="IDM291" s="215"/>
      <c r="IDN291" s="215"/>
      <c r="IDO291" s="215"/>
      <c r="IDP291" s="215"/>
      <c r="IDQ291" s="215"/>
      <c r="IDR291" s="215"/>
      <c r="IDS291" s="215"/>
      <c r="IDT291" s="215"/>
      <c r="IDU291" s="215"/>
      <c r="IDV291" s="215"/>
      <c r="IDW291" s="215"/>
      <c r="IDX291" s="215"/>
      <c r="IDY291" s="215"/>
      <c r="IDZ291" s="215"/>
      <c r="IEA291" s="215"/>
      <c r="IEB291" s="215"/>
      <c r="IEC291" s="215"/>
      <c r="IED291" s="215"/>
      <c r="IEE291" s="215"/>
      <c r="IEF291" s="215"/>
      <c r="IEG291" s="215"/>
      <c r="IEH291" s="215"/>
      <c r="IEI291" s="215"/>
      <c r="IEJ291" s="215"/>
      <c r="IEK291" s="215"/>
      <c r="IEL291" s="215"/>
      <c r="IEM291" s="215"/>
      <c r="IEN291" s="215"/>
      <c r="IEO291" s="215"/>
      <c r="IEP291" s="215"/>
      <c r="IEQ291" s="215"/>
      <c r="IER291" s="215"/>
      <c r="IES291" s="215"/>
      <c r="IET291" s="215"/>
      <c r="IEU291" s="215"/>
      <c r="IEV291" s="215"/>
      <c r="IEW291" s="215"/>
      <c r="IEX291" s="215"/>
      <c r="IEY291" s="215"/>
      <c r="IEZ291" s="215"/>
      <c r="IFA291" s="215"/>
      <c r="IFB291" s="215"/>
      <c r="IFC291" s="215"/>
      <c r="IFD291" s="215"/>
      <c r="IFE291" s="215"/>
      <c r="IFF291" s="215"/>
      <c r="IFG291" s="215"/>
      <c r="IFH291" s="215"/>
      <c r="IFI291" s="215"/>
      <c r="IFJ291" s="215"/>
      <c r="IFK291" s="215"/>
      <c r="IFL291" s="215"/>
      <c r="IFM291" s="215"/>
      <c r="IFN291" s="215"/>
      <c r="IFO291" s="215"/>
      <c r="IFP291" s="215"/>
      <c r="IFQ291" s="215"/>
      <c r="IFR291" s="215"/>
      <c r="IFS291" s="215"/>
      <c r="IFT291" s="215"/>
      <c r="IFU291" s="215"/>
      <c r="IFV291" s="215"/>
      <c r="IFW291" s="215"/>
      <c r="IFX291" s="215"/>
      <c r="IFY291" s="215"/>
      <c r="IFZ291" s="215"/>
      <c r="IGA291" s="215"/>
      <c r="IGB291" s="215"/>
      <c r="IGC291" s="215"/>
      <c r="IGD291" s="215"/>
      <c r="IGE291" s="215"/>
      <c r="IGF291" s="215"/>
      <c r="IGG291" s="215"/>
      <c r="IGH291" s="215"/>
      <c r="IGI291" s="215"/>
      <c r="IGJ291" s="215"/>
      <c r="IGK291" s="215"/>
      <c r="IGL291" s="215"/>
      <c r="IGM291" s="215"/>
      <c r="IGN291" s="215"/>
      <c r="IGO291" s="215"/>
      <c r="IGP291" s="215"/>
      <c r="IGQ291" s="215"/>
      <c r="IGR291" s="215"/>
      <c r="IGS291" s="215"/>
      <c r="IGT291" s="215"/>
      <c r="IGU291" s="215"/>
      <c r="IGV291" s="215"/>
      <c r="IGW291" s="215"/>
      <c r="IGX291" s="215"/>
      <c r="IGY291" s="215"/>
      <c r="IGZ291" s="215"/>
      <c r="IHA291" s="215"/>
      <c r="IHB291" s="215"/>
      <c r="IHC291" s="215"/>
      <c r="IHD291" s="215"/>
      <c r="IHE291" s="215"/>
      <c r="IHF291" s="215"/>
      <c r="IHG291" s="215"/>
      <c r="IHH291" s="215"/>
      <c r="IHI291" s="215"/>
      <c r="IHJ291" s="215"/>
      <c r="IHK291" s="215"/>
      <c r="IHL291" s="215"/>
      <c r="IHM291" s="215"/>
      <c r="IHN291" s="215"/>
      <c r="IHO291" s="215"/>
      <c r="IHP291" s="215"/>
      <c r="IHQ291" s="215"/>
      <c r="IHR291" s="215"/>
      <c r="IHS291" s="215"/>
      <c r="IHT291" s="215"/>
      <c r="IHU291" s="215"/>
      <c r="IHV291" s="215"/>
      <c r="IHW291" s="215"/>
      <c r="IHX291" s="215"/>
      <c r="IHY291" s="215"/>
      <c r="IHZ291" s="215"/>
      <c r="IIA291" s="215"/>
      <c r="IIB291" s="215"/>
      <c r="IIC291" s="215"/>
      <c r="IID291" s="215"/>
      <c r="IIE291" s="215"/>
      <c r="IIF291" s="215"/>
      <c r="IIG291" s="215"/>
      <c r="IIH291" s="215"/>
      <c r="III291" s="215"/>
      <c r="IIJ291" s="215"/>
      <c r="IIK291" s="215"/>
      <c r="IIL291" s="215"/>
      <c r="IIM291" s="215"/>
      <c r="IIN291" s="215"/>
      <c r="IIO291" s="215"/>
      <c r="IIP291" s="215"/>
      <c r="IIQ291" s="215"/>
      <c r="IIR291" s="215"/>
      <c r="IIS291" s="215"/>
      <c r="IIT291" s="215"/>
      <c r="IIU291" s="215"/>
      <c r="IIV291" s="215"/>
      <c r="IIW291" s="215"/>
      <c r="IIX291" s="215"/>
      <c r="IIY291" s="215"/>
      <c r="IIZ291" s="215"/>
      <c r="IJA291" s="215"/>
      <c r="IJB291" s="215"/>
      <c r="IJC291" s="215"/>
      <c r="IJD291" s="215"/>
      <c r="IJE291" s="215"/>
      <c r="IJF291" s="215"/>
      <c r="IJG291" s="215"/>
      <c r="IJH291" s="215"/>
      <c r="IJI291" s="215"/>
      <c r="IJJ291" s="215"/>
      <c r="IJK291" s="215"/>
      <c r="IJL291" s="215"/>
      <c r="IJM291" s="215"/>
      <c r="IJN291" s="215"/>
      <c r="IJO291" s="215"/>
      <c r="IJP291" s="215"/>
      <c r="IJQ291" s="215"/>
      <c r="IJR291" s="215"/>
      <c r="IJS291" s="215"/>
      <c r="IJT291" s="215"/>
      <c r="IJU291" s="215"/>
      <c r="IJV291" s="215"/>
      <c r="IJW291" s="215"/>
      <c r="IJX291" s="215"/>
      <c r="IJY291" s="215"/>
      <c r="IJZ291" s="215"/>
      <c r="IKA291" s="215"/>
      <c r="IKB291" s="215"/>
      <c r="IKC291" s="215"/>
      <c r="IKD291" s="215"/>
      <c r="IKE291" s="215"/>
      <c r="IKF291" s="215"/>
      <c r="IKG291" s="215"/>
      <c r="IKH291" s="215"/>
      <c r="IKI291" s="215"/>
      <c r="IKJ291" s="215"/>
      <c r="IKK291" s="215"/>
      <c r="IKL291" s="215"/>
      <c r="IKM291" s="215"/>
      <c r="IKN291" s="215"/>
      <c r="IKO291" s="215"/>
      <c r="IKP291" s="215"/>
      <c r="IKQ291" s="215"/>
      <c r="IKR291" s="215"/>
      <c r="IKS291" s="215"/>
      <c r="IKT291" s="215"/>
      <c r="IKU291" s="215"/>
      <c r="IKV291" s="215"/>
      <c r="IKW291" s="215"/>
      <c r="IKX291" s="215"/>
      <c r="IKY291" s="215"/>
      <c r="IKZ291" s="215"/>
      <c r="ILA291" s="215"/>
      <c r="ILB291" s="215"/>
      <c r="ILC291" s="215"/>
      <c r="ILD291" s="215"/>
      <c r="ILE291" s="215"/>
      <c r="ILF291" s="215"/>
      <c r="ILG291" s="215"/>
      <c r="ILH291" s="215"/>
      <c r="ILI291" s="215"/>
      <c r="ILJ291" s="215"/>
      <c r="ILK291" s="215"/>
      <c r="ILL291" s="215"/>
      <c r="ILM291" s="215"/>
      <c r="ILN291" s="215"/>
      <c r="ILO291" s="215"/>
      <c r="ILP291" s="215"/>
      <c r="ILQ291" s="215"/>
      <c r="ILR291" s="215"/>
      <c r="ILS291" s="215"/>
      <c r="ILT291" s="215"/>
      <c r="ILU291" s="215"/>
      <c r="ILV291" s="215"/>
      <c r="ILW291" s="215"/>
      <c r="ILX291" s="215"/>
      <c r="ILY291" s="215"/>
      <c r="ILZ291" s="215"/>
      <c r="IMA291" s="215"/>
      <c r="IMB291" s="215"/>
      <c r="IMC291" s="215"/>
      <c r="IMD291" s="215"/>
      <c r="IME291" s="215"/>
      <c r="IMF291" s="215"/>
      <c r="IMG291" s="215"/>
      <c r="IMH291" s="215"/>
      <c r="IMI291" s="215"/>
      <c r="IMJ291" s="215"/>
      <c r="IMK291" s="215"/>
      <c r="IML291" s="215"/>
      <c r="IMM291" s="215"/>
      <c r="IMN291" s="215"/>
      <c r="IMO291" s="215"/>
      <c r="IMP291" s="215"/>
      <c r="IMQ291" s="215"/>
      <c r="IMR291" s="215"/>
      <c r="IMS291" s="215"/>
      <c r="IMT291" s="215"/>
      <c r="IMU291" s="215"/>
      <c r="IMV291" s="215"/>
      <c r="IMW291" s="215"/>
      <c r="IMX291" s="215"/>
      <c r="IMY291" s="215"/>
      <c r="IMZ291" s="215"/>
      <c r="INA291" s="215"/>
      <c r="INB291" s="215"/>
      <c r="INC291" s="215"/>
      <c r="IND291" s="215"/>
      <c r="INE291" s="215"/>
      <c r="INF291" s="215"/>
      <c r="ING291" s="215"/>
      <c r="INH291" s="215"/>
      <c r="INI291" s="215"/>
      <c r="INJ291" s="215"/>
      <c r="INK291" s="215"/>
      <c r="INL291" s="215"/>
      <c r="INM291" s="215"/>
      <c r="INN291" s="215"/>
      <c r="INO291" s="215"/>
      <c r="INP291" s="215"/>
      <c r="INQ291" s="215"/>
      <c r="INR291" s="215"/>
      <c r="INS291" s="215"/>
      <c r="INT291" s="215"/>
      <c r="INU291" s="215"/>
      <c r="INV291" s="215"/>
      <c r="INW291" s="215"/>
      <c r="INX291" s="215"/>
      <c r="INY291" s="215"/>
      <c r="INZ291" s="215"/>
      <c r="IOA291" s="215"/>
      <c r="IOB291" s="215"/>
      <c r="IOC291" s="215"/>
      <c r="IOD291" s="215"/>
      <c r="IOE291" s="215"/>
      <c r="IOF291" s="215"/>
      <c r="IOG291" s="215"/>
      <c r="IOH291" s="215"/>
      <c r="IOI291" s="215"/>
      <c r="IOJ291" s="215"/>
      <c r="IOK291" s="215"/>
      <c r="IOL291" s="215"/>
      <c r="IOM291" s="215"/>
      <c r="ION291" s="215"/>
      <c r="IOO291" s="215"/>
      <c r="IOP291" s="215"/>
      <c r="IOQ291" s="215"/>
      <c r="IOR291" s="215"/>
      <c r="IOS291" s="215"/>
      <c r="IOT291" s="215"/>
      <c r="IOU291" s="215"/>
      <c r="IOV291" s="215"/>
      <c r="IOW291" s="215"/>
      <c r="IOX291" s="215"/>
      <c r="IOY291" s="215"/>
      <c r="IOZ291" s="215"/>
      <c r="IPA291" s="215"/>
      <c r="IPB291" s="215"/>
      <c r="IPC291" s="215"/>
      <c r="IPD291" s="215"/>
      <c r="IPE291" s="215"/>
      <c r="IPF291" s="215"/>
      <c r="IPG291" s="215"/>
      <c r="IPH291" s="215"/>
      <c r="IPI291" s="215"/>
      <c r="IPJ291" s="215"/>
      <c r="IPK291" s="215"/>
      <c r="IPL291" s="215"/>
      <c r="IPM291" s="215"/>
      <c r="IPN291" s="215"/>
      <c r="IPO291" s="215"/>
      <c r="IPP291" s="215"/>
      <c r="IPQ291" s="215"/>
      <c r="IPR291" s="215"/>
      <c r="IPS291" s="215"/>
      <c r="IPT291" s="215"/>
      <c r="IPU291" s="215"/>
      <c r="IPV291" s="215"/>
      <c r="IPW291" s="215"/>
      <c r="IPX291" s="215"/>
      <c r="IPY291" s="215"/>
      <c r="IPZ291" s="215"/>
      <c r="IQA291" s="215"/>
      <c r="IQB291" s="215"/>
      <c r="IQC291" s="215"/>
      <c r="IQD291" s="215"/>
      <c r="IQE291" s="215"/>
      <c r="IQF291" s="215"/>
      <c r="IQG291" s="215"/>
      <c r="IQH291" s="215"/>
      <c r="IQI291" s="215"/>
      <c r="IQJ291" s="215"/>
      <c r="IQK291" s="215"/>
      <c r="IQL291" s="215"/>
      <c r="IQM291" s="215"/>
      <c r="IQN291" s="215"/>
      <c r="IQO291" s="215"/>
      <c r="IQP291" s="215"/>
      <c r="IQQ291" s="215"/>
      <c r="IQR291" s="215"/>
      <c r="IQS291" s="215"/>
      <c r="IQT291" s="215"/>
      <c r="IQU291" s="215"/>
      <c r="IQV291" s="215"/>
      <c r="IQW291" s="215"/>
      <c r="IQX291" s="215"/>
      <c r="IQY291" s="215"/>
      <c r="IQZ291" s="215"/>
      <c r="IRA291" s="215"/>
      <c r="IRB291" s="215"/>
      <c r="IRC291" s="215"/>
      <c r="IRD291" s="215"/>
      <c r="IRE291" s="215"/>
      <c r="IRF291" s="215"/>
      <c r="IRG291" s="215"/>
      <c r="IRH291" s="215"/>
      <c r="IRI291" s="215"/>
      <c r="IRJ291" s="215"/>
      <c r="IRK291" s="215"/>
      <c r="IRL291" s="215"/>
      <c r="IRM291" s="215"/>
      <c r="IRN291" s="215"/>
      <c r="IRO291" s="215"/>
      <c r="IRP291" s="215"/>
      <c r="IRQ291" s="215"/>
      <c r="IRR291" s="215"/>
      <c r="IRS291" s="215"/>
      <c r="IRT291" s="215"/>
      <c r="IRU291" s="215"/>
      <c r="IRV291" s="215"/>
      <c r="IRW291" s="215"/>
      <c r="IRX291" s="215"/>
      <c r="IRY291" s="215"/>
      <c r="IRZ291" s="215"/>
      <c r="ISA291" s="215"/>
      <c r="ISB291" s="215"/>
      <c r="ISC291" s="215"/>
      <c r="ISD291" s="215"/>
      <c r="ISE291" s="215"/>
      <c r="ISF291" s="215"/>
      <c r="ISG291" s="215"/>
      <c r="ISH291" s="215"/>
      <c r="ISI291" s="215"/>
      <c r="ISJ291" s="215"/>
      <c r="ISK291" s="215"/>
      <c r="ISL291" s="215"/>
      <c r="ISM291" s="215"/>
      <c r="ISN291" s="215"/>
      <c r="ISO291" s="215"/>
      <c r="ISP291" s="215"/>
      <c r="ISQ291" s="215"/>
      <c r="ISR291" s="215"/>
      <c r="ISS291" s="215"/>
      <c r="IST291" s="215"/>
      <c r="ISU291" s="215"/>
      <c r="ISV291" s="215"/>
      <c r="ISW291" s="215"/>
      <c r="ISX291" s="215"/>
      <c r="ISY291" s="215"/>
      <c r="ISZ291" s="215"/>
      <c r="ITA291" s="215"/>
      <c r="ITB291" s="215"/>
      <c r="ITC291" s="215"/>
      <c r="ITD291" s="215"/>
      <c r="ITE291" s="215"/>
      <c r="ITF291" s="215"/>
      <c r="ITG291" s="215"/>
      <c r="ITH291" s="215"/>
      <c r="ITI291" s="215"/>
      <c r="ITJ291" s="215"/>
      <c r="ITK291" s="215"/>
      <c r="ITL291" s="215"/>
      <c r="ITM291" s="215"/>
      <c r="ITN291" s="215"/>
      <c r="ITO291" s="215"/>
      <c r="ITP291" s="215"/>
      <c r="ITQ291" s="215"/>
      <c r="ITR291" s="215"/>
      <c r="ITS291" s="215"/>
      <c r="ITT291" s="215"/>
      <c r="ITU291" s="215"/>
      <c r="ITV291" s="215"/>
      <c r="ITW291" s="215"/>
      <c r="ITX291" s="215"/>
      <c r="ITY291" s="215"/>
      <c r="ITZ291" s="215"/>
      <c r="IUA291" s="215"/>
      <c r="IUB291" s="215"/>
      <c r="IUC291" s="215"/>
      <c r="IUD291" s="215"/>
      <c r="IUE291" s="215"/>
      <c r="IUF291" s="215"/>
      <c r="IUG291" s="215"/>
      <c r="IUH291" s="215"/>
      <c r="IUI291" s="215"/>
      <c r="IUJ291" s="215"/>
      <c r="IUK291" s="215"/>
      <c r="IUL291" s="215"/>
      <c r="IUM291" s="215"/>
      <c r="IUN291" s="215"/>
      <c r="IUO291" s="215"/>
      <c r="IUP291" s="215"/>
      <c r="IUQ291" s="215"/>
      <c r="IUR291" s="215"/>
      <c r="IUS291" s="215"/>
      <c r="IUT291" s="215"/>
      <c r="IUU291" s="215"/>
      <c r="IUV291" s="215"/>
      <c r="IUW291" s="215"/>
      <c r="IUX291" s="215"/>
      <c r="IUY291" s="215"/>
      <c r="IUZ291" s="215"/>
      <c r="IVA291" s="215"/>
      <c r="IVB291" s="215"/>
      <c r="IVC291" s="215"/>
      <c r="IVD291" s="215"/>
      <c r="IVE291" s="215"/>
      <c r="IVF291" s="215"/>
      <c r="IVG291" s="215"/>
      <c r="IVH291" s="215"/>
      <c r="IVI291" s="215"/>
      <c r="IVJ291" s="215"/>
      <c r="IVK291" s="215"/>
      <c r="IVL291" s="215"/>
      <c r="IVM291" s="215"/>
      <c r="IVN291" s="215"/>
      <c r="IVO291" s="215"/>
      <c r="IVP291" s="215"/>
      <c r="IVQ291" s="215"/>
      <c r="IVR291" s="215"/>
      <c r="IVS291" s="215"/>
      <c r="IVT291" s="215"/>
      <c r="IVU291" s="215"/>
      <c r="IVV291" s="215"/>
      <c r="IVW291" s="215"/>
      <c r="IVX291" s="215"/>
      <c r="IVY291" s="215"/>
      <c r="IVZ291" s="215"/>
      <c r="IWA291" s="215"/>
      <c r="IWB291" s="215"/>
      <c r="IWC291" s="215"/>
      <c r="IWD291" s="215"/>
      <c r="IWE291" s="215"/>
      <c r="IWF291" s="215"/>
      <c r="IWG291" s="215"/>
      <c r="IWH291" s="215"/>
      <c r="IWI291" s="215"/>
      <c r="IWJ291" s="215"/>
      <c r="IWK291" s="215"/>
      <c r="IWL291" s="215"/>
      <c r="IWM291" s="215"/>
      <c r="IWN291" s="215"/>
      <c r="IWO291" s="215"/>
      <c r="IWP291" s="215"/>
      <c r="IWQ291" s="215"/>
      <c r="IWR291" s="215"/>
      <c r="IWS291" s="215"/>
      <c r="IWT291" s="215"/>
      <c r="IWU291" s="215"/>
      <c r="IWV291" s="215"/>
      <c r="IWW291" s="215"/>
      <c r="IWX291" s="215"/>
      <c r="IWY291" s="215"/>
      <c r="IWZ291" s="215"/>
      <c r="IXA291" s="215"/>
      <c r="IXB291" s="215"/>
      <c r="IXC291" s="215"/>
      <c r="IXD291" s="215"/>
      <c r="IXE291" s="215"/>
      <c r="IXF291" s="215"/>
      <c r="IXG291" s="215"/>
      <c r="IXH291" s="215"/>
      <c r="IXI291" s="215"/>
      <c r="IXJ291" s="215"/>
      <c r="IXK291" s="215"/>
      <c r="IXL291" s="215"/>
      <c r="IXM291" s="215"/>
      <c r="IXN291" s="215"/>
      <c r="IXO291" s="215"/>
      <c r="IXP291" s="215"/>
      <c r="IXQ291" s="215"/>
      <c r="IXR291" s="215"/>
      <c r="IXS291" s="215"/>
      <c r="IXT291" s="215"/>
      <c r="IXU291" s="215"/>
      <c r="IXV291" s="215"/>
      <c r="IXW291" s="215"/>
      <c r="IXX291" s="215"/>
      <c r="IXY291" s="215"/>
      <c r="IXZ291" s="215"/>
      <c r="IYA291" s="215"/>
      <c r="IYB291" s="215"/>
      <c r="IYC291" s="215"/>
      <c r="IYD291" s="215"/>
      <c r="IYE291" s="215"/>
      <c r="IYF291" s="215"/>
      <c r="IYG291" s="215"/>
      <c r="IYH291" s="215"/>
      <c r="IYI291" s="215"/>
      <c r="IYJ291" s="215"/>
      <c r="IYK291" s="215"/>
      <c r="IYL291" s="215"/>
      <c r="IYM291" s="215"/>
      <c r="IYN291" s="215"/>
      <c r="IYO291" s="215"/>
      <c r="IYP291" s="215"/>
      <c r="IYQ291" s="215"/>
      <c r="IYR291" s="215"/>
      <c r="IYS291" s="215"/>
      <c r="IYT291" s="215"/>
      <c r="IYU291" s="215"/>
      <c r="IYV291" s="215"/>
      <c r="IYW291" s="215"/>
      <c r="IYX291" s="215"/>
      <c r="IYY291" s="215"/>
      <c r="IYZ291" s="215"/>
      <c r="IZA291" s="215"/>
      <c r="IZB291" s="215"/>
      <c r="IZC291" s="215"/>
      <c r="IZD291" s="215"/>
      <c r="IZE291" s="215"/>
      <c r="IZF291" s="215"/>
      <c r="IZG291" s="215"/>
      <c r="IZH291" s="215"/>
      <c r="IZI291" s="215"/>
      <c r="IZJ291" s="215"/>
      <c r="IZK291" s="215"/>
      <c r="IZL291" s="215"/>
      <c r="IZM291" s="215"/>
      <c r="IZN291" s="215"/>
      <c r="IZO291" s="215"/>
      <c r="IZP291" s="215"/>
      <c r="IZQ291" s="215"/>
      <c r="IZR291" s="215"/>
      <c r="IZS291" s="215"/>
      <c r="IZT291" s="215"/>
      <c r="IZU291" s="215"/>
      <c r="IZV291" s="215"/>
      <c r="IZW291" s="215"/>
      <c r="IZX291" s="215"/>
      <c r="IZY291" s="215"/>
      <c r="IZZ291" s="215"/>
      <c r="JAA291" s="215"/>
      <c r="JAB291" s="215"/>
      <c r="JAC291" s="215"/>
      <c r="JAD291" s="215"/>
      <c r="JAE291" s="215"/>
      <c r="JAF291" s="215"/>
      <c r="JAG291" s="215"/>
      <c r="JAH291" s="215"/>
      <c r="JAI291" s="215"/>
      <c r="JAJ291" s="215"/>
      <c r="JAK291" s="215"/>
      <c r="JAL291" s="215"/>
      <c r="JAM291" s="215"/>
      <c r="JAN291" s="215"/>
      <c r="JAO291" s="215"/>
      <c r="JAP291" s="215"/>
      <c r="JAQ291" s="215"/>
      <c r="JAR291" s="215"/>
      <c r="JAS291" s="215"/>
      <c r="JAT291" s="215"/>
      <c r="JAU291" s="215"/>
      <c r="JAV291" s="215"/>
      <c r="JAW291" s="215"/>
      <c r="JAX291" s="215"/>
      <c r="JAY291" s="215"/>
      <c r="JAZ291" s="215"/>
      <c r="JBA291" s="215"/>
      <c r="JBB291" s="215"/>
      <c r="JBC291" s="215"/>
      <c r="JBD291" s="215"/>
      <c r="JBE291" s="215"/>
      <c r="JBF291" s="215"/>
      <c r="JBG291" s="215"/>
      <c r="JBH291" s="215"/>
      <c r="JBI291" s="215"/>
      <c r="JBJ291" s="215"/>
      <c r="JBK291" s="215"/>
      <c r="JBL291" s="215"/>
      <c r="JBM291" s="215"/>
      <c r="JBN291" s="215"/>
      <c r="JBO291" s="215"/>
      <c r="JBP291" s="215"/>
      <c r="JBQ291" s="215"/>
      <c r="JBR291" s="215"/>
      <c r="JBS291" s="215"/>
      <c r="JBT291" s="215"/>
      <c r="JBU291" s="215"/>
      <c r="JBV291" s="215"/>
      <c r="JBW291" s="215"/>
      <c r="JBX291" s="215"/>
      <c r="JBY291" s="215"/>
      <c r="JBZ291" s="215"/>
      <c r="JCA291" s="215"/>
      <c r="JCB291" s="215"/>
      <c r="JCC291" s="215"/>
      <c r="JCD291" s="215"/>
      <c r="JCE291" s="215"/>
      <c r="JCF291" s="215"/>
      <c r="JCG291" s="215"/>
      <c r="JCH291" s="215"/>
      <c r="JCI291" s="215"/>
      <c r="JCJ291" s="215"/>
      <c r="JCK291" s="215"/>
      <c r="JCL291" s="215"/>
      <c r="JCM291" s="215"/>
      <c r="JCN291" s="215"/>
      <c r="JCO291" s="215"/>
      <c r="JCP291" s="215"/>
      <c r="JCQ291" s="215"/>
      <c r="JCR291" s="215"/>
      <c r="JCS291" s="215"/>
      <c r="JCT291" s="215"/>
      <c r="JCU291" s="215"/>
      <c r="JCV291" s="215"/>
      <c r="JCW291" s="215"/>
      <c r="JCX291" s="215"/>
      <c r="JCY291" s="215"/>
      <c r="JCZ291" s="215"/>
      <c r="JDA291" s="215"/>
      <c r="JDB291" s="215"/>
      <c r="JDC291" s="215"/>
      <c r="JDD291" s="215"/>
      <c r="JDE291" s="215"/>
      <c r="JDF291" s="215"/>
      <c r="JDG291" s="215"/>
      <c r="JDH291" s="215"/>
      <c r="JDI291" s="215"/>
      <c r="JDJ291" s="215"/>
      <c r="JDK291" s="215"/>
      <c r="JDL291" s="215"/>
      <c r="JDM291" s="215"/>
      <c r="JDN291" s="215"/>
      <c r="JDO291" s="215"/>
      <c r="JDP291" s="215"/>
      <c r="JDQ291" s="215"/>
      <c r="JDR291" s="215"/>
      <c r="JDS291" s="215"/>
      <c r="JDT291" s="215"/>
      <c r="JDU291" s="215"/>
      <c r="JDV291" s="215"/>
      <c r="JDW291" s="215"/>
      <c r="JDX291" s="215"/>
      <c r="JDY291" s="215"/>
      <c r="JDZ291" s="215"/>
      <c r="JEA291" s="215"/>
      <c r="JEB291" s="215"/>
      <c r="JEC291" s="215"/>
      <c r="JED291" s="215"/>
      <c r="JEE291" s="215"/>
      <c r="JEF291" s="215"/>
      <c r="JEG291" s="215"/>
      <c r="JEH291" s="215"/>
      <c r="JEI291" s="215"/>
      <c r="JEJ291" s="215"/>
      <c r="JEK291" s="215"/>
      <c r="JEL291" s="215"/>
      <c r="JEM291" s="215"/>
      <c r="JEN291" s="215"/>
      <c r="JEO291" s="215"/>
      <c r="JEP291" s="215"/>
      <c r="JEQ291" s="215"/>
      <c r="JER291" s="215"/>
      <c r="JES291" s="215"/>
      <c r="JET291" s="215"/>
      <c r="JEU291" s="215"/>
      <c r="JEV291" s="215"/>
      <c r="JEW291" s="215"/>
      <c r="JEX291" s="215"/>
      <c r="JEY291" s="215"/>
      <c r="JEZ291" s="215"/>
      <c r="JFA291" s="215"/>
      <c r="JFB291" s="215"/>
      <c r="JFC291" s="215"/>
      <c r="JFD291" s="215"/>
      <c r="JFE291" s="215"/>
      <c r="JFF291" s="215"/>
      <c r="JFG291" s="215"/>
      <c r="JFH291" s="215"/>
      <c r="JFI291" s="215"/>
      <c r="JFJ291" s="215"/>
      <c r="JFK291" s="215"/>
      <c r="JFL291" s="215"/>
      <c r="JFM291" s="215"/>
      <c r="JFN291" s="215"/>
      <c r="JFO291" s="215"/>
      <c r="JFP291" s="215"/>
      <c r="JFQ291" s="215"/>
      <c r="JFR291" s="215"/>
      <c r="JFS291" s="215"/>
      <c r="JFT291" s="215"/>
      <c r="JFU291" s="215"/>
      <c r="JFV291" s="215"/>
      <c r="JFW291" s="215"/>
      <c r="JFX291" s="215"/>
      <c r="JFY291" s="215"/>
      <c r="JFZ291" s="215"/>
      <c r="JGA291" s="215"/>
      <c r="JGB291" s="215"/>
      <c r="JGC291" s="215"/>
      <c r="JGD291" s="215"/>
      <c r="JGE291" s="215"/>
      <c r="JGF291" s="215"/>
      <c r="JGG291" s="215"/>
      <c r="JGH291" s="215"/>
      <c r="JGI291" s="215"/>
      <c r="JGJ291" s="215"/>
      <c r="JGK291" s="215"/>
      <c r="JGL291" s="215"/>
      <c r="JGM291" s="215"/>
      <c r="JGN291" s="215"/>
      <c r="JGO291" s="215"/>
      <c r="JGP291" s="215"/>
      <c r="JGQ291" s="215"/>
      <c r="JGR291" s="215"/>
      <c r="JGS291" s="215"/>
      <c r="JGT291" s="215"/>
      <c r="JGU291" s="215"/>
      <c r="JGV291" s="215"/>
      <c r="JGW291" s="215"/>
      <c r="JGX291" s="215"/>
      <c r="JGY291" s="215"/>
      <c r="JGZ291" s="215"/>
      <c r="JHA291" s="215"/>
      <c r="JHB291" s="215"/>
      <c r="JHC291" s="215"/>
      <c r="JHD291" s="215"/>
      <c r="JHE291" s="215"/>
      <c r="JHF291" s="215"/>
      <c r="JHG291" s="215"/>
      <c r="JHH291" s="215"/>
      <c r="JHI291" s="215"/>
      <c r="JHJ291" s="215"/>
      <c r="JHK291" s="215"/>
      <c r="JHL291" s="215"/>
      <c r="JHM291" s="215"/>
      <c r="JHN291" s="215"/>
      <c r="JHO291" s="215"/>
      <c r="JHP291" s="215"/>
      <c r="JHQ291" s="215"/>
      <c r="JHR291" s="215"/>
      <c r="JHS291" s="215"/>
      <c r="JHT291" s="215"/>
      <c r="JHU291" s="215"/>
      <c r="JHV291" s="215"/>
      <c r="JHW291" s="215"/>
      <c r="JHX291" s="215"/>
      <c r="JHY291" s="215"/>
      <c r="JHZ291" s="215"/>
      <c r="JIA291" s="215"/>
      <c r="JIB291" s="215"/>
      <c r="JIC291" s="215"/>
      <c r="JID291" s="215"/>
      <c r="JIE291" s="215"/>
      <c r="JIF291" s="215"/>
      <c r="JIG291" s="215"/>
      <c r="JIH291" s="215"/>
      <c r="JII291" s="215"/>
      <c r="JIJ291" s="215"/>
      <c r="JIK291" s="215"/>
      <c r="JIL291" s="215"/>
      <c r="JIM291" s="215"/>
      <c r="JIN291" s="215"/>
      <c r="JIO291" s="215"/>
      <c r="JIP291" s="215"/>
      <c r="JIQ291" s="215"/>
      <c r="JIR291" s="215"/>
      <c r="JIS291" s="215"/>
      <c r="JIT291" s="215"/>
      <c r="JIU291" s="215"/>
      <c r="JIV291" s="215"/>
      <c r="JIW291" s="215"/>
      <c r="JIX291" s="215"/>
      <c r="JIY291" s="215"/>
      <c r="JIZ291" s="215"/>
      <c r="JJA291" s="215"/>
      <c r="JJB291" s="215"/>
      <c r="JJC291" s="215"/>
      <c r="JJD291" s="215"/>
      <c r="JJE291" s="215"/>
      <c r="JJF291" s="215"/>
      <c r="JJG291" s="215"/>
      <c r="JJH291" s="215"/>
      <c r="JJI291" s="215"/>
      <c r="JJJ291" s="215"/>
      <c r="JJK291" s="215"/>
      <c r="JJL291" s="215"/>
      <c r="JJM291" s="215"/>
      <c r="JJN291" s="215"/>
      <c r="JJO291" s="215"/>
      <c r="JJP291" s="215"/>
      <c r="JJQ291" s="215"/>
      <c r="JJR291" s="215"/>
      <c r="JJS291" s="215"/>
      <c r="JJT291" s="215"/>
      <c r="JJU291" s="215"/>
      <c r="JJV291" s="215"/>
      <c r="JJW291" s="215"/>
      <c r="JJX291" s="215"/>
      <c r="JJY291" s="215"/>
      <c r="JJZ291" s="215"/>
      <c r="JKA291" s="215"/>
      <c r="JKB291" s="215"/>
      <c r="JKC291" s="215"/>
      <c r="JKD291" s="215"/>
      <c r="JKE291" s="215"/>
      <c r="JKF291" s="215"/>
      <c r="JKG291" s="215"/>
      <c r="JKH291" s="215"/>
      <c r="JKI291" s="215"/>
      <c r="JKJ291" s="215"/>
      <c r="JKK291" s="215"/>
      <c r="JKL291" s="215"/>
      <c r="JKM291" s="215"/>
      <c r="JKN291" s="215"/>
      <c r="JKO291" s="215"/>
      <c r="JKP291" s="215"/>
      <c r="JKQ291" s="215"/>
      <c r="JKR291" s="215"/>
      <c r="JKS291" s="215"/>
      <c r="JKT291" s="215"/>
      <c r="JKU291" s="215"/>
      <c r="JKV291" s="215"/>
      <c r="JKW291" s="215"/>
      <c r="JKX291" s="215"/>
      <c r="JKY291" s="215"/>
      <c r="JKZ291" s="215"/>
      <c r="JLA291" s="215"/>
      <c r="JLB291" s="215"/>
      <c r="JLC291" s="215"/>
      <c r="JLD291" s="215"/>
      <c r="JLE291" s="215"/>
      <c r="JLF291" s="215"/>
      <c r="JLG291" s="215"/>
      <c r="JLH291" s="215"/>
      <c r="JLI291" s="215"/>
      <c r="JLJ291" s="215"/>
      <c r="JLK291" s="215"/>
      <c r="JLL291" s="215"/>
      <c r="JLM291" s="215"/>
      <c r="JLN291" s="215"/>
      <c r="JLO291" s="215"/>
      <c r="JLP291" s="215"/>
      <c r="JLQ291" s="215"/>
      <c r="JLR291" s="215"/>
      <c r="JLS291" s="215"/>
      <c r="JLT291" s="215"/>
      <c r="JLU291" s="215"/>
      <c r="JLV291" s="215"/>
      <c r="JLW291" s="215"/>
      <c r="JLX291" s="215"/>
      <c r="JLY291" s="215"/>
      <c r="JLZ291" s="215"/>
      <c r="JMA291" s="215"/>
      <c r="JMB291" s="215"/>
      <c r="JMC291" s="215"/>
      <c r="JMD291" s="215"/>
      <c r="JME291" s="215"/>
      <c r="JMF291" s="215"/>
      <c r="JMG291" s="215"/>
      <c r="JMH291" s="215"/>
      <c r="JMI291" s="215"/>
      <c r="JMJ291" s="215"/>
      <c r="JMK291" s="215"/>
      <c r="JML291" s="215"/>
      <c r="JMM291" s="215"/>
      <c r="JMN291" s="215"/>
      <c r="JMO291" s="215"/>
      <c r="JMP291" s="215"/>
      <c r="JMQ291" s="215"/>
      <c r="JMR291" s="215"/>
      <c r="JMS291" s="215"/>
      <c r="JMT291" s="215"/>
      <c r="JMU291" s="215"/>
      <c r="JMV291" s="215"/>
      <c r="JMW291" s="215"/>
      <c r="JMX291" s="215"/>
      <c r="JMY291" s="215"/>
      <c r="JMZ291" s="215"/>
      <c r="JNA291" s="215"/>
      <c r="JNB291" s="215"/>
      <c r="JNC291" s="215"/>
      <c r="JND291" s="215"/>
      <c r="JNE291" s="215"/>
      <c r="JNF291" s="215"/>
      <c r="JNG291" s="215"/>
      <c r="JNH291" s="215"/>
      <c r="JNI291" s="215"/>
      <c r="JNJ291" s="215"/>
      <c r="JNK291" s="215"/>
      <c r="JNL291" s="215"/>
      <c r="JNM291" s="215"/>
      <c r="JNN291" s="215"/>
      <c r="JNO291" s="215"/>
      <c r="JNP291" s="215"/>
      <c r="JNQ291" s="215"/>
      <c r="JNR291" s="215"/>
      <c r="JNS291" s="215"/>
      <c r="JNT291" s="215"/>
      <c r="JNU291" s="215"/>
      <c r="JNV291" s="215"/>
      <c r="JNW291" s="215"/>
      <c r="JNX291" s="215"/>
      <c r="JNY291" s="215"/>
      <c r="JNZ291" s="215"/>
      <c r="JOA291" s="215"/>
      <c r="JOB291" s="215"/>
      <c r="JOC291" s="215"/>
      <c r="JOD291" s="215"/>
      <c r="JOE291" s="215"/>
      <c r="JOF291" s="215"/>
      <c r="JOG291" s="215"/>
      <c r="JOH291" s="215"/>
      <c r="JOI291" s="215"/>
      <c r="JOJ291" s="215"/>
      <c r="JOK291" s="215"/>
      <c r="JOL291" s="215"/>
      <c r="JOM291" s="215"/>
      <c r="JON291" s="215"/>
      <c r="JOO291" s="215"/>
      <c r="JOP291" s="215"/>
      <c r="JOQ291" s="215"/>
      <c r="JOR291" s="215"/>
      <c r="JOS291" s="215"/>
      <c r="JOT291" s="215"/>
      <c r="JOU291" s="215"/>
      <c r="JOV291" s="215"/>
      <c r="JOW291" s="215"/>
      <c r="JOX291" s="215"/>
      <c r="JOY291" s="215"/>
      <c r="JOZ291" s="215"/>
      <c r="JPA291" s="215"/>
      <c r="JPB291" s="215"/>
      <c r="JPC291" s="215"/>
      <c r="JPD291" s="215"/>
      <c r="JPE291" s="215"/>
      <c r="JPF291" s="215"/>
      <c r="JPG291" s="215"/>
      <c r="JPH291" s="215"/>
      <c r="JPI291" s="215"/>
      <c r="JPJ291" s="215"/>
      <c r="JPK291" s="215"/>
      <c r="JPL291" s="215"/>
      <c r="JPM291" s="215"/>
      <c r="JPN291" s="215"/>
      <c r="JPO291" s="215"/>
      <c r="JPP291" s="215"/>
      <c r="JPQ291" s="215"/>
      <c r="JPR291" s="215"/>
      <c r="JPS291" s="215"/>
      <c r="JPT291" s="215"/>
      <c r="JPU291" s="215"/>
      <c r="JPV291" s="215"/>
      <c r="JPW291" s="215"/>
      <c r="JPX291" s="215"/>
      <c r="JPY291" s="215"/>
      <c r="JPZ291" s="215"/>
      <c r="JQA291" s="215"/>
      <c r="JQB291" s="215"/>
      <c r="JQC291" s="215"/>
      <c r="JQD291" s="215"/>
      <c r="JQE291" s="215"/>
      <c r="JQF291" s="215"/>
      <c r="JQG291" s="215"/>
      <c r="JQH291" s="215"/>
      <c r="JQI291" s="215"/>
      <c r="JQJ291" s="215"/>
      <c r="JQK291" s="215"/>
      <c r="JQL291" s="215"/>
      <c r="JQM291" s="215"/>
      <c r="JQN291" s="215"/>
      <c r="JQO291" s="215"/>
      <c r="JQP291" s="215"/>
      <c r="JQQ291" s="215"/>
      <c r="JQR291" s="215"/>
      <c r="JQS291" s="215"/>
      <c r="JQT291" s="215"/>
      <c r="JQU291" s="215"/>
      <c r="JQV291" s="215"/>
      <c r="JQW291" s="215"/>
      <c r="JQX291" s="215"/>
      <c r="JQY291" s="215"/>
      <c r="JQZ291" s="215"/>
      <c r="JRA291" s="215"/>
      <c r="JRB291" s="215"/>
      <c r="JRC291" s="215"/>
      <c r="JRD291" s="215"/>
      <c r="JRE291" s="215"/>
      <c r="JRF291" s="215"/>
      <c r="JRG291" s="215"/>
      <c r="JRH291" s="215"/>
      <c r="JRI291" s="215"/>
      <c r="JRJ291" s="215"/>
      <c r="JRK291" s="215"/>
      <c r="JRL291" s="215"/>
      <c r="JRM291" s="215"/>
      <c r="JRN291" s="215"/>
      <c r="JRO291" s="215"/>
      <c r="JRP291" s="215"/>
      <c r="JRQ291" s="215"/>
      <c r="JRR291" s="215"/>
      <c r="JRS291" s="215"/>
      <c r="JRT291" s="215"/>
      <c r="JRU291" s="215"/>
      <c r="JRV291" s="215"/>
      <c r="JRW291" s="215"/>
      <c r="JRX291" s="215"/>
      <c r="JRY291" s="215"/>
      <c r="JRZ291" s="215"/>
      <c r="JSA291" s="215"/>
      <c r="JSB291" s="215"/>
      <c r="JSC291" s="215"/>
      <c r="JSD291" s="215"/>
      <c r="JSE291" s="215"/>
      <c r="JSF291" s="215"/>
      <c r="JSG291" s="215"/>
      <c r="JSH291" s="215"/>
      <c r="JSI291" s="215"/>
      <c r="JSJ291" s="215"/>
      <c r="JSK291" s="215"/>
      <c r="JSL291" s="215"/>
      <c r="JSM291" s="215"/>
      <c r="JSN291" s="215"/>
      <c r="JSO291" s="215"/>
      <c r="JSP291" s="215"/>
      <c r="JSQ291" s="215"/>
      <c r="JSR291" s="215"/>
      <c r="JSS291" s="215"/>
      <c r="JST291" s="215"/>
      <c r="JSU291" s="215"/>
      <c r="JSV291" s="215"/>
      <c r="JSW291" s="215"/>
      <c r="JSX291" s="215"/>
      <c r="JSY291" s="215"/>
      <c r="JSZ291" s="215"/>
      <c r="JTA291" s="215"/>
      <c r="JTB291" s="215"/>
      <c r="JTC291" s="215"/>
      <c r="JTD291" s="215"/>
      <c r="JTE291" s="215"/>
      <c r="JTF291" s="215"/>
      <c r="JTG291" s="215"/>
      <c r="JTH291" s="215"/>
      <c r="JTI291" s="215"/>
      <c r="JTJ291" s="215"/>
      <c r="JTK291" s="215"/>
      <c r="JTL291" s="215"/>
      <c r="JTM291" s="215"/>
      <c r="JTN291" s="215"/>
      <c r="JTO291" s="215"/>
      <c r="JTP291" s="215"/>
      <c r="JTQ291" s="215"/>
      <c r="JTR291" s="215"/>
      <c r="JTS291" s="215"/>
      <c r="JTT291" s="215"/>
      <c r="JTU291" s="215"/>
      <c r="JTV291" s="215"/>
      <c r="JTW291" s="215"/>
      <c r="JTX291" s="215"/>
      <c r="JTY291" s="215"/>
      <c r="JTZ291" s="215"/>
      <c r="JUA291" s="215"/>
      <c r="JUB291" s="215"/>
      <c r="JUC291" s="215"/>
      <c r="JUD291" s="215"/>
      <c r="JUE291" s="215"/>
      <c r="JUF291" s="215"/>
      <c r="JUG291" s="215"/>
      <c r="JUH291" s="215"/>
      <c r="JUI291" s="215"/>
      <c r="JUJ291" s="215"/>
      <c r="JUK291" s="215"/>
      <c r="JUL291" s="215"/>
      <c r="JUM291" s="215"/>
      <c r="JUN291" s="215"/>
      <c r="JUO291" s="215"/>
      <c r="JUP291" s="215"/>
      <c r="JUQ291" s="215"/>
      <c r="JUR291" s="215"/>
      <c r="JUS291" s="215"/>
      <c r="JUT291" s="215"/>
      <c r="JUU291" s="215"/>
      <c r="JUV291" s="215"/>
      <c r="JUW291" s="215"/>
      <c r="JUX291" s="215"/>
      <c r="JUY291" s="215"/>
      <c r="JUZ291" s="215"/>
      <c r="JVA291" s="215"/>
      <c r="JVB291" s="215"/>
      <c r="JVC291" s="215"/>
      <c r="JVD291" s="215"/>
      <c r="JVE291" s="215"/>
      <c r="JVF291" s="215"/>
      <c r="JVG291" s="215"/>
      <c r="JVH291" s="215"/>
      <c r="JVI291" s="215"/>
      <c r="JVJ291" s="215"/>
      <c r="JVK291" s="215"/>
      <c r="JVL291" s="215"/>
      <c r="JVM291" s="215"/>
      <c r="JVN291" s="215"/>
      <c r="JVO291" s="215"/>
      <c r="JVP291" s="215"/>
      <c r="JVQ291" s="215"/>
      <c r="JVR291" s="215"/>
      <c r="JVS291" s="215"/>
      <c r="JVT291" s="215"/>
      <c r="JVU291" s="215"/>
      <c r="JVV291" s="215"/>
      <c r="JVW291" s="215"/>
      <c r="JVX291" s="215"/>
      <c r="JVY291" s="215"/>
      <c r="JVZ291" s="215"/>
      <c r="JWA291" s="215"/>
      <c r="JWB291" s="215"/>
      <c r="JWC291" s="215"/>
      <c r="JWD291" s="215"/>
      <c r="JWE291" s="215"/>
      <c r="JWF291" s="215"/>
      <c r="JWG291" s="215"/>
      <c r="JWH291" s="215"/>
      <c r="JWI291" s="215"/>
      <c r="JWJ291" s="215"/>
      <c r="JWK291" s="215"/>
      <c r="JWL291" s="215"/>
      <c r="JWM291" s="215"/>
      <c r="JWN291" s="215"/>
      <c r="JWO291" s="215"/>
      <c r="JWP291" s="215"/>
      <c r="JWQ291" s="215"/>
      <c r="JWR291" s="215"/>
      <c r="JWS291" s="215"/>
      <c r="JWT291" s="215"/>
      <c r="JWU291" s="215"/>
      <c r="JWV291" s="215"/>
      <c r="JWW291" s="215"/>
      <c r="JWX291" s="215"/>
      <c r="JWY291" s="215"/>
      <c r="JWZ291" s="215"/>
      <c r="JXA291" s="215"/>
      <c r="JXB291" s="215"/>
      <c r="JXC291" s="215"/>
      <c r="JXD291" s="215"/>
      <c r="JXE291" s="215"/>
      <c r="JXF291" s="215"/>
      <c r="JXG291" s="215"/>
      <c r="JXH291" s="215"/>
      <c r="JXI291" s="215"/>
      <c r="JXJ291" s="215"/>
      <c r="JXK291" s="215"/>
      <c r="JXL291" s="215"/>
      <c r="JXM291" s="215"/>
      <c r="JXN291" s="215"/>
      <c r="JXO291" s="215"/>
      <c r="JXP291" s="215"/>
      <c r="JXQ291" s="215"/>
      <c r="JXR291" s="215"/>
      <c r="JXS291" s="215"/>
      <c r="JXT291" s="215"/>
      <c r="JXU291" s="215"/>
      <c r="JXV291" s="215"/>
      <c r="JXW291" s="215"/>
      <c r="JXX291" s="215"/>
      <c r="JXY291" s="215"/>
      <c r="JXZ291" s="215"/>
      <c r="JYA291" s="215"/>
      <c r="JYB291" s="215"/>
      <c r="JYC291" s="215"/>
      <c r="JYD291" s="215"/>
      <c r="JYE291" s="215"/>
      <c r="JYF291" s="215"/>
      <c r="JYG291" s="215"/>
      <c r="JYH291" s="215"/>
      <c r="JYI291" s="215"/>
      <c r="JYJ291" s="215"/>
      <c r="JYK291" s="215"/>
      <c r="JYL291" s="215"/>
      <c r="JYM291" s="215"/>
      <c r="JYN291" s="215"/>
      <c r="JYO291" s="215"/>
      <c r="JYP291" s="215"/>
      <c r="JYQ291" s="215"/>
      <c r="JYR291" s="215"/>
      <c r="JYS291" s="215"/>
      <c r="JYT291" s="215"/>
      <c r="JYU291" s="215"/>
      <c r="JYV291" s="215"/>
      <c r="JYW291" s="215"/>
      <c r="JYX291" s="215"/>
      <c r="JYY291" s="215"/>
      <c r="JYZ291" s="215"/>
      <c r="JZA291" s="215"/>
      <c r="JZB291" s="215"/>
      <c r="JZC291" s="215"/>
      <c r="JZD291" s="215"/>
      <c r="JZE291" s="215"/>
      <c r="JZF291" s="215"/>
      <c r="JZG291" s="215"/>
      <c r="JZH291" s="215"/>
      <c r="JZI291" s="215"/>
      <c r="JZJ291" s="215"/>
      <c r="JZK291" s="215"/>
      <c r="JZL291" s="215"/>
      <c r="JZM291" s="215"/>
      <c r="JZN291" s="215"/>
      <c r="JZO291" s="215"/>
      <c r="JZP291" s="215"/>
      <c r="JZQ291" s="215"/>
      <c r="JZR291" s="215"/>
      <c r="JZS291" s="215"/>
      <c r="JZT291" s="215"/>
      <c r="JZU291" s="215"/>
      <c r="JZV291" s="215"/>
      <c r="JZW291" s="215"/>
      <c r="JZX291" s="215"/>
      <c r="JZY291" s="215"/>
      <c r="JZZ291" s="215"/>
      <c r="KAA291" s="215"/>
      <c r="KAB291" s="215"/>
      <c r="KAC291" s="215"/>
      <c r="KAD291" s="215"/>
      <c r="KAE291" s="215"/>
      <c r="KAF291" s="215"/>
      <c r="KAG291" s="215"/>
      <c r="KAH291" s="215"/>
      <c r="KAI291" s="215"/>
      <c r="KAJ291" s="215"/>
      <c r="KAK291" s="215"/>
      <c r="KAL291" s="215"/>
      <c r="KAM291" s="215"/>
      <c r="KAN291" s="215"/>
      <c r="KAO291" s="215"/>
      <c r="KAP291" s="215"/>
      <c r="KAQ291" s="215"/>
      <c r="KAR291" s="215"/>
      <c r="KAS291" s="215"/>
      <c r="KAT291" s="215"/>
      <c r="KAU291" s="215"/>
      <c r="KAV291" s="215"/>
      <c r="KAW291" s="215"/>
      <c r="KAX291" s="215"/>
      <c r="KAY291" s="215"/>
      <c r="KAZ291" s="215"/>
      <c r="KBA291" s="215"/>
      <c r="KBB291" s="215"/>
      <c r="KBC291" s="215"/>
      <c r="KBD291" s="215"/>
      <c r="KBE291" s="215"/>
      <c r="KBF291" s="215"/>
      <c r="KBG291" s="215"/>
      <c r="KBH291" s="215"/>
      <c r="KBI291" s="215"/>
      <c r="KBJ291" s="215"/>
      <c r="KBK291" s="215"/>
      <c r="KBL291" s="215"/>
      <c r="KBM291" s="215"/>
      <c r="KBN291" s="215"/>
      <c r="KBO291" s="215"/>
      <c r="KBP291" s="215"/>
      <c r="KBQ291" s="215"/>
      <c r="KBR291" s="215"/>
      <c r="KBS291" s="215"/>
      <c r="KBT291" s="215"/>
      <c r="KBU291" s="215"/>
      <c r="KBV291" s="215"/>
      <c r="KBW291" s="215"/>
      <c r="KBX291" s="215"/>
      <c r="KBY291" s="215"/>
      <c r="KBZ291" s="215"/>
      <c r="KCA291" s="215"/>
      <c r="KCB291" s="215"/>
      <c r="KCC291" s="215"/>
      <c r="KCD291" s="215"/>
      <c r="KCE291" s="215"/>
      <c r="KCF291" s="215"/>
      <c r="KCG291" s="215"/>
      <c r="KCH291" s="215"/>
      <c r="KCI291" s="215"/>
      <c r="KCJ291" s="215"/>
      <c r="KCK291" s="215"/>
      <c r="KCL291" s="215"/>
      <c r="KCM291" s="215"/>
      <c r="KCN291" s="215"/>
      <c r="KCO291" s="215"/>
      <c r="KCP291" s="215"/>
      <c r="KCQ291" s="215"/>
      <c r="KCR291" s="215"/>
      <c r="KCS291" s="215"/>
      <c r="KCT291" s="215"/>
      <c r="KCU291" s="215"/>
      <c r="KCV291" s="215"/>
      <c r="KCW291" s="215"/>
      <c r="KCX291" s="215"/>
      <c r="KCY291" s="215"/>
      <c r="KCZ291" s="215"/>
      <c r="KDA291" s="215"/>
      <c r="KDB291" s="215"/>
      <c r="KDC291" s="215"/>
      <c r="KDD291" s="215"/>
      <c r="KDE291" s="215"/>
      <c r="KDF291" s="215"/>
      <c r="KDG291" s="215"/>
      <c r="KDH291" s="215"/>
      <c r="KDI291" s="215"/>
      <c r="KDJ291" s="215"/>
      <c r="KDK291" s="215"/>
      <c r="KDL291" s="215"/>
      <c r="KDM291" s="215"/>
      <c r="KDN291" s="215"/>
      <c r="KDO291" s="215"/>
      <c r="KDP291" s="215"/>
      <c r="KDQ291" s="215"/>
      <c r="KDR291" s="215"/>
      <c r="KDS291" s="215"/>
      <c r="KDT291" s="215"/>
      <c r="KDU291" s="215"/>
      <c r="KDV291" s="215"/>
      <c r="KDW291" s="215"/>
      <c r="KDX291" s="215"/>
      <c r="KDY291" s="215"/>
      <c r="KDZ291" s="215"/>
      <c r="KEA291" s="215"/>
      <c r="KEB291" s="215"/>
      <c r="KEC291" s="215"/>
      <c r="KED291" s="215"/>
      <c r="KEE291" s="215"/>
      <c r="KEF291" s="215"/>
      <c r="KEG291" s="215"/>
      <c r="KEH291" s="215"/>
      <c r="KEI291" s="215"/>
      <c r="KEJ291" s="215"/>
      <c r="KEK291" s="215"/>
      <c r="KEL291" s="215"/>
      <c r="KEM291" s="215"/>
      <c r="KEN291" s="215"/>
      <c r="KEO291" s="215"/>
      <c r="KEP291" s="215"/>
      <c r="KEQ291" s="215"/>
      <c r="KER291" s="215"/>
      <c r="KES291" s="215"/>
      <c r="KET291" s="215"/>
      <c r="KEU291" s="215"/>
      <c r="KEV291" s="215"/>
      <c r="KEW291" s="215"/>
      <c r="KEX291" s="215"/>
      <c r="KEY291" s="215"/>
      <c r="KEZ291" s="215"/>
      <c r="KFA291" s="215"/>
      <c r="KFB291" s="215"/>
      <c r="KFC291" s="215"/>
      <c r="KFD291" s="215"/>
      <c r="KFE291" s="215"/>
      <c r="KFF291" s="215"/>
      <c r="KFG291" s="215"/>
      <c r="KFH291" s="215"/>
      <c r="KFI291" s="215"/>
      <c r="KFJ291" s="215"/>
      <c r="KFK291" s="215"/>
      <c r="KFL291" s="215"/>
      <c r="KFM291" s="215"/>
      <c r="KFN291" s="215"/>
      <c r="KFO291" s="215"/>
      <c r="KFP291" s="215"/>
      <c r="KFQ291" s="215"/>
      <c r="KFR291" s="215"/>
      <c r="KFS291" s="215"/>
      <c r="KFT291" s="215"/>
      <c r="KFU291" s="215"/>
      <c r="KFV291" s="215"/>
      <c r="KFW291" s="215"/>
      <c r="KFX291" s="215"/>
      <c r="KFY291" s="215"/>
      <c r="KFZ291" s="215"/>
      <c r="KGA291" s="215"/>
      <c r="KGB291" s="215"/>
      <c r="KGC291" s="215"/>
      <c r="KGD291" s="215"/>
      <c r="KGE291" s="215"/>
      <c r="KGF291" s="215"/>
      <c r="KGG291" s="215"/>
      <c r="KGH291" s="215"/>
      <c r="KGI291" s="215"/>
      <c r="KGJ291" s="215"/>
      <c r="KGK291" s="215"/>
      <c r="KGL291" s="215"/>
      <c r="KGM291" s="215"/>
      <c r="KGN291" s="215"/>
      <c r="KGO291" s="215"/>
      <c r="KGP291" s="215"/>
      <c r="KGQ291" s="215"/>
      <c r="KGR291" s="215"/>
      <c r="KGS291" s="215"/>
      <c r="KGT291" s="215"/>
      <c r="KGU291" s="215"/>
      <c r="KGV291" s="215"/>
      <c r="KGW291" s="215"/>
      <c r="KGX291" s="215"/>
      <c r="KGY291" s="215"/>
      <c r="KGZ291" s="215"/>
      <c r="KHA291" s="215"/>
      <c r="KHB291" s="215"/>
      <c r="KHC291" s="215"/>
      <c r="KHD291" s="215"/>
      <c r="KHE291" s="215"/>
      <c r="KHF291" s="215"/>
      <c r="KHG291" s="215"/>
      <c r="KHH291" s="215"/>
      <c r="KHI291" s="215"/>
      <c r="KHJ291" s="215"/>
      <c r="KHK291" s="215"/>
      <c r="KHL291" s="215"/>
      <c r="KHM291" s="215"/>
      <c r="KHN291" s="215"/>
      <c r="KHO291" s="215"/>
      <c r="KHP291" s="215"/>
      <c r="KHQ291" s="215"/>
      <c r="KHR291" s="215"/>
      <c r="KHS291" s="215"/>
      <c r="KHT291" s="215"/>
      <c r="KHU291" s="215"/>
      <c r="KHV291" s="215"/>
      <c r="KHW291" s="215"/>
      <c r="KHX291" s="215"/>
      <c r="KHY291" s="215"/>
      <c r="KHZ291" s="215"/>
      <c r="KIA291" s="215"/>
      <c r="KIB291" s="215"/>
      <c r="KIC291" s="215"/>
      <c r="KID291" s="215"/>
      <c r="KIE291" s="215"/>
      <c r="KIF291" s="215"/>
      <c r="KIG291" s="215"/>
      <c r="KIH291" s="215"/>
      <c r="KII291" s="215"/>
      <c r="KIJ291" s="215"/>
      <c r="KIK291" s="215"/>
      <c r="KIL291" s="215"/>
      <c r="KIM291" s="215"/>
      <c r="KIN291" s="215"/>
      <c r="KIO291" s="215"/>
      <c r="KIP291" s="215"/>
      <c r="KIQ291" s="215"/>
      <c r="KIR291" s="215"/>
      <c r="KIS291" s="215"/>
      <c r="KIT291" s="215"/>
      <c r="KIU291" s="215"/>
      <c r="KIV291" s="215"/>
      <c r="KIW291" s="215"/>
      <c r="KIX291" s="215"/>
      <c r="KIY291" s="215"/>
      <c r="KIZ291" s="215"/>
      <c r="KJA291" s="215"/>
      <c r="KJB291" s="215"/>
      <c r="KJC291" s="215"/>
      <c r="KJD291" s="215"/>
      <c r="KJE291" s="215"/>
      <c r="KJF291" s="215"/>
      <c r="KJG291" s="215"/>
      <c r="KJH291" s="215"/>
      <c r="KJI291" s="215"/>
      <c r="KJJ291" s="215"/>
      <c r="KJK291" s="215"/>
      <c r="KJL291" s="215"/>
      <c r="KJM291" s="215"/>
      <c r="KJN291" s="215"/>
      <c r="KJO291" s="215"/>
      <c r="KJP291" s="215"/>
      <c r="KJQ291" s="215"/>
      <c r="KJR291" s="215"/>
      <c r="KJS291" s="215"/>
      <c r="KJT291" s="215"/>
      <c r="KJU291" s="215"/>
      <c r="KJV291" s="215"/>
      <c r="KJW291" s="215"/>
      <c r="KJX291" s="215"/>
      <c r="KJY291" s="215"/>
      <c r="KJZ291" s="215"/>
      <c r="KKA291" s="215"/>
      <c r="KKB291" s="215"/>
      <c r="KKC291" s="215"/>
      <c r="KKD291" s="215"/>
      <c r="KKE291" s="215"/>
      <c r="KKF291" s="215"/>
      <c r="KKG291" s="215"/>
      <c r="KKH291" s="215"/>
      <c r="KKI291" s="215"/>
      <c r="KKJ291" s="215"/>
      <c r="KKK291" s="215"/>
      <c r="KKL291" s="215"/>
      <c r="KKM291" s="215"/>
      <c r="KKN291" s="215"/>
      <c r="KKO291" s="215"/>
      <c r="KKP291" s="215"/>
      <c r="KKQ291" s="215"/>
      <c r="KKR291" s="215"/>
      <c r="KKS291" s="215"/>
      <c r="KKT291" s="215"/>
      <c r="KKU291" s="215"/>
      <c r="KKV291" s="215"/>
      <c r="KKW291" s="215"/>
      <c r="KKX291" s="215"/>
      <c r="KKY291" s="215"/>
      <c r="KKZ291" s="215"/>
      <c r="KLA291" s="215"/>
      <c r="KLB291" s="215"/>
      <c r="KLC291" s="215"/>
      <c r="KLD291" s="215"/>
      <c r="KLE291" s="215"/>
      <c r="KLF291" s="215"/>
      <c r="KLG291" s="215"/>
      <c r="KLH291" s="215"/>
      <c r="KLI291" s="215"/>
      <c r="KLJ291" s="215"/>
      <c r="KLK291" s="215"/>
      <c r="KLL291" s="215"/>
      <c r="KLM291" s="215"/>
      <c r="KLN291" s="215"/>
      <c r="KLO291" s="215"/>
      <c r="KLP291" s="215"/>
      <c r="KLQ291" s="215"/>
      <c r="KLR291" s="215"/>
      <c r="KLS291" s="215"/>
      <c r="KLT291" s="215"/>
      <c r="KLU291" s="215"/>
      <c r="KLV291" s="215"/>
      <c r="KLW291" s="215"/>
      <c r="KLX291" s="215"/>
      <c r="KLY291" s="215"/>
      <c r="KLZ291" s="215"/>
      <c r="KMA291" s="215"/>
      <c r="KMB291" s="215"/>
      <c r="KMC291" s="215"/>
      <c r="KMD291" s="215"/>
      <c r="KME291" s="215"/>
      <c r="KMF291" s="215"/>
      <c r="KMG291" s="215"/>
      <c r="KMH291" s="215"/>
      <c r="KMI291" s="215"/>
      <c r="KMJ291" s="215"/>
      <c r="KMK291" s="215"/>
      <c r="KML291" s="215"/>
      <c r="KMM291" s="215"/>
      <c r="KMN291" s="215"/>
      <c r="KMO291" s="215"/>
      <c r="KMP291" s="215"/>
      <c r="KMQ291" s="215"/>
      <c r="KMR291" s="215"/>
      <c r="KMS291" s="215"/>
      <c r="KMT291" s="215"/>
      <c r="KMU291" s="215"/>
      <c r="KMV291" s="215"/>
      <c r="KMW291" s="215"/>
      <c r="KMX291" s="215"/>
      <c r="KMY291" s="215"/>
      <c r="KMZ291" s="215"/>
      <c r="KNA291" s="215"/>
      <c r="KNB291" s="215"/>
      <c r="KNC291" s="215"/>
      <c r="KND291" s="215"/>
      <c r="KNE291" s="215"/>
      <c r="KNF291" s="215"/>
      <c r="KNG291" s="215"/>
      <c r="KNH291" s="215"/>
      <c r="KNI291" s="215"/>
      <c r="KNJ291" s="215"/>
      <c r="KNK291" s="215"/>
      <c r="KNL291" s="215"/>
      <c r="KNM291" s="215"/>
      <c r="KNN291" s="215"/>
      <c r="KNO291" s="215"/>
      <c r="KNP291" s="215"/>
      <c r="KNQ291" s="215"/>
      <c r="KNR291" s="215"/>
      <c r="KNS291" s="215"/>
      <c r="KNT291" s="215"/>
      <c r="KNU291" s="215"/>
      <c r="KNV291" s="215"/>
      <c r="KNW291" s="215"/>
      <c r="KNX291" s="215"/>
      <c r="KNY291" s="215"/>
      <c r="KNZ291" s="215"/>
      <c r="KOA291" s="215"/>
      <c r="KOB291" s="215"/>
      <c r="KOC291" s="215"/>
      <c r="KOD291" s="215"/>
      <c r="KOE291" s="215"/>
      <c r="KOF291" s="215"/>
      <c r="KOG291" s="215"/>
      <c r="KOH291" s="215"/>
      <c r="KOI291" s="215"/>
      <c r="KOJ291" s="215"/>
      <c r="KOK291" s="215"/>
      <c r="KOL291" s="215"/>
      <c r="KOM291" s="215"/>
      <c r="KON291" s="215"/>
      <c r="KOO291" s="215"/>
      <c r="KOP291" s="215"/>
      <c r="KOQ291" s="215"/>
      <c r="KOR291" s="215"/>
      <c r="KOS291" s="215"/>
      <c r="KOT291" s="215"/>
      <c r="KOU291" s="215"/>
      <c r="KOV291" s="215"/>
      <c r="KOW291" s="215"/>
      <c r="KOX291" s="215"/>
      <c r="KOY291" s="215"/>
      <c r="KOZ291" s="215"/>
      <c r="KPA291" s="215"/>
      <c r="KPB291" s="215"/>
      <c r="KPC291" s="215"/>
      <c r="KPD291" s="215"/>
      <c r="KPE291" s="215"/>
      <c r="KPF291" s="215"/>
      <c r="KPG291" s="215"/>
      <c r="KPH291" s="215"/>
      <c r="KPI291" s="215"/>
      <c r="KPJ291" s="215"/>
      <c r="KPK291" s="215"/>
      <c r="KPL291" s="215"/>
      <c r="KPM291" s="215"/>
      <c r="KPN291" s="215"/>
      <c r="KPO291" s="215"/>
      <c r="KPP291" s="215"/>
      <c r="KPQ291" s="215"/>
      <c r="KPR291" s="215"/>
      <c r="KPS291" s="215"/>
      <c r="KPT291" s="215"/>
      <c r="KPU291" s="215"/>
      <c r="KPV291" s="215"/>
      <c r="KPW291" s="215"/>
      <c r="KPX291" s="215"/>
      <c r="KPY291" s="215"/>
      <c r="KPZ291" s="215"/>
      <c r="KQA291" s="215"/>
      <c r="KQB291" s="215"/>
      <c r="KQC291" s="215"/>
      <c r="KQD291" s="215"/>
      <c r="KQE291" s="215"/>
      <c r="KQF291" s="215"/>
      <c r="KQG291" s="215"/>
      <c r="KQH291" s="215"/>
      <c r="KQI291" s="215"/>
      <c r="KQJ291" s="215"/>
      <c r="KQK291" s="215"/>
      <c r="KQL291" s="215"/>
      <c r="KQM291" s="215"/>
      <c r="KQN291" s="215"/>
      <c r="KQO291" s="215"/>
      <c r="KQP291" s="215"/>
      <c r="KQQ291" s="215"/>
      <c r="KQR291" s="215"/>
      <c r="KQS291" s="215"/>
      <c r="KQT291" s="215"/>
      <c r="KQU291" s="215"/>
      <c r="KQV291" s="215"/>
      <c r="KQW291" s="215"/>
      <c r="KQX291" s="215"/>
      <c r="KQY291" s="215"/>
      <c r="KQZ291" s="215"/>
      <c r="KRA291" s="215"/>
      <c r="KRB291" s="215"/>
      <c r="KRC291" s="215"/>
      <c r="KRD291" s="215"/>
      <c r="KRE291" s="215"/>
      <c r="KRF291" s="215"/>
      <c r="KRG291" s="215"/>
      <c r="KRH291" s="215"/>
      <c r="KRI291" s="215"/>
      <c r="KRJ291" s="215"/>
      <c r="KRK291" s="215"/>
      <c r="KRL291" s="215"/>
      <c r="KRM291" s="215"/>
      <c r="KRN291" s="215"/>
      <c r="KRO291" s="215"/>
      <c r="KRP291" s="215"/>
      <c r="KRQ291" s="215"/>
      <c r="KRR291" s="215"/>
      <c r="KRS291" s="215"/>
      <c r="KRT291" s="215"/>
      <c r="KRU291" s="215"/>
      <c r="KRV291" s="215"/>
      <c r="KRW291" s="215"/>
      <c r="KRX291" s="215"/>
      <c r="KRY291" s="215"/>
      <c r="KRZ291" s="215"/>
      <c r="KSA291" s="215"/>
      <c r="KSB291" s="215"/>
      <c r="KSC291" s="215"/>
      <c r="KSD291" s="215"/>
      <c r="KSE291" s="215"/>
      <c r="KSF291" s="215"/>
      <c r="KSG291" s="215"/>
      <c r="KSH291" s="215"/>
      <c r="KSI291" s="215"/>
      <c r="KSJ291" s="215"/>
      <c r="KSK291" s="215"/>
      <c r="KSL291" s="215"/>
      <c r="KSM291" s="215"/>
      <c r="KSN291" s="215"/>
      <c r="KSO291" s="215"/>
      <c r="KSP291" s="215"/>
      <c r="KSQ291" s="215"/>
      <c r="KSR291" s="215"/>
      <c r="KSS291" s="215"/>
      <c r="KST291" s="215"/>
      <c r="KSU291" s="215"/>
      <c r="KSV291" s="215"/>
      <c r="KSW291" s="215"/>
      <c r="KSX291" s="215"/>
      <c r="KSY291" s="215"/>
      <c r="KSZ291" s="215"/>
      <c r="KTA291" s="215"/>
      <c r="KTB291" s="215"/>
      <c r="KTC291" s="215"/>
      <c r="KTD291" s="215"/>
      <c r="KTE291" s="215"/>
      <c r="KTF291" s="215"/>
      <c r="KTG291" s="215"/>
      <c r="KTH291" s="215"/>
      <c r="KTI291" s="215"/>
      <c r="KTJ291" s="215"/>
      <c r="KTK291" s="215"/>
      <c r="KTL291" s="215"/>
      <c r="KTM291" s="215"/>
      <c r="KTN291" s="215"/>
      <c r="KTO291" s="215"/>
      <c r="KTP291" s="215"/>
      <c r="KTQ291" s="215"/>
      <c r="KTR291" s="215"/>
      <c r="KTS291" s="215"/>
      <c r="KTT291" s="215"/>
      <c r="KTU291" s="215"/>
      <c r="KTV291" s="215"/>
      <c r="KTW291" s="215"/>
      <c r="KTX291" s="215"/>
      <c r="KTY291" s="215"/>
      <c r="KTZ291" s="215"/>
      <c r="KUA291" s="215"/>
      <c r="KUB291" s="215"/>
      <c r="KUC291" s="215"/>
      <c r="KUD291" s="215"/>
      <c r="KUE291" s="215"/>
      <c r="KUF291" s="215"/>
      <c r="KUG291" s="215"/>
      <c r="KUH291" s="215"/>
      <c r="KUI291" s="215"/>
      <c r="KUJ291" s="215"/>
      <c r="KUK291" s="215"/>
      <c r="KUL291" s="215"/>
      <c r="KUM291" s="215"/>
      <c r="KUN291" s="215"/>
      <c r="KUO291" s="215"/>
      <c r="KUP291" s="215"/>
      <c r="KUQ291" s="215"/>
      <c r="KUR291" s="215"/>
      <c r="KUS291" s="215"/>
      <c r="KUT291" s="215"/>
      <c r="KUU291" s="215"/>
      <c r="KUV291" s="215"/>
      <c r="KUW291" s="215"/>
      <c r="KUX291" s="215"/>
      <c r="KUY291" s="215"/>
      <c r="KUZ291" s="215"/>
      <c r="KVA291" s="215"/>
      <c r="KVB291" s="215"/>
      <c r="KVC291" s="215"/>
      <c r="KVD291" s="215"/>
      <c r="KVE291" s="215"/>
      <c r="KVF291" s="215"/>
      <c r="KVG291" s="215"/>
      <c r="KVH291" s="215"/>
      <c r="KVI291" s="215"/>
      <c r="KVJ291" s="215"/>
      <c r="KVK291" s="215"/>
      <c r="KVL291" s="215"/>
      <c r="KVM291" s="215"/>
      <c r="KVN291" s="215"/>
      <c r="KVO291" s="215"/>
      <c r="KVP291" s="215"/>
      <c r="KVQ291" s="215"/>
      <c r="KVR291" s="215"/>
      <c r="KVS291" s="215"/>
      <c r="KVT291" s="215"/>
      <c r="KVU291" s="215"/>
      <c r="KVV291" s="215"/>
      <c r="KVW291" s="215"/>
      <c r="KVX291" s="215"/>
      <c r="KVY291" s="215"/>
      <c r="KVZ291" s="215"/>
      <c r="KWA291" s="215"/>
      <c r="KWB291" s="215"/>
      <c r="KWC291" s="215"/>
      <c r="KWD291" s="215"/>
      <c r="KWE291" s="215"/>
      <c r="KWF291" s="215"/>
      <c r="KWG291" s="215"/>
      <c r="KWH291" s="215"/>
      <c r="KWI291" s="215"/>
      <c r="KWJ291" s="215"/>
      <c r="KWK291" s="215"/>
      <c r="KWL291" s="215"/>
      <c r="KWM291" s="215"/>
      <c r="KWN291" s="215"/>
      <c r="KWO291" s="215"/>
      <c r="KWP291" s="215"/>
      <c r="KWQ291" s="215"/>
      <c r="KWR291" s="215"/>
      <c r="KWS291" s="215"/>
      <c r="KWT291" s="215"/>
      <c r="KWU291" s="215"/>
      <c r="KWV291" s="215"/>
      <c r="KWW291" s="215"/>
      <c r="KWX291" s="215"/>
      <c r="KWY291" s="215"/>
      <c r="KWZ291" s="215"/>
      <c r="KXA291" s="215"/>
      <c r="KXB291" s="215"/>
      <c r="KXC291" s="215"/>
      <c r="KXD291" s="215"/>
      <c r="KXE291" s="215"/>
      <c r="KXF291" s="215"/>
      <c r="KXG291" s="215"/>
      <c r="KXH291" s="215"/>
      <c r="KXI291" s="215"/>
      <c r="KXJ291" s="215"/>
      <c r="KXK291" s="215"/>
      <c r="KXL291" s="215"/>
      <c r="KXM291" s="215"/>
      <c r="KXN291" s="215"/>
      <c r="KXO291" s="215"/>
      <c r="KXP291" s="215"/>
      <c r="KXQ291" s="215"/>
      <c r="KXR291" s="215"/>
      <c r="KXS291" s="215"/>
      <c r="KXT291" s="215"/>
      <c r="KXU291" s="215"/>
      <c r="KXV291" s="215"/>
      <c r="KXW291" s="215"/>
      <c r="KXX291" s="215"/>
      <c r="KXY291" s="215"/>
      <c r="KXZ291" s="215"/>
      <c r="KYA291" s="215"/>
      <c r="KYB291" s="215"/>
      <c r="KYC291" s="215"/>
      <c r="KYD291" s="215"/>
      <c r="KYE291" s="215"/>
      <c r="KYF291" s="215"/>
      <c r="KYG291" s="215"/>
      <c r="KYH291" s="215"/>
      <c r="KYI291" s="215"/>
      <c r="KYJ291" s="215"/>
      <c r="KYK291" s="215"/>
      <c r="KYL291" s="215"/>
      <c r="KYM291" s="215"/>
      <c r="KYN291" s="215"/>
      <c r="KYO291" s="215"/>
      <c r="KYP291" s="215"/>
      <c r="KYQ291" s="215"/>
      <c r="KYR291" s="215"/>
      <c r="KYS291" s="215"/>
      <c r="KYT291" s="215"/>
      <c r="KYU291" s="215"/>
      <c r="KYV291" s="215"/>
      <c r="KYW291" s="215"/>
      <c r="KYX291" s="215"/>
      <c r="KYY291" s="215"/>
      <c r="KYZ291" s="215"/>
      <c r="KZA291" s="215"/>
      <c r="KZB291" s="215"/>
      <c r="KZC291" s="215"/>
      <c r="KZD291" s="215"/>
      <c r="KZE291" s="215"/>
      <c r="KZF291" s="215"/>
      <c r="KZG291" s="215"/>
      <c r="KZH291" s="215"/>
      <c r="KZI291" s="215"/>
      <c r="KZJ291" s="215"/>
      <c r="KZK291" s="215"/>
      <c r="KZL291" s="215"/>
      <c r="KZM291" s="215"/>
      <c r="KZN291" s="215"/>
      <c r="KZO291" s="215"/>
      <c r="KZP291" s="215"/>
      <c r="KZQ291" s="215"/>
      <c r="KZR291" s="215"/>
      <c r="KZS291" s="215"/>
      <c r="KZT291" s="215"/>
      <c r="KZU291" s="215"/>
      <c r="KZV291" s="215"/>
      <c r="KZW291" s="215"/>
      <c r="KZX291" s="215"/>
      <c r="KZY291" s="215"/>
      <c r="KZZ291" s="215"/>
      <c r="LAA291" s="215"/>
      <c r="LAB291" s="215"/>
      <c r="LAC291" s="215"/>
      <c r="LAD291" s="215"/>
      <c r="LAE291" s="215"/>
      <c r="LAF291" s="215"/>
      <c r="LAG291" s="215"/>
      <c r="LAH291" s="215"/>
      <c r="LAI291" s="215"/>
      <c r="LAJ291" s="215"/>
      <c r="LAK291" s="215"/>
      <c r="LAL291" s="215"/>
      <c r="LAM291" s="215"/>
      <c r="LAN291" s="215"/>
      <c r="LAO291" s="215"/>
      <c r="LAP291" s="215"/>
      <c r="LAQ291" s="215"/>
      <c r="LAR291" s="215"/>
      <c r="LAS291" s="215"/>
      <c r="LAT291" s="215"/>
      <c r="LAU291" s="215"/>
      <c r="LAV291" s="215"/>
      <c r="LAW291" s="215"/>
      <c r="LAX291" s="215"/>
      <c r="LAY291" s="215"/>
      <c r="LAZ291" s="215"/>
      <c r="LBA291" s="215"/>
      <c r="LBB291" s="215"/>
      <c r="LBC291" s="215"/>
      <c r="LBD291" s="215"/>
      <c r="LBE291" s="215"/>
      <c r="LBF291" s="215"/>
      <c r="LBG291" s="215"/>
      <c r="LBH291" s="215"/>
      <c r="LBI291" s="215"/>
      <c r="LBJ291" s="215"/>
      <c r="LBK291" s="215"/>
      <c r="LBL291" s="215"/>
      <c r="LBM291" s="215"/>
      <c r="LBN291" s="215"/>
      <c r="LBO291" s="215"/>
      <c r="LBP291" s="215"/>
      <c r="LBQ291" s="215"/>
      <c r="LBR291" s="215"/>
      <c r="LBS291" s="215"/>
      <c r="LBT291" s="215"/>
      <c r="LBU291" s="215"/>
      <c r="LBV291" s="215"/>
      <c r="LBW291" s="215"/>
      <c r="LBX291" s="215"/>
      <c r="LBY291" s="215"/>
      <c r="LBZ291" s="215"/>
      <c r="LCA291" s="215"/>
      <c r="LCB291" s="215"/>
      <c r="LCC291" s="215"/>
      <c r="LCD291" s="215"/>
      <c r="LCE291" s="215"/>
      <c r="LCF291" s="215"/>
      <c r="LCG291" s="215"/>
      <c r="LCH291" s="215"/>
      <c r="LCI291" s="215"/>
      <c r="LCJ291" s="215"/>
      <c r="LCK291" s="215"/>
      <c r="LCL291" s="215"/>
      <c r="LCM291" s="215"/>
      <c r="LCN291" s="215"/>
      <c r="LCO291" s="215"/>
      <c r="LCP291" s="215"/>
      <c r="LCQ291" s="215"/>
      <c r="LCR291" s="215"/>
      <c r="LCS291" s="215"/>
      <c r="LCT291" s="215"/>
      <c r="LCU291" s="215"/>
      <c r="LCV291" s="215"/>
      <c r="LCW291" s="215"/>
      <c r="LCX291" s="215"/>
      <c r="LCY291" s="215"/>
      <c r="LCZ291" s="215"/>
      <c r="LDA291" s="215"/>
      <c r="LDB291" s="215"/>
      <c r="LDC291" s="215"/>
      <c r="LDD291" s="215"/>
      <c r="LDE291" s="215"/>
      <c r="LDF291" s="215"/>
      <c r="LDG291" s="215"/>
      <c r="LDH291" s="215"/>
      <c r="LDI291" s="215"/>
      <c r="LDJ291" s="215"/>
      <c r="LDK291" s="215"/>
      <c r="LDL291" s="215"/>
      <c r="LDM291" s="215"/>
      <c r="LDN291" s="215"/>
      <c r="LDO291" s="215"/>
      <c r="LDP291" s="215"/>
      <c r="LDQ291" s="215"/>
      <c r="LDR291" s="215"/>
      <c r="LDS291" s="215"/>
      <c r="LDT291" s="215"/>
      <c r="LDU291" s="215"/>
      <c r="LDV291" s="215"/>
      <c r="LDW291" s="215"/>
      <c r="LDX291" s="215"/>
      <c r="LDY291" s="215"/>
      <c r="LDZ291" s="215"/>
      <c r="LEA291" s="215"/>
      <c r="LEB291" s="215"/>
      <c r="LEC291" s="215"/>
      <c r="LED291" s="215"/>
      <c r="LEE291" s="215"/>
      <c r="LEF291" s="215"/>
      <c r="LEG291" s="215"/>
      <c r="LEH291" s="215"/>
      <c r="LEI291" s="215"/>
      <c r="LEJ291" s="215"/>
      <c r="LEK291" s="215"/>
      <c r="LEL291" s="215"/>
      <c r="LEM291" s="215"/>
      <c r="LEN291" s="215"/>
      <c r="LEO291" s="215"/>
      <c r="LEP291" s="215"/>
      <c r="LEQ291" s="215"/>
      <c r="LER291" s="215"/>
      <c r="LES291" s="215"/>
      <c r="LET291" s="215"/>
      <c r="LEU291" s="215"/>
      <c r="LEV291" s="215"/>
      <c r="LEW291" s="215"/>
      <c r="LEX291" s="215"/>
      <c r="LEY291" s="215"/>
      <c r="LEZ291" s="215"/>
      <c r="LFA291" s="215"/>
      <c r="LFB291" s="215"/>
      <c r="LFC291" s="215"/>
      <c r="LFD291" s="215"/>
      <c r="LFE291" s="215"/>
      <c r="LFF291" s="215"/>
      <c r="LFG291" s="215"/>
      <c r="LFH291" s="215"/>
      <c r="LFI291" s="215"/>
      <c r="LFJ291" s="215"/>
      <c r="LFK291" s="215"/>
      <c r="LFL291" s="215"/>
      <c r="LFM291" s="215"/>
      <c r="LFN291" s="215"/>
      <c r="LFO291" s="215"/>
      <c r="LFP291" s="215"/>
      <c r="LFQ291" s="215"/>
      <c r="LFR291" s="215"/>
      <c r="LFS291" s="215"/>
      <c r="LFT291" s="215"/>
      <c r="LFU291" s="215"/>
      <c r="LFV291" s="215"/>
      <c r="LFW291" s="215"/>
      <c r="LFX291" s="215"/>
      <c r="LFY291" s="215"/>
      <c r="LFZ291" s="215"/>
      <c r="LGA291" s="215"/>
      <c r="LGB291" s="215"/>
      <c r="LGC291" s="215"/>
      <c r="LGD291" s="215"/>
      <c r="LGE291" s="215"/>
      <c r="LGF291" s="215"/>
      <c r="LGG291" s="215"/>
      <c r="LGH291" s="215"/>
      <c r="LGI291" s="215"/>
      <c r="LGJ291" s="215"/>
      <c r="LGK291" s="215"/>
      <c r="LGL291" s="215"/>
      <c r="LGM291" s="215"/>
      <c r="LGN291" s="215"/>
      <c r="LGO291" s="215"/>
      <c r="LGP291" s="215"/>
      <c r="LGQ291" s="215"/>
      <c r="LGR291" s="215"/>
      <c r="LGS291" s="215"/>
      <c r="LGT291" s="215"/>
      <c r="LGU291" s="215"/>
      <c r="LGV291" s="215"/>
      <c r="LGW291" s="215"/>
      <c r="LGX291" s="215"/>
      <c r="LGY291" s="215"/>
      <c r="LGZ291" s="215"/>
      <c r="LHA291" s="215"/>
      <c r="LHB291" s="215"/>
      <c r="LHC291" s="215"/>
      <c r="LHD291" s="215"/>
      <c r="LHE291" s="215"/>
      <c r="LHF291" s="215"/>
      <c r="LHG291" s="215"/>
      <c r="LHH291" s="215"/>
      <c r="LHI291" s="215"/>
      <c r="LHJ291" s="215"/>
      <c r="LHK291" s="215"/>
      <c r="LHL291" s="215"/>
      <c r="LHM291" s="215"/>
      <c r="LHN291" s="215"/>
      <c r="LHO291" s="215"/>
      <c r="LHP291" s="215"/>
      <c r="LHQ291" s="215"/>
      <c r="LHR291" s="215"/>
      <c r="LHS291" s="215"/>
      <c r="LHT291" s="215"/>
      <c r="LHU291" s="215"/>
      <c r="LHV291" s="215"/>
      <c r="LHW291" s="215"/>
      <c r="LHX291" s="215"/>
      <c r="LHY291" s="215"/>
      <c r="LHZ291" s="215"/>
      <c r="LIA291" s="215"/>
      <c r="LIB291" s="215"/>
      <c r="LIC291" s="215"/>
      <c r="LID291" s="215"/>
      <c r="LIE291" s="215"/>
      <c r="LIF291" s="215"/>
      <c r="LIG291" s="215"/>
      <c r="LIH291" s="215"/>
      <c r="LII291" s="215"/>
      <c r="LIJ291" s="215"/>
      <c r="LIK291" s="215"/>
      <c r="LIL291" s="215"/>
      <c r="LIM291" s="215"/>
      <c r="LIN291" s="215"/>
      <c r="LIO291" s="215"/>
      <c r="LIP291" s="215"/>
      <c r="LIQ291" s="215"/>
      <c r="LIR291" s="215"/>
      <c r="LIS291" s="215"/>
      <c r="LIT291" s="215"/>
      <c r="LIU291" s="215"/>
      <c r="LIV291" s="215"/>
      <c r="LIW291" s="215"/>
      <c r="LIX291" s="215"/>
      <c r="LIY291" s="215"/>
      <c r="LIZ291" s="215"/>
      <c r="LJA291" s="215"/>
      <c r="LJB291" s="215"/>
      <c r="LJC291" s="215"/>
      <c r="LJD291" s="215"/>
      <c r="LJE291" s="215"/>
      <c r="LJF291" s="215"/>
      <c r="LJG291" s="215"/>
      <c r="LJH291" s="215"/>
      <c r="LJI291" s="215"/>
      <c r="LJJ291" s="215"/>
      <c r="LJK291" s="215"/>
      <c r="LJL291" s="215"/>
      <c r="LJM291" s="215"/>
      <c r="LJN291" s="215"/>
      <c r="LJO291" s="215"/>
      <c r="LJP291" s="215"/>
      <c r="LJQ291" s="215"/>
      <c r="LJR291" s="215"/>
      <c r="LJS291" s="215"/>
      <c r="LJT291" s="215"/>
      <c r="LJU291" s="215"/>
      <c r="LJV291" s="215"/>
      <c r="LJW291" s="215"/>
      <c r="LJX291" s="215"/>
      <c r="LJY291" s="215"/>
      <c r="LJZ291" s="215"/>
      <c r="LKA291" s="215"/>
      <c r="LKB291" s="215"/>
      <c r="LKC291" s="215"/>
      <c r="LKD291" s="215"/>
      <c r="LKE291" s="215"/>
      <c r="LKF291" s="215"/>
      <c r="LKG291" s="215"/>
      <c r="LKH291" s="215"/>
      <c r="LKI291" s="215"/>
      <c r="LKJ291" s="215"/>
      <c r="LKK291" s="215"/>
      <c r="LKL291" s="215"/>
      <c r="LKM291" s="215"/>
      <c r="LKN291" s="215"/>
      <c r="LKO291" s="215"/>
      <c r="LKP291" s="215"/>
      <c r="LKQ291" s="215"/>
      <c r="LKR291" s="215"/>
      <c r="LKS291" s="215"/>
      <c r="LKT291" s="215"/>
      <c r="LKU291" s="215"/>
      <c r="LKV291" s="215"/>
      <c r="LKW291" s="215"/>
      <c r="LKX291" s="215"/>
      <c r="LKY291" s="215"/>
      <c r="LKZ291" s="215"/>
      <c r="LLA291" s="215"/>
      <c r="LLB291" s="215"/>
      <c r="LLC291" s="215"/>
      <c r="LLD291" s="215"/>
      <c r="LLE291" s="215"/>
      <c r="LLF291" s="215"/>
      <c r="LLG291" s="215"/>
      <c r="LLH291" s="215"/>
      <c r="LLI291" s="215"/>
      <c r="LLJ291" s="215"/>
      <c r="LLK291" s="215"/>
      <c r="LLL291" s="215"/>
      <c r="LLM291" s="215"/>
      <c r="LLN291" s="215"/>
      <c r="LLO291" s="215"/>
      <c r="LLP291" s="215"/>
      <c r="LLQ291" s="215"/>
      <c r="LLR291" s="215"/>
      <c r="LLS291" s="215"/>
      <c r="LLT291" s="215"/>
      <c r="LLU291" s="215"/>
      <c r="LLV291" s="215"/>
      <c r="LLW291" s="215"/>
      <c r="LLX291" s="215"/>
      <c r="LLY291" s="215"/>
      <c r="LLZ291" s="215"/>
      <c r="LMA291" s="215"/>
      <c r="LMB291" s="215"/>
      <c r="LMC291" s="215"/>
      <c r="LMD291" s="215"/>
      <c r="LME291" s="215"/>
      <c r="LMF291" s="215"/>
      <c r="LMG291" s="215"/>
      <c r="LMH291" s="215"/>
      <c r="LMI291" s="215"/>
      <c r="LMJ291" s="215"/>
      <c r="LMK291" s="215"/>
      <c r="LML291" s="215"/>
      <c r="LMM291" s="215"/>
      <c r="LMN291" s="215"/>
      <c r="LMO291" s="215"/>
      <c r="LMP291" s="215"/>
      <c r="LMQ291" s="215"/>
      <c r="LMR291" s="215"/>
      <c r="LMS291" s="215"/>
      <c r="LMT291" s="215"/>
      <c r="LMU291" s="215"/>
      <c r="LMV291" s="215"/>
      <c r="LMW291" s="215"/>
      <c r="LMX291" s="215"/>
      <c r="LMY291" s="215"/>
      <c r="LMZ291" s="215"/>
      <c r="LNA291" s="215"/>
      <c r="LNB291" s="215"/>
      <c r="LNC291" s="215"/>
      <c r="LND291" s="215"/>
      <c r="LNE291" s="215"/>
      <c r="LNF291" s="215"/>
      <c r="LNG291" s="215"/>
      <c r="LNH291" s="215"/>
      <c r="LNI291" s="215"/>
      <c r="LNJ291" s="215"/>
      <c r="LNK291" s="215"/>
      <c r="LNL291" s="215"/>
      <c r="LNM291" s="215"/>
      <c r="LNN291" s="215"/>
      <c r="LNO291" s="215"/>
      <c r="LNP291" s="215"/>
      <c r="LNQ291" s="215"/>
      <c r="LNR291" s="215"/>
      <c r="LNS291" s="215"/>
      <c r="LNT291" s="215"/>
      <c r="LNU291" s="215"/>
      <c r="LNV291" s="215"/>
      <c r="LNW291" s="215"/>
      <c r="LNX291" s="215"/>
      <c r="LNY291" s="215"/>
      <c r="LNZ291" s="215"/>
      <c r="LOA291" s="215"/>
      <c r="LOB291" s="215"/>
      <c r="LOC291" s="215"/>
      <c r="LOD291" s="215"/>
      <c r="LOE291" s="215"/>
      <c r="LOF291" s="215"/>
      <c r="LOG291" s="215"/>
      <c r="LOH291" s="215"/>
      <c r="LOI291" s="215"/>
      <c r="LOJ291" s="215"/>
      <c r="LOK291" s="215"/>
      <c r="LOL291" s="215"/>
      <c r="LOM291" s="215"/>
      <c r="LON291" s="215"/>
      <c r="LOO291" s="215"/>
      <c r="LOP291" s="215"/>
      <c r="LOQ291" s="215"/>
      <c r="LOR291" s="215"/>
      <c r="LOS291" s="215"/>
      <c r="LOT291" s="215"/>
      <c r="LOU291" s="215"/>
      <c r="LOV291" s="215"/>
      <c r="LOW291" s="215"/>
      <c r="LOX291" s="215"/>
      <c r="LOY291" s="215"/>
      <c r="LOZ291" s="215"/>
      <c r="LPA291" s="215"/>
      <c r="LPB291" s="215"/>
      <c r="LPC291" s="215"/>
      <c r="LPD291" s="215"/>
      <c r="LPE291" s="215"/>
      <c r="LPF291" s="215"/>
      <c r="LPG291" s="215"/>
      <c r="LPH291" s="215"/>
      <c r="LPI291" s="215"/>
      <c r="LPJ291" s="215"/>
      <c r="LPK291" s="215"/>
      <c r="LPL291" s="215"/>
      <c r="LPM291" s="215"/>
      <c r="LPN291" s="215"/>
      <c r="LPO291" s="215"/>
      <c r="LPP291" s="215"/>
      <c r="LPQ291" s="215"/>
      <c r="LPR291" s="215"/>
      <c r="LPS291" s="215"/>
      <c r="LPT291" s="215"/>
      <c r="LPU291" s="215"/>
      <c r="LPV291" s="215"/>
      <c r="LPW291" s="215"/>
      <c r="LPX291" s="215"/>
      <c r="LPY291" s="215"/>
      <c r="LPZ291" s="215"/>
      <c r="LQA291" s="215"/>
      <c r="LQB291" s="215"/>
      <c r="LQC291" s="215"/>
      <c r="LQD291" s="215"/>
      <c r="LQE291" s="215"/>
      <c r="LQF291" s="215"/>
      <c r="LQG291" s="215"/>
      <c r="LQH291" s="215"/>
      <c r="LQI291" s="215"/>
      <c r="LQJ291" s="215"/>
      <c r="LQK291" s="215"/>
      <c r="LQL291" s="215"/>
      <c r="LQM291" s="215"/>
      <c r="LQN291" s="215"/>
      <c r="LQO291" s="215"/>
      <c r="LQP291" s="215"/>
      <c r="LQQ291" s="215"/>
      <c r="LQR291" s="215"/>
      <c r="LQS291" s="215"/>
      <c r="LQT291" s="215"/>
      <c r="LQU291" s="215"/>
      <c r="LQV291" s="215"/>
      <c r="LQW291" s="215"/>
      <c r="LQX291" s="215"/>
      <c r="LQY291" s="215"/>
      <c r="LQZ291" s="215"/>
      <c r="LRA291" s="215"/>
      <c r="LRB291" s="215"/>
      <c r="LRC291" s="215"/>
      <c r="LRD291" s="215"/>
      <c r="LRE291" s="215"/>
      <c r="LRF291" s="215"/>
      <c r="LRG291" s="215"/>
      <c r="LRH291" s="215"/>
      <c r="LRI291" s="215"/>
      <c r="LRJ291" s="215"/>
      <c r="LRK291" s="215"/>
      <c r="LRL291" s="215"/>
      <c r="LRM291" s="215"/>
      <c r="LRN291" s="215"/>
      <c r="LRO291" s="215"/>
      <c r="LRP291" s="215"/>
      <c r="LRQ291" s="215"/>
      <c r="LRR291" s="215"/>
      <c r="LRS291" s="215"/>
      <c r="LRT291" s="215"/>
      <c r="LRU291" s="215"/>
      <c r="LRV291" s="215"/>
      <c r="LRW291" s="215"/>
      <c r="LRX291" s="215"/>
      <c r="LRY291" s="215"/>
      <c r="LRZ291" s="215"/>
      <c r="LSA291" s="215"/>
      <c r="LSB291" s="215"/>
      <c r="LSC291" s="215"/>
      <c r="LSD291" s="215"/>
      <c r="LSE291" s="215"/>
      <c r="LSF291" s="215"/>
      <c r="LSG291" s="215"/>
      <c r="LSH291" s="215"/>
      <c r="LSI291" s="215"/>
      <c r="LSJ291" s="215"/>
      <c r="LSK291" s="215"/>
      <c r="LSL291" s="215"/>
      <c r="LSM291" s="215"/>
      <c r="LSN291" s="215"/>
      <c r="LSO291" s="215"/>
      <c r="LSP291" s="215"/>
      <c r="LSQ291" s="215"/>
      <c r="LSR291" s="215"/>
      <c r="LSS291" s="215"/>
      <c r="LST291" s="215"/>
      <c r="LSU291" s="215"/>
      <c r="LSV291" s="215"/>
      <c r="LSW291" s="215"/>
      <c r="LSX291" s="215"/>
      <c r="LSY291" s="215"/>
      <c r="LSZ291" s="215"/>
      <c r="LTA291" s="215"/>
      <c r="LTB291" s="215"/>
      <c r="LTC291" s="215"/>
      <c r="LTD291" s="215"/>
      <c r="LTE291" s="215"/>
      <c r="LTF291" s="215"/>
      <c r="LTG291" s="215"/>
      <c r="LTH291" s="215"/>
      <c r="LTI291" s="215"/>
      <c r="LTJ291" s="215"/>
      <c r="LTK291" s="215"/>
      <c r="LTL291" s="215"/>
      <c r="LTM291" s="215"/>
      <c r="LTN291" s="215"/>
      <c r="LTO291" s="215"/>
      <c r="LTP291" s="215"/>
      <c r="LTQ291" s="215"/>
      <c r="LTR291" s="215"/>
      <c r="LTS291" s="215"/>
      <c r="LTT291" s="215"/>
      <c r="LTU291" s="215"/>
      <c r="LTV291" s="215"/>
      <c r="LTW291" s="215"/>
      <c r="LTX291" s="215"/>
      <c r="LTY291" s="215"/>
      <c r="LTZ291" s="215"/>
      <c r="LUA291" s="215"/>
      <c r="LUB291" s="215"/>
      <c r="LUC291" s="215"/>
      <c r="LUD291" s="215"/>
      <c r="LUE291" s="215"/>
      <c r="LUF291" s="215"/>
      <c r="LUG291" s="215"/>
      <c r="LUH291" s="215"/>
      <c r="LUI291" s="215"/>
      <c r="LUJ291" s="215"/>
      <c r="LUK291" s="215"/>
      <c r="LUL291" s="215"/>
      <c r="LUM291" s="215"/>
      <c r="LUN291" s="215"/>
      <c r="LUO291" s="215"/>
      <c r="LUP291" s="215"/>
      <c r="LUQ291" s="215"/>
      <c r="LUR291" s="215"/>
      <c r="LUS291" s="215"/>
      <c r="LUT291" s="215"/>
      <c r="LUU291" s="215"/>
      <c r="LUV291" s="215"/>
      <c r="LUW291" s="215"/>
      <c r="LUX291" s="215"/>
      <c r="LUY291" s="215"/>
      <c r="LUZ291" s="215"/>
      <c r="LVA291" s="215"/>
      <c r="LVB291" s="215"/>
      <c r="LVC291" s="215"/>
      <c r="LVD291" s="215"/>
      <c r="LVE291" s="215"/>
      <c r="LVF291" s="215"/>
      <c r="LVG291" s="215"/>
      <c r="LVH291" s="215"/>
      <c r="LVI291" s="215"/>
      <c r="LVJ291" s="215"/>
      <c r="LVK291" s="215"/>
      <c r="LVL291" s="215"/>
      <c r="LVM291" s="215"/>
      <c r="LVN291" s="215"/>
      <c r="LVO291" s="215"/>
      <c r="LVP291" s="215"/>
      <c r="LVQ291" s="215"/>
      <c r="LVR291" s="215"/>
      <c r="LVS291" s="215"/>
      <c r="LVT291" s="215"/>
      <c r="LVU291" s="215"/>
      <c r="LVV291" s="215"/>
      <c r="LVW291" s="215"/>
      <c r="LVX291" s="215"/>
      <c r="LVY291" s="215"/>
      <c r="LVZ291" s="215"/>
      <c r="LWA291" s="215"/>
      <c r="LWB291" s="215"/>
      <c r="LWC291" s="215"/>
      <c r="LWD291" s="215"/>
      <c r="LWE291" s="215"/>
      <c r="LWF291" s="215"/>
      <c r="LWG291" s="215"/>
      <c r="LWH291" s="215"/>
      <c r="LWI291" s="215"/>
      <c r="LWJ291" s="215"/>
      <c r="LWK291" s="215"/>
      <c r="LWL291" s="215"/>
      <c r="LWM291" s="215"/>
      <c r="LWN291" s="215"/>
      <c r="LWO291" s="215"/>
      <c r="LWP291" s="215"/>
      <c r="LWQ291" s="215"/>
      <c r="LWR291" s="215"/>
      <c r="LWS291" s="215"/>
      <c r="LWT291" s="215"/>
      <c r="LWU291" s="215"/>
      <c r="LWV291" s="215"/>
      <c r="LWW291" s="215"/>
      <c r="LWX291" s="215"/>
      <c r="LWY291" s="215"/>
      <c r="LWZ291" s="215"/>
      <c r="LXA291" s="215"/>
      <c r="LXB291" s="215"/>
      <c r="LXC291" s="215"/>
      <c r="LXD291" s="215"/>
      <c r="LXE291" s="215"/>
      <c r="LXF291" s="215"/>
      <c r="LXG291" s="215"/>
      <c r="LXH291" s="215"/>
      <c r="LXI291" s="215"/>
      <c r="LXJ291" s="215"/>
      <c r="LXK291" s="215"/>
      <c r="LXL291" s="215"/>
      <c r="LXM291" s="215"/>
      <c r="LXN291" s="215"/>
      <c r="LXO291" s="215"/>
      <c r="LXP291" s="215"/>
      <c r="LXQ291" s="215"/>
      <c r="LXR291" s="215"/>
      <c r="LXS291" s="215"/>
      <c r="LXT291" s="215"/>
      <c r="LXU291" s="215"/>
      <c r="LXV291" s="215"/>
      <c r="LXW291" s="215"/>
      <c r="LXX291" s="215"/>
      <c r="LXY291" s="215"/>
      <c r="LXZ291" s="215"/>
      <c r="LYA291" s="215"/>
      <c r="LYB291" s="215"/>
      <c r="LYC291" s="215"/>
      <c r="LYD291" s="215"/>
      <c r="LYE291" s="215"/>
      <c r="LYF291" s="215"/>
      <c r="LYG291" s="215"/>
      <c r="LYH291" s="215"/>
      <c r="LYI291" s="215"/>
      <c r="LYJ291" s="215"/>
      <c r="LYK291" s="215"/>
      <c r="LYL291" s="215"/>
      <c r="LYM291" s="215"/>
      <c r="LYN291" s="215"/>
      <c r="LYO291" s="215"/>
      <c r="LYP291" s="215"/>
      <c r="LYQ291" s="215"/>
      <c r="LYR291" s="215"/>
      <c r="LYS291" s="215"/>
      <c r="LYT291" s="215"/>
      <c r="LYU291" s="215"/>
      <c r="LYV291" s="215"/>
      <c r="LYW291" s="215"/>
      <c r="LYX291" s="215"/>
      <c r="LYY291" s="215"/>
      <c r="LYZ291" s="215"/>
      <c r="LZA291" s="215"/>
      <c r="LZB291" s="215"/>
      <c r="LZC291" s="215"/>
      <c r="LZD291" s="215"/>
      <c r="LZE291" s="215"/>
      <c r="LZF291" s="215"/>
      <c r="LZG291" s="215"/>
      <c r="LZH291" s="215"/>
      <c r="LZI291" s="215"/>
      <c r="LZJ291" s="215"/>
      <c r="LZK291" s="215"/>
      <c r="LZL291" s="215"/>
      <c r="LZM291" s="215"/>
      <c r="LZN291" s="215"/>
      <c r="LZO291" s="215"/>
      <c r="LZP291" s="215"/>
      <c r="LZQ291" s="215"/>
      <c r="LZR291" s="215"/>
      <c r="LZS291" s="215"/>
      <c r="LZT291" s="215"/>
      <c r="LZU291" s="215"/>
      <c r="LZV291" s="215"/>
      <c r="LZW291" s="215"/>
      <c r="LZX291" s="215"/>
      <c r="LZY291" s="215"/>
      <c r="LZZ291" s="215"/>
      <c r="MAA291" s="215"/>
      <c r="MAB291" s="215"/>
      <c r="MAC291" s="215"/>
      <c r="MAD291" s="215"/>
      <c r="MAE291" s="215"/>
      <c r="MAF291" s="215"/>
      <c r="MAG291" s="215"/>
      <c r="MAH291" s="215"/>
      <c r="MAI291" s="215"/>
      <c r="MAJ291" s="215"/>
      <c r="MAK291" s="215"/>
      <c r="MAL291" s="215"/>
      <c r="MAM291" s="215"/>
      <c r="MAN291" s="215"/>
      <c r="MAO291" s="215"/>
      <c r="MAP291" s="215"/>
      <c r="MAQ291" s="215"/>
      <c r="MAR291" s="215"/>
      <c r="MAS291" s="215"/>
      <c r="MAT291" s="215"/>
      <c r="MAU291" s="215"/>
      <c r="MAV291" s="215"/>
      <c r="MAW291" s="215"/>
      <c r="MAX291" s="215"/>
      <c r="MAY291" s="215"/>
      <c r="MAZ291" s="215"/>
      <c r="MBA291" s="215"/>
      <c r="MBB291" s="215"/>
      <c r="MBC291" s="215"/>
      <c r="MBD291" s="215"/>
      <c r="MBE291" s="215"/>
      <c r="MBF291" s="215"/>
      <c r="MBG291" s="215"/>
      <c r="MBH291" s="215"/>
      <c r="MBI291" s="215"/>
      <c r="MBJ291" s="215"/>
      <c r="MBK291" s="215"/>
      <c r="MBL291" s="215"/>
      <c r="MBM291" s="215"/>
      <c r="MBN291" s="215"/>
      <c r="MBO291" s="215"/>
      <c r="MBP291" s="215"/>
      <c r="MBQ291" s="215"/>
      <c r="MBR291" s="215"/>
      <c r="MBS291" s="215"/>
      <c r="MBT291" s="215"/>
      <c r="MBU291" s="215"/>
      <c r="MBV291" s="215"/>
      <c r="MBW291" s="215"/>
      <c r="MBX291" s="215"/>
      <c r="MBY291" s="215"/>
      <c r="MBZ291" s="215"/>
      <c r="MCA291" s="215"/>
      <c r="MCB291" s="215"/>
      <c r="MCC291" s="215"/>
      <c r="MCD291" s="215"/>
      <c r="MCE291" s="215"/>
      <c r="MCF291" s="215"/>
      <c r="MCG291" s="215"/>
      <c r="MCH291" s="215"/>
      <c r="MCI291" s="215"/>
      <c r="MCJ291" s="215"/>
      <c r="MCK291" s="215"/>
      <c r="MCL291" s="215"/>
      <c r="MCM291" s="215"/>
      <c r="MCN291" s="215"/>
      <c r="MCO291" s="215"/>
      <c r="MCP291" s="215"/>
      <c r="MCQ291" s="215"/>
      <c r="MCR291" s="215"/>
      <c r="MCS291" s="215"/>
      <c r="MCT291" s="215"/>
      <c r="MCU291" s="215"/>
      <c r="MCV291" s="215"/>
      <c r="MCW291" s="215"/>
      <c r="MCX291" s="215"/>
      <c r="MCY291" s="215"/>
      <c r="MCZ291" s="215"/>
      <c r="MDA291" s="215"/>
      <c r="MDB291" s="215"/>
      <c r="MDC291" s="215"/>
      <c r="MDD291" s="215"/>
      <c r="MDE291" s="215"/>
      <c r="MDF291" s="215"/>
      <c r="MDG291" s="215"/>
      <c r="MDH291" s="215"/>
      <c r="MDI291" s="215"/>
      <c r="MDJ291" s="215"/>
      <c r="MDK291" s="215"/>
      <c r="MDL291" s="215"/>
      <c r="MDM291" s="215"/>
      <c r="MDN291" s="215"/>
      <c r="MDO291" s="215"/>
      <c r="MDP291" s="215"/>
      <c r="MDQ291" s="215"/>
      <c r="MDR291" s="215"/>
      <c r="MDS291" s="215"/>
      <c r="MDT291" s="215"/>
      <c r="MDU291" s="215"/>
      <c r="MDV291" s="215"/>
      <c r="MDW291" s="215"/>
      <c r="MDX291" s="215"/>
      <c r="MDY291" s="215"/>
      <c r="MDZ291" s="215"/>
      <c r="MEA291" s="215"/>
      <c r="MEB291" s="215"/>
      <c r="MEC291" s="215"/>
      <c r="MED291" s="215"/>
      <c r="MEE291" s="215"/>
      <c r="MEF291" s="215"/>
      <c r="MEG291" s="215"/>
      <c r="MEH291" s="215"/>
      <c r="MEI291" s="215"/>
      <c r="MEJ291" s="215"/>
      <c r="MEK291" s="215"/>
      <c r="MEL291" s="215"/>
      <c r="MEM291" s="215"/>
      <c r="MEN291" s="215"/>
      <c r="MEO291" s="215"/>
      <c r="MEP291" s="215"/>
      <c r="MEQ291" s="215"/>
      <c r="MER291" s="215"/>
      <c r="MES291" s="215"/>
      <c r="MET291" s="215"/>
      <c r="MEU291" s="215"/>
      <c r="MEV291" s="215"/>
      <c r="MEW291" s="215"/>
      <c r="MEX291" s="215"/>
      <c r="MEY291" s="215"/>
      <c r="MEZ291" s="215"/>
      <c r="MFA291" s="215"/>
      <c r="MFB291" s="215"/>
      <c r="MFC291" s="215"/>
      <c r="MFD291" s="215"/>
      <c r="MFE291" s="215"/>
      <c r="MFF291" s="215"/>
      <c r="MFG291" s="215"/>
      <c r="MFH291" s="215"/>
      <c r="MFI291" s="215"/>
      <c r="MFJ291" s="215"/>
      <c r="MFK291" s="215"/>
      <c r="MFL291" s="215"/>
      <c r="MFM291" s="215"/>
      <c r="MFN291" s="215"/>
      <c r="MFO291" s="215"/>
      <c r="MFP291" s="215"/>
      <c r="MFQ291" s="215"/>
      <c r="MFR291" s="215"/>
      <c r="MFS291" s="215"/>
      <c r="MFT291" s="215"/>
      <c r="MFU291" s="215"/>
      <c r="MFV291" s="215"/>
      <c r="MFW291" s="215"/>
      <c r="MFX291" s="215"/>
      <c r="MFY291" s="215"/>
      <c r="MFZ291" s="215"/>
      <c r="MGA291" s="215"/>
      <c r="MGB291" s="215"/>
      <c r="MGC291" s="215"/>
      <c r="MGD291" s="215"/>
      <c r="MGE291" s="215"/>
      <c r="MGF291" s="215"/>
      <c r="MGG291" s="215"/>
      <c r="MGH291" s="215"/>
      <c r="MGI291" s="215"/>
      <c r="MGJ291" s="215"/>
      <c r="MGK291" s="215"/>
      <c r="MGL291" s="215"/>
      <c r="MGM291" s="215"/>
      <c r="MGN291" s="215"/>
      <c r="MGO291" s="215"/>
      <c r="MGP291" s="215"/>
      <c r="MGQ291" s="215"/>
      <c r="MGR291" s="215"/>
      <c r="MGS291" s="215"/>
      <c r="MGT291" s="215"/>
      <c r="MGU291" s="215"/>
      <c r="MGV291" s="215"/>
      <c r="MGW291" s="215"/>
      <c r="MGX291" s="215"/>
      <c r="MGY291" s="215"/>
      <c r="MGZ291" s="215"/>
      <c r="MHA291" s="215"/>
      <c r="MHB291" s="215"/>
      <c r="MHC291" s="215"/>
      <c r="MHD291" s="215"/>
      <c r="MHE291" s="215"/>
      <c r="MHF291" s="215"/>
      <c r="MHG291" s="215"/>
      <c r="MHH291" s="215"/>
      <c r="MHI291" s="215"/>
      <c r="MHJ291" s="215"/>
      <c r="MHK291" s="215"/>
      <c r="MHL291" s="215"/>
      <c r="MHM291" s="215"/>
      <c r="MHN291" s="215"/>
      <c r="MHO291" s="215"/>
      <c r="MHP291" s="215"/>
      <c r="MHQ291" s="215"/>
      <c r="MHR291" s="215"/>
      <c r="MHS291" s="215"/>
      <c r="MHT291" s="215"/>
      <c r="MHU291" s="215"/>
      <c r="MHV291" s="215"/>
      <c r="MHW291" s="215"/>
      <c r="MHX291" s="215"/>
      <c r="MHY291" s="215"/>
      <c r="MHZ291" s="215"/>
      <c r="MIA291" s="215"/>
      <c r="MIB291" s="215"/>
      <c r="MIC291" s="215"/>
      <c r="MID291" s="215"/>
      <c r="MIE291" s="215"/>
      <c r="MIF291" s="215"/>
      <c r="MIG291" s="215"/>
      <c r="MIH291" s="215"/>
      <c r="MII291" s="215"/>
      <c r="MIJ291" s="215"/>
      <c r="MIK291" s="215"/>
      <c r="MIL291" s="215"/>
      <c r="MIM291" s="215"/>
      <c r="MIN291" s="215"/>
      <c r="MIO291" s="215"/>
      <c r="MIP291" s="215"/>
      <c r="MIQ291" s="215"/>
      <c r="MIR291" s="215"/>
      <c r="MIS291" s="215"/>
      <c r="MIT291" s="215"/>
      <c r="MIU291" s="215"/>
      <c r="MIV291" s="215"/>
      <c r="MIW291" s="215"/>
      <c r="MIX291" s="215"/>
      <c r="MIY291" s="215"/>
      <c r="MIZ291" s="215"/>
      <c r="MJA291" s="215"/>
      <c r="MJB291" s="215"/>
      <c r="MJC291" s="215"/>
      <c r="MJD291" s="215"/>
      <c r="MJE291" s="215"/>
      <c r="MJF291" s="215"/>
      <c r="MJG291" s="215"/>
      <c r="MJH291" s="215"/>
      <c r="MJI291" s="215"/>
      <c r="MJJ291" s="215"/>
      <c r="MJK291" s="215"/>
      <c r="MJL291" s="215"/>
      <c r="MJM291" s="215"/>
      <c r="MJN291" s="215"/>
      <c r="MJO291" s="215"/>
      <c r="MJP291" s="215"/>
      <c r="MJQ291" s="215"/>
      <c r="MJR291" s="215"/>
      <c r="MJS291" s="215"/>
      <c r="MJT291" s="215"/>
      <c r="MJU291" s="215"/>
      <c r="MJV291" s="215"/>
      <c r="MJW291" s="215"/>
      <c r="MJX291" s="215"/>
      <c r="MJY291" s="215"/>
      <c r="MJZ291" s="215"/>
      <c r="MKA291" s="215"/>
      <c r="MKB291" s="215"/>
      <c r="MKC291" s="215"/>
      <c r="MKD291" s="215"/>
      <c r="MKE291" s="215"/>
      <c r="MKF291" s="215"/>
      <c r="MKG291" s="215"/>
      <c r="MKH291" s="215"/>
      <c r="MKI291" s="215"/>
      <c r="MKJ291" s="215"/>
      <c r="MKK291" s="215"/>
      <c r="MKL291" s="215"/>
      <c r="MKM291" s="215"/>
      <c r="MKN291" s="215"/>
      <c r="MKO291" s="215"/>
      <c r="MKP291" s="215"/>
      <c r="MKQ291" s="215"/>
      <c r="MKR291" s="215"/>
      <c r="MKS291" s="215"/>
      <c r="MKT291" s="215"/>
      <c r="MKU291" s="215"/>
      <c r="MKV291" s="215"/>
      <c r="MKW291" s="215"/>
      <c r="MKX291" s="215"/>
      <c r="MKY291" s="215"/>
      <c r="MKZ291" s="215"/>
      <c r="MLA291" s="215"/>
      <c r="MLB291" s="215"/>
      <c r="MLC291" s="215"/>
      <c r="MLD291" s="215"/>
      <c r="MLE291" s="215"/>
      <c r="MLF291" s="215"/>
      <c r="MLG291" s="215"/>
      <c r="MLH291" s="215"/>
      <c r="MLI291" s="215"/>
      <c r="MLJ291" s="215"/>
      <c r="MLK291" s="215"/>
      <c r="MLL291" s="215"/>
      <c r="MLM291" s="215"/>
      <c r="MLN291" s="215"/>
      <c r="MLO291" s="215"/>
      <c r="MLP291" s="215"/>
      <c r="MLQ291" s="215"/>
      <c r="MLR291" s="215"/>
      <c r="MLS291" s="215"/>
      <c r="MLT291" s="215"/>
      <c r="MLU291" s="215"/>
      <c r="MLV291" s="215"/>
      <c r="MLW291" s="215"/>
      <c r="MLX291" s="215"/>
      <c r="MLY291" s="215"/>
      <c r="MLZ291" s="215"/>
      <c r="MMA291" s="215"/>
      <c r="MMB291" s="215"/>
      <c r="MMC291" s="215"/>
      <c r="MMD291" s="215"/>
      <c r="MME291" s="215"/>
      <c r="MMF291" s="215"/>
      <c r="MMG291" s="215"/>
      <c r="MMH291" s="215"/>
      <c r="MMI291" s="215"/>
      <c r="MMJ291" s="215"/>
      <c r="MMK291" s="215"/>
      <c r="MML291" s="215"/>
      <c r="MMM291" s="215"/>
      <c r="MMN291" s="215"/>
      <c r="MMO291" s="215"/>
      <c r="MMP291" s="215"/>
      <c r="MMQ291" s="215"/>
      <c r="MMR291" s="215"/>
      <c r="MMS291" s="215"/>
      <c r="MMT291" s="215"/>
      <c r="MMU291" s="215"/>
      <c r="MMV291" s="215"/>
      <c r="MMW291" s="215"/>
      <c r="MMX291" s="215"/>
      <c r="MMY291" s="215"/>
      <c r="MMZ291" s="215"/>
      <c r="MNA291" s="215"/>
      <c r="MNB291" s="215"/>
      <c r="MNC291" s="215"/>
      <c r="MND291" s="215"/>
      <c r="MNE291" s="215"/>
      <c r="MNF291" s="215"/>
      <c r="MNG291" s="215"/>
      <c r="MNH291" s="215"/>
      <c r="MNI291" s="215"/>
      <c r="MNJ291" s="215"/>
      <c r="MNK291" s="215"/>
      <c r="MNL291" s="215"/>
      <c r="MNM291" s="215"/>
      <c r="MNN291" s="215"/>
      <c r="MNO291" s="215"/>
      <c r="MNP291" s="215"/>
      <c r="MNQ291" s="215"/>
      <c r="MNR291" s="215"/>
      <c r="MNS291" s="215"/>
      <c r="MNT291" s="215"/>
      <c r="MNU291" s="215"/>
      <c r="MNV291" s="215"/>
      <c r="MNW291" s="215"/>
      <c r="MNX291" s="215"/>
      <c r="MNY291" s="215"/>
      <c r="MNZ291" s="215"/>
      <c r="MOA291" s="215"/>
      <c r="MOB291" s="215"/>
      <c r="MOC291" s="215"/>
      <c r="MOD291" s="215"/>
      <c r="MOE291" s="215"/>
      <c r="MOF291" s="215"/>
      <c r="MOG291" s="215"/>
      <c r="MOH291" s="215"/>
      <c r="MOI291" s="215"/>
      <c r="MOJ291" s="215"/>
      <c r="MOK291" s="215"/>
      <c r="MOL291" s="215"/>
      <c r="MOM291" s="215"/>
      <c r="MON291" s="215"/>
      <c r="MOO291" s="215"/>
      <c r="MOP291" s="215"/>
      <c r="MOQ291" s="215"/>
      <c r="MOR291" s="215"/>
      <c r="MOS291" s="215"/>
      <c r="MOT291" s="215"/>
      <c r="MOU291" s="215"/>
      <c r="MOV291" s="215"/>
      <c r="MOW291" s="215"/>
      <c r="MOX291" s="215"/>
      <c r="MOY291" s="215"/>
      <c r="MOZ291" s="215"/>
      <c r="MPA291" s="215"/>
      <c r="MPB291" s="215"/>
      <c r="MPC291" s="215"/>
      <c r="MPD291" s="215"/>
      <c r="MPE291" s="215"/>
      <c r="MPF291" s="215"/>
      <c r="MPG291" s="215"/>
      <c r="MPH291" s="215"/>
      <c r="MPI291" s="215"/>
      <c r="MPJ291" s="215"/>
      <c r="MPK291" s="215"/>
      <c r="MPL291" s="215"/>
      <c r="MPM291" s="215"/>
      <c r="MPN291" s="215"/>
      <c r="MPO291" s="215"/>
      <c r="MPP291" s="215"/>
      <c r="MPQ291" s="215"/>
      <c r="MPR291" s="215"/>
      <c r="MPS291" s="215"/>
      <c r="MPT291" s="215"/>
      <c r="MPU291" s="215"/>
      <c r="MPV291" s="215"/>
      <c r="MPW291" s="215"/>
      <c r="MPX291" s="215"/>
      <c r="MPY291" s="215"/>
      <c r="MPZ291" s="215"/>
      <c r="MQA291" s="215"/>
      <c r="MQB291" s="215"/>
      <c r="MQC291" s="215"/>
      <c r="MQD291" s="215"/>
      <c r="MQE291" s="215"/>
      <c r="MQF291" s="215"/>
      <c r="MQG291" s="215"/>
      <c r="MQH291" s="215"/>
      <c r="MQI291" s="215"/>
      <c r="MQJ291" s="215"/>
      <c r="MQK291" s="215"/>
      <c r="MQL291" s="215"/>
      <c r="MQM291" s="215"/>
      <c r="MQN291" s="215"/>
      <c r="MQO291" s="215"/>
      <c r="MQP291" s="215"/>
      <c r="MQQ291" s="215"/>
      <c r="MQR291" s="215"/>
      <c r="MQS291" s="215"/>
      <c r="MQT291" s="215"/>
      <c r="MQU291" s="215"/>
      <c r="MQV291" s="215"/>
      <c r="MQW291" s="215"/>
      <c r="MQX291" s="215"/>
      <c r="MQY291" s="215"/>
      <c r="MQZ291" s="215"/>
      <c r="MRA291" s="215"/>
      <c r="MRB291" s="215"/>
      <c r="MRC291" s="215"/>
      <c r="MRD291" s="215"/>
      <c r="MRE291" s="215"/>
      <c r="MRF291" s="215"/>
      <c r="MRG291" s="215"/>
      <c r="MRH291" s="215"/>
      <c r="MRI291" s="215"/>
      <c r="MRJ291" s="215"/>
      <c r="MRK291" s="215"/>
      <c r="MRL291" s="215"/>
      <c r="MRM291" s="215"/>
      <c r="MRN291" s="215"/>
      <c r="MRO291" s="215"/>
      <c r="MRP291" s="215"/>
      <c r="MRQ291" s="215"/>
      <c r="MRR291" s="215"/>
      <c r="MRS291" s="215"/>
      <c r="MRT291" s="215"/>
      <c r="MRU291" s="215"/>
      <c r="MRV291" s="215"/>
      <c r="MRW291" s="215"/>
      <c r="MRX291" s="215"/>
      <c r="MRY291" s="215"/>
      <c r="MRZ291" s="215"/>
      <c r="MSA291" s="215"/>
      <c r="MSB291" s="215"/>
      <c r="MSC291" s="215"/>
      <c r="MSD291" s="215"/>
      <c r="MSE291" s="215"/>
      <c r="MSF291" s="215"/>
      <c r="MSG291" s="215"/>
      <c r="MSH291" s="215"/>
      <c r="MSI291" s="215"/>
      <c r="MSJ291" s="215"/>
      <c r="MSK291" s="215"/>
      <c r="MSL291" s="215"/>
      <c r="MSM291" s="215"/>
      <c r="MSN291" s="215"/>
      <c r="MSO291" s="215"/>
      <c r="MSP291" s="215"/>
      <c r="MSQ291" s="215"/>
      <c r="MSR291" s="215"/>
      <c r="MSS291" s="215"/>
      <c r="MST291" s="215"/>
      <c r="MSU291" s="215"/>
      <c r="MSV291" s="215"/>
      <c r="MSW291" s="215"/>
      <c r="MSX291" s="215"/>
      <c r="MSY291" s="215"/>
      <c r="MSZ291" s="215"/>
      <c r="MTA291" s="215"/>
      <c r="MTB291" s="215"/>
      <c r="MTC291" s="215"/>
      <c r="MTD291" s="215"/>
      <c r="MTE291" s="215"/>
      <c r="MTF291" s="215"/>
      <c r="MTG291" s="215"/>
      <c r="MTH291" s="215"/>
      <c r="MTI291" s="215"/>
      <c r="MTJ291" s="215"/>
      <c r="MTK291" s="215"/>
      <c r="MTL291" s="215"/>
      <c r="MTM291" s="215"/>
      <c r="MTN291" s="215"/>
      <c r="MTO291" s="215"/>
      <c r="MTP291" s="215"/>
      <c r="MTQ291" s="215"/>
      <c r="MTR291" s="215"/>
      <c r="MTS291" s="215"/>
      <c r="MTT291" s="215"/>
      <c r="MTU291" s="215"/>
      <c r="MTV291" s="215"/>
      <c r="MTW291" s="215"/>
      <c r="MTX291" s="215"/>
      <c r="MTY291" s="215"/>
      <c r="MTZ291" s="215"/>
      <c r="MUA291" s="215"/>
      <c r="MUB291" s="215"/>
      <c r="MUC291" s="215"/>
      <c r="MUD291" s="215"/>
      <c r="MUE291" s="215"/>
      <c r="MUF291" s="215"/>
      <c r="MUG291" s="215"/>
      <c r="MUH291" s="215"/>
      <c r="MUI291" s="215"/>
      <c r="MUJ291" s="215"/>
      <c r="MUK291" s="215"/>
      <c r="MUL291" s="215"/>
      <c r="MUM291" s="215"/>
      <c r="MUN291" s="215"/>
      <c r="MUO291" s="215"/>
      <c r="MUP291" s="215"/>
      <c r="MUQ291" s="215"/>
      <c r="MUR291" s="215"/>
      <c r="MUS291" s="215"/>
      <c r="MUT291" s="215"/>
      <c r="MUU291" s="215"/>
      <c r="MUV291" s="215"/>
      <c r="MUW291" s="215"/>
      <c r="MUX291" s="215"/>
      <c r="MUY291" s="215"/>
      <c r="MUZ291" s="215"/>
      <c r="MVA291" s="215"/>
      <c r="MVB291" s="215"/>
      <c r="MVC291" s="215"/>
      <c r="MVD291" s="215"/>
      <c r="MVE291" s="215"/>
      <c r="MVF291" s="215"/>
      <c r="MVG291" s="215"/>
      <c r="MVH291" s="215"/>
      <c r="MVI291" s="215"/>
      <c r="MVJ291" s="215"/>
      <c r="MVK291" s="215"/>
      <c r="MVL291" s="215"/>
      <c r="MVM291" s="215"/>
      <c r="MVN291" s="215"/>
      <c r="MVO291" s="215"/>
      <c r="MVP291" s="215"/>
      <c r="MVQ291" s="215"/>
      <c r="MVR291" s="215"/>
      <c r="MVS291" s="215"/>
      <c r="MVT291" s="215"/>
      <c r="MVU291" s="215"/>
      <c r="MVV291" s="215"/>
      <c r="MVW291" s="215"/>
      <c r="MVX291" s="215"/>
      <c r="MVY291" s="215"/>
      <c r="MVZ291" s="215"/>
      <c r="MWA291" s="215"/>
      <c r="MWB291" s="215"/>
      <c r="MWC291" s="215"/>
      <c r="MWD291" s="215"/>
      <c r="MWE291" s="215"/>
      <c r="MWF291" s="215"/>
      <c r="MWG291" s="215"/>
      <c r="MWH291" s="215"/>
      <c r="MWI291" s="215"/>
      <c r="MWJ291" s="215"/>
      <c r="MWK291" s="215"/>
      <c r="MWL291" s="215"/>
      <c r="MWM291" s="215"/>
      <c r="MWN291" s="215"/>
      <c r="MWO291" s="215"/>
      <c r="MWP291" s="215"/>
      <c r="MWQ291" s="215"/>
      <c r="MWR291" s="215"/>
      <c r="MWS291" s="215"/>
      <c r="MWT291" s="215"/>
      <c r="MWU291" s="215"/>
      <c r="MWV291" s="215"/>
      <c r="MWW291" s="215"/>
      <c r="MWX291" s="215"/>
      <c r="MWY291" s="215"/>
      <c r="MWZ291" s="215"/>
      <c r="MXA291" s="215"/>
      <c r="MXB291" s="215"/>
      <c r="MXC291" s="215"/>
      <c r="MXD291" s="215"/>
      <c r="MXE291" s="215"/>
      <c r="MXF291" s="215"/>
      <c r="MXG291" s="215"/>
      <c r="MXH291" s="215"/>
      <c r="MXI291" s="215"/>
      <c r="MXJ291" s="215"/>
      <c r="MXK291" s="215"/>
      <c r="MXL291" s="215"/>
      <c r="MXM291" s="215"/>
      <c r="MXN291" s="215"/>
      <c r="MXO291" s="215"/>
      <c r="MXP291" s="215"/>
      <c r="MXQ291" s="215"/>
      <c r="MXR291" s="215"/>
      <c r="MXS291" s="215"/>
      <c r="MXT291" s="215"/>
      <c r="MXU291" s="215"/>
      <c r="MXV291" s="215"/>
      <c r="MXW291" s="215"/>
      <c r="MXX291" s="215"/>
      <c r="MXY291" s="215"/>
      <c r="MXZ291" s="215"/>
      <c r="MYA291" s="215"/>
      <c r="MYB291" s="215"/>
      <c r="MYC291" s="215"/>
      <c r="MYD291" s="215"/>
      <c r="MYE291" s="215"/>
      <c r="MYF291" s="215"/>
      <c r="MYG291" s="215"/>
      <c r="MYH291" s="215"/>
      <c r="MYI291" s="215"/>
      <c r="MYJ291" s="215"/>
      <c r="MYK291" s="215"/>
      <c r="MYL291" s="215"/>
      <c r="MYM291" s="215"/>
      <c r="MYN291" s="215"/>
      <c r="MYO291" s="215"/>
      <c r="MYP291" s="215"/>
      <c r="MYQ291" s="215"/>
      <c r="MYR291" s="215"/>
      <c r="MYS291" s="215"/>
      <c r="MYT291" s="215"/>
      <c r="MYU291" s="215"/>
      <c r="MYV291" s="215"/>
      <c r="MYW291" s="215"/>
      <c r="MYX291" s="215"/>
      <c r="MYY291" s="215"/>
      <c r="MYZ291" s="215"/>
      <c r="MZA291" s="215"/>
      <c r="MZB291" s="215"/>
      <c r="MZC291" s="215"/>
      <c r="MZD291" s="215"/>
      <c r="MZE291" s="215"/>
      <c r="MZF291" s="215"/>
      <c r="MZG291" s="215"/>
      <c r="MZH291" s="215"/>
      <c r="MZI291" s="215"/>
      <c r="MZJ291" s="215"/>
      <c r="MZK291" s="215"/>
      <c r="MZL291" s="215"/>
      <c r="MZM291" s="215"/>
      <c r="MZN291" s="215"/>
      <c r="MZO291" s="215"/>
      <c r="MZP291" s="215"/>
      <c r="MZQ291" s="215"/>
      <c r="MZR291" s="215"/>
      <c r="MZS291" s="215"/>
      <c r="MZT291" s="215"/>
      <c r="MZU291" s="215"/>
      <c r="MZV291" s="215"/>
      <c r="MZW291" s="215"/>
      <c r="MZX291" s="215"/>
      <c r="MZY291" s="215"/>
      <c r="MZZ291" s="215"/>
      <c r="NAA291" s="215"/>
      <c r="NAB291" s="215"/>
      <c r="NAC291" s="215"/>
      <c r="NAD291" s="215"/>
      <c r="NAE291" s="215"/>
      <c r="NAF291" s="215"/>
      <c r="NAG291" s="215"/>
      <c r="NAH291" s="215"/>
      <c r="NAI291" s="215"/>
      <c r="NAJ291" s="215"/>
      <c r="NAK291" s="215"/>
      <c r="NAL291" s="215"/>
      <c r="NAM291" s="215"/>
      <c r="NAN291" s="215"/>
      <c r="NAO291" s="215"/>
      <c r="NAP291" s="215"/>
      <c r="NAQ291" s="215"/>
      <c r="NAR291" s="215"/>
      <c r="NAS291" s="215"/>
      <c r="NAT291" s="215"/>
      <c r="NAU291" s="215"/>
      <c r="NAV291" s="215"/>
      <c r="NAW291" s="215"/>
      <c r="NAX291" s="215"/>
      <c r="NAY291" s="215"/>
      <c r="NAZ291" s="215"/>
      <c r="NBA291" s="215"/>
      <c r="NBB291" s="215"/>
      <c r="NBC291" s="215"/>
      <c r="NBD291" s="215"/>
      <c r="NBE291" s="215"/>
      <c r="NBF291" s="215"/>
      <c r="NBG291" s="215"/>
      <c r="NBH291" s="215"/>
      <c r="NBI291" s="215"/>
      <c r="NBJ291" s="215"/>
      <c r="NBK291" s="215"/>
      <c r="NBL291" s="215"/>
      <c r="NBM291" s="215"/>
      <c r="NBN291" s="215"/>
      <c r="NBO291" s="215"/>
      <c r="NBP291" s="215"/>
      <c r="NBQ291" s="215"/>
      <c r="NBR291" s="215"/>
      <c r="NBS291" s="215"/>
      <c r="NBT291" s="215"/>
      <c r="NBU291" s="215"/>
      <c r="NBV291" s="215"/>
      <c r="NBW291" s="215"/>
      <c r="NBX291" s="215"/>
      <c r="NBY291" s="215"/>
      <c r="NBZ291" s="215"/>
      <c r="NCA291" s="215"/>
      <c r="NCB291" s="215"/>
      <c r="NCC291" s="215"/>
      <c r="NCD291" s="215"/>
      <c r="NCE291" s="215"/>
      <c r="NCF291" s="215"/>
      <c r="NCG291" s="215"/>
      <c r="NCH291" s="215"/>
      <c r="NCI291" s="215"/>
      <c r="NCJ291" s="215"/>
      <c r="NCK291" s="215"/>
      <c r="NCL291" s="215"/>
      <c r="NCM291" s="215"/>
      <c r="NCN291" s="215"/>
      <c r="NCO291" s="215"/>
      <c r="NCP291" s="215"/>
      <c r="NCQ291" s="215"/>
      <c r="NCR291" s="215"/>
      <c r="NCS291" s="215"/>
      <c r="NCT291" s="215"/>
      <c r="NCU291" s="215"/>
      <c r="NCV291" s="215"/>
      <c r="NCW291" s="215"/>
      <c r="NCX291" s="215"/>
      <c r="NCY291" s="215"/>
      <c r="NCZ291" s="215"/>
      <c r="NDA291" s="215"/>
      <c r="NDB291" s="215"/>
      <c r="NDC291" s="215"/>
      <c r="NDD291" s="215"/>
      <c r="NDE291" s="215"/>
      <c r="NDF291" s="215"/>
      <c r="NDG291" s="215"/>
      <c r="NDH291" s="215"/>
      <c r="NDI291" s="215"/>
      <c r="NDJ291" s="215"/>
      <c r="NDK291" s="215"/>
      <c r="NDL291" s="215"/>
      <c r="NDM291" s="215"/>
      <c r="NDN291" s="215"/>
      <c r="NDO291" s="215"/>
      <c r="NDP291" s="215"/>
      <c r="NDQ291" s="215"/>
      <c r="NDR291" s="215"/>
      <c r="NDS291" s="215"/>
      <c r="NDT291" s="215"/>
      <c r="NDU291" s="215"/>
      <c r="NDV291" s="215"/>
      <c r="NDW291" s="215"/>
      <c r="NDX291" s="215"/>
      <c r="NDY291" s="215"/>
      <c r="NDZ291" s="215"/>
      <c r="NEA291" s="215"/>
      <c r="NEB291" s="215"/>
      <c r="NEC291" s="215"/>
      <c r="NED291" s="215"/>
      <c r="NEE291" s="215"/>
      <c r="NEF291" s="215"/>
      <c r="NEG291" s="215"/>
      <c r="NEH291" s="215"/>
      <c r="NEI291" s="215"/>
      <c r="NEJ291" s="215"/>
      <c r="NEK291" s="215"/>
      <c r="NEL291" s="215"/>
      <c r="NEM291" s="215"/>
      <c r="NEN291" s="215"/>
      <c r="NEO291" s="215"/>
      <c r="NEP291" s="215"/>
      <c r="NEQ291" s="215"/>
      <c r="NER291" s="215"/>
      <c r="NES291" s="215"/>
      <c r="NET291" s="215"/>
      <c r="NEU291" s="215"/>
      <c r="NEV291" s="215"/>
      <c r="NEW291" s="215"/>
      <c r="NEX291" s="215"/>
      <c r="NEY291" s="215"/>
      <c r="NEZ291" s="215"/>
      <c r="NFA291" s="215"/>
      <c r="NFB291" s="215"/>
      <c r="NFC291" s="215"/>
      <c r="NFD291" s="215"/>
      <c r="NFE291" s="215"/>
      <c r="NFF291" s="215"/>
      <c r="NFG291" s="215"/>
      <c r="NFH291" s="215"/>
      <c r="NFI291" s="215"/>
      <c r="NFJ291" s="215"/>
      <c r="NFK291" s="215"/>
      <c r="NFL291" s="215"/>
      <c r="NFM291" s="215"/>
      <c r="NFN291" s="215"/>
      <c r="NFO291" s="215"/>
      <c r="NFP291" s="215"/>
      <c r="NFQ291" s="215"/>
      <c r="NFR291" s="215"/>
      <c r="NFS291" s="215"/>
      <c r="NFT291" s="215"/>
      <c r="NFU291" s="215"/>
      <c r="NFV291" s="215"/>
      <c r="NFW291" s="215"/>
      <c r="NFX291" s="215"/>
      <c r="NFY291" s="215"/>
      <c r="NFZ291" s="215"/>
      <c r="NGA291" s="215"/>
      <c r="NGB291" s="215"/>
      <c r="NGC291" s="215"/>
      <c r="NGD291" s="215"/>
      <c r="NGE291" s="215"/>
      <c r="NGF291" s="215"/>
      <c r="NGG291" s="215"/>
      <c r="NGH291" s="215"/>
      <c r="NGI291" s="215"/>
      <c r="NGJ291" s="215"/>
      <c r="NGK291" s="215"/>
      <c r="NGL291" s="215"/>
      <c r="NGM291" s="215"/>
      <c r="NGN291" s="215"/>
      <c r="NGO291" s="215"/>
      <c r="NGP291" s="215"/>
      <c r="NGQ291" s="215"/>
      <c r="NGR291" s="215"/>
      <c r="NGS291" s="215"/>
      <c r="NGT291" s="215"/>
      <c r="NGU291" s="215"/>
      <c r="NGV291" s="215"/>
      <c r="NGW291" s="215"/>
      <c r="NGX291" s="215"/>
      <c r="NGY291" s="215"/>
      <c r="NGZ291" s="215"/>
      <c r="NHA291" s="215"/>
      <c r="NHB291" s="215"/>
      <c r="NHC291" s="215"/>
      <c r="NHD291" s="215"/>
      <c r="NHE291" s="215"/>
      <c r="NHF291" s="215"/>
      <c r="NHG291" s="215"/>
      <c r="NHH291" s="215"/>
      <c r="NHI291" s="215"/>
      <c r="NHJ291" s="215"/>
      <c r="NHK291" s="215"/>
      <c r="NHL291" s="215"/>
      <c r="NHM291" s="215"/>
      <c r="NHN291" s="215"/>
      <c r="NHO291" s="215"/>
      <c r="NHP291" s="215"/>
      <c r="NHQ291" s="215"/>
      <c r="NHR291" s="215"/>
      <c r="NHS291" s="215"/>
      <c r="NHT291" s="215"/>
      <c r="NHU291" s="215"/>
      <c r="NHV291" s="215"/>
      <c r="NHW291" s="215"/>
      <c r="NHX291" s="215"/>
      <c r="NHY291" s="215"/>
      <c r="NHZ291" s="215"/>
      <c r="NIA291" s="215"/>
      <c r="NIB291" s="215"/>
      <c r="NIC291" s="215"/>
      <c r="NID291" s="215"/>
      <c r="NIE291" s="215"/>
      <c r="NIF291" s="215"/>
      <c r="NIG291" s="215"/>
      <c r="NIH291" s="215"/>
      <c r="NII291" s="215"/>
      <c r="NIJ291" s="215"/>
      <c r="NIK291" s="215"/>
      <c r="NIL291" s="215"/>
      <c r="NIM291" s="215"/>
      <c r="NIN291" s="215"/>
      <c r="NIO291" s="215"/>
      <c r="NIP291" s="215"/>
      <c r="NIQ291" s="215"/>
      <c r="NIR291" s="215"/>
      <c r="NIS291" s="215"/>
      <c r="NIT291" s="215"/>
      <c r="NIU291" s="215"/>
      <c r="NIV291" s="215"/>
      <c r="NIW291" s="215"/>
      <c r="NIX291" s="215"/>
      <c r="NIY291" s="215"/>
      <c r="NIZ291" s="215"/>
      <c r="NJA291" s="215"/>
      <c r="NJB291" s="215"/>
      <c r="NJC291" s="215"/>
      <c r="NJD291" s="215"/>
      <c r="NJE291" s="215"/>
      <c r="NJF291" s="215"/>
      <c r="NJG291" s="215"/>
      <c r="NJH291" s="215"/>
      <c r="NJI291" s="215"/>
      <c r="NJJ291" s="215"/>
      <c r="NJK291" s="215"/>
      <c r="NJL291" s="215"/>
      <c r="NJM291" s="215"/>
      <c r="NJN291" s="215"/>
      <c r="NJO291" s="215"/>
      <c r="NJP291" s="215"/>
      <c r="NJQ291" s="215"/>
      <c r="NJR291" s="215"/>
      <c r="NJS291" s="215"/>
      <c r="NJT291" s="215"/>
      <c r="NJU291" s="215"/>
      <c r="NJV291" s="215"/>
      <c r="NJW291" s="215"/>
      <c r="NJX291" s="215"/>
      <c r="NJY291" s="215"/>
      <c r="NJZ291" s="215"/>
      <c r="NKA291" s="215"/>
      <c r="NKB291" s="215"/>
      <c r="NKC291" s="215"/>
      <c r="NKD291" s="215"/>
      <c r="NKE291" s="215"/>
      <c r="NKF291" s="215"/>
      <c r="NKG291" s="215"/>
      <c r="NKH291" s="215"/>
      <c r="NKI291" s="215"/>
      <c r="NKJ291" s="215"/>
      <c r="NKK291" s="215"/>
      <c r="NKL291" s="215"/>
      <c r="NKM291" s="215"/>
      <c r="NKN291" s="215"/>
      <c r="NKO291" s="215"/>
      <c r="NKP291" s="215"/>
      <c r="NKQ291" s="215"/>
      <c r="NKR291" s="215"/>
      <c r="NKS291" s="215"/>
      <c r="NKT291" s="215"/>
      <c r="NKU291" s="215"/>
      <c r="NKV291" s="215"/>
      <c r="NKW291" s="215"/>
      <c r="NKX291" s="215"/>
      <c r="NKY291" s="215"/>
      <c r="NKZ291" s="215"/>
      <c r="NLA291" s="215"/>
      <c r="NLB291" s="215"/>
      <c r="NLC291" s="215"/>
      <c r="NLD291" s="215"/>
      <c r="NLE291" s="215"/>
      <c r="NLF291" s="215"/>
      <c r="NLG291" s="215"/>
      <c r="NLH291" s="215"/>
      <c r="NLI291" s="215"/>
      <c r="NLJ291" s="215"/>
      <c r="NLK291" s="215"/>
      <c r="NLL291" s="215"/>
      <c r="NLM291" s="215"/>
      <c r="NLN291" s="215"/>
      <c r="NLO291" s="215"/>
      <c r="NLP291" s="215"/>
      <c r="NLQ291" s="215"/>
      <c r="NLR291" s="215"/>
      <c r="NLS291" s="215"/>
      <c r="NLT291" s="215"/>
      <c r="NLU291" s="215"/>
      <c r="NLV291" s="215"/>
      <c r="NLW291" s="215"/>
      <c r="NLX291" s="215"/>
      <c r="NLY291" s="215"/>
      <c r="NLZ291" s="215"/>
      <c r="NMA291" s="215"/>
      <c r="NMB291" s="215"/>
      <c r="NMC291" s="215"/>
      <c r="NMD291" s="215"/>
      <c r="NME291" s="215"/>
      <c r="NMF291" s="215"/>
      <c r="NMG291" s="215"/>
      <c r="NMH291" s="215"/>
      <c r="NMI291" s="215"/>
      <c r="NMJ291" s="215"/>
      <c r="NMK291" s="215"/>
      <c r="NML291" s="215"/>
      <c r="NMM291" s="215"/>
      <c r="NMN291" s="215"/>
      <c r="NMO291" s="215"/>
      <c r="NMP291" s="215"/>
      <c r="NMQ291" s="215"/>
      <c r="NMR291" s="215"/>
      <c r="NMS291" s="215"/>
      <c r="NMT291" s="215"/>
      <c r="NMU291" s="215"/>
      <c r="NMV291" s="215"/>
      <c r="NMW291" s="215"/>
      <c r="NMX291" s="215"/>
      <c r="NMY291" s="215"/>
      <c r="NMZ291" s="215"/>
      <c r="NNA291" s="215"/>
      <c r="NNB291" s="215"/>
      <c r="NNC291" s="215"/>
      <c r="NND291" s="215"/>
      <c r="NNE291" s="215"/>
      <c r="NNF291" s="215"/>
      <c r="NNG291" s="215"/>
      <c r="NNH291" s="215"/>
      <c r="NNI291" s="215"/>
      <c r="NNJ291" s="215"/>
      <c r="NNK291" s="215"/>
      <c r="NNL291" s="215"/>
      <c r="NNM291" s="215"/>
      <c r="NNN291" s="215"/>
      <c r="NNO291" s="215"/>
      <c r="NNP291" s="215"/>
      <c r="NNQ291" s="215"/>
      <c r="NNR291" s="215"/>
      <c r="NNS291" s="215"/>
      <c r="NNT291" s="215"/>
      <c r="NNU291" s="215"/>
      <c r="NNV291" s="215"/>
      <c r="NNW291" s="215"/>
      <c r="NNX291" s="215"/>
      <c r="NNY291" s="215"/>
      <c r="NNZ291" s="215"/>
      <c r="NOA291" s="215"/>
      <c r="NOB291" s="215"/>
      <c r="NOC291" s="215"/>
      <c r="NOD291" s="215"/>
      <c r="NOE291" s="215"/>
      <c r="NOF291" s="215"/>
      <c r="NOG291" s="215"/>
      <c r="NOH291" s="215"/>
      <c r="NOI291" s="215"/>
      <c r="NOJ291" s="215"/>
      <c r="NOK291" s="215"/>
      <c r="NOL291" s="215"/>
      <c r="NOM291" s="215"/>
      <c r="NON291" s="215"/>
      <c r="NOO291" s="215"/>
      <c r="NOP291" s="215"/>
      <c r="NOQ291" s="215"/>
      <c r="NOR291" s="215"/>
      <c r="NOS291" s="215"/>
      <c r="NOT291" s="215"/>
      <c r="NOU291" s="215"/>
      <c r="NOV291" s="215"/>
      <c r="NOW291" s="215"/>
      <c r="NOX291" s="215"/>
      <c r="NOY291" s="215"/>
      <c r="NOZ291" s="215"/>
      <c r="NPA291" s="215"/>
      <c r="NPB291" s="215"/>
      <c r="NPC291" s="215"/>
      <c r="NPD291" s="215"/>
      <c r="NPE291" s="215"/>
      <c r="NPF291" s="215"/>
      <c r="NPG291" s="215"/>
      <c r="NPH291" s="215"/>
      <c r="NPI291" s="215"/>
      <c r="NPJ291" s="215"/>
      <c r="NPK291" s="215"/>
      <c r="NPL291" s="215"/>
      <c r="NPM291" s="215"/>
      <c r="NPN291" s="215"/>
      <c r="NPO291" s="215"/>
      <c r="NPP291" s="215"/>
      <c r="NPQ291" s="215"/>
      <c r="NPR291" s="215"/>
      <c r="NPS291" s="215"/>
      <c r="NPT291" s="215"/>
      <c r="NPU291" s="215"/>
      <c r="NPV291" s="215"/>
      <c r="NPW291" s="215"/>
      <c r="NPX291" s="215"/>
      <c r="NPY291" s="215"/>
      <c r="NPZ291" s="215"/>
      <c r="NQA291" s="215"/>
      <c r="NQB291" s="215"/>
      <c r="NQC291" s="215"/>
      <c r="NQD291" s="215"/>
      <c r="NQE291" s="215"/>
      <c r="NQF291" s="215"/>
      <c r="NQG291" s="215"/>
      <c r="NQH291" s="215"/>
      <c r="NQI291" s="215"/>
      <c r="NQJ291" s="215"/>
      <c r="NQK291" s="215"/>
      <c r="NQL291" s="215"/>
      <c r="NQM291" s="215"/>
      <c r="NQN291" s="215"/>
      <c r="NQO291" s="215"/>
      <c r="NQP291" s="215"/>
      <c r="NQQ291" s="215"/>
      <c r="NQR291" s="215"/>
      <c r="NQS291" s="215"/>
      <c r="NQT291" s="215"/>
      <c r="NQU291" s="215"/>
      <c r="NQV291" s="215"/>
      <c r="NQW291" s="215"/>
      <c r="NQX291" s="215"/>
      <c r="NQY291" s="215"/>
      <c r="NQZ291" s="215"/>
      <c r="NRA291" s="215"/>
      <c r="NRB291" s="215"/>
      <c r="NRC291" s="215"/>
      <c r="NRD291" s="215"/>
      <c r="NRE291" s="215"/>
      <c r="NRF291" s="215"/>
      <c r="NRG291" s="215"/>
      <c r="NRH291" s="215"/>
      <c r="NRI291" s="215"/>
      <c r="NRJ291" s="215"/>
      <c r="NRK291" s="215"/>
      <c r="NRL291" s="215"/>
      <c r="NRM291" s="215"/>
      <c r="NRN291" s="215"/>
      <c r="NRO291" s="215"/>
      <c r="NRP291" s="215"/>
      <c r="NRQ291" s="215"/>
      <c r="NRR291" s="215"/>
      <c r="NRS291" s="215"/>
      <c r="NRT291" s="215"/>
      <c r="NRU291" s="215"/>
      <c r="NRV291" s="215"/>
      <c r="NRW291" s="215"/>
      <c r="NRX291" s="215"/>
      <c r="NRY291" s="215"/>
      <c r="NRZ291" s="215"/>
      <c r="NSA291" s="215"/>
      <c r="NSB291" s="215"/>
      <c r="NSC291" s="215"/>
      <c r="NSD291" s="215"/>
      <c r="NSE291" s="215"/>
      <c r="NSF291" s="215"/>
      <c r="NSG291" s="215"/>
      <c r="NSH291" s="215"/>
      <c r="NSI291" s="215"/>
      <c r="NSJ291" s="215"/>
      <c r="NSK291" s="215"/>
      <c r="NSL291" s="215"/>
      <c r="NSM291" s="215"/>
      <c r="NSN291" s="215"/>
      <c r="NSO291" s="215"/>
      <c r="NSP291" s="215"/>
      <c r="NSQ291" s="215"/>
      <c r="NSR291" s="215"/>
      <c r="NSS291" s="215"/>
      <c r="NST291" s="215"/>
      <c r="NSU291" s="215"/>
      <c r="NSV291" s="215"/>
      <c r="NSW291" s="215"/>
      <c r="NSX291" s="215"/>
      <c r="NSY291" s="215"/>
      <c r="NSZ291" s="215"/>
      <c r="NTA291" s="215"/>
      <c r="NTB291" s="215"/>
      <c r="NTC291" s="215"/>
      <c r="NTD291" s="215"/>
      <c r="NTE291" s="215"/>
      <c r="NTF291" s="215"/>
      <c r="NTG291" s="215"/>
      <c r="NTH291" s="215"/>
      <c r="NTI291" s="215"/>
      <c r="NTJ291" s="215"/>
      <c r="NTK291" s="215"/>
      <c r="NTL291" s="215"/>
      <c r="NTM291" s="215"/>
      <c r="NTN291" s="215"/>
      <c r="NTO291" s="215"/>
      <c r="NTP291" s="215"/>
      <c r="NTQ291" s="215"/>
      <c r="NTR291" s="215"/>
      <c r="NTS291" s="215"/>
      <c r="NTT291" s="215"/>
      <c r="NTU291" s="215"/>
      <c r="NTV291" s="215"/>
      <c r="NTW291" s="215"/>
      <c r="NTX291" s="215"/>
      <c r="NTY291" s="215"/>
      <c r="NTZ291" s="215"/>
      <c r="NUA291" s="215"/>
      <c r="NUB291" s="215"/>
      <c r="NUC291" s="215"/>
      <c r="NUD291" s="215"/>
      <c r="NUE291" s="215"/>
      <c r="NUF291" s="215"/>
      <c r="NUG291" s="215"/>
      <c r="NUH291" s="215"/>
      <c r="NUI291" s="215"/>
      <c r="NUJ291" s="215"/>
      <c r="NUK291" s="215"/>
      <c r="NUL291" s="215"/>
      <c r="NUM291" s="215"/>
      <c r="NUN291" s="215"/>
      <c r="NUO291" s="215"/>
      <c r="NUP291" s="215"/>
      <c r="NUQ291" s="215"/>
      <c r="NUR291" s="215"/>
      <c r="NUS291" s="215"/>
      <c r="NUT291" s="215"/>
      <c r="NUU291" s="215"/>
      <c r="NUV291" s="215"/>
      <c r="NUW291" s="215"/>
      <c r="NUX291" s="215"/>
      <c r="NUY291" s="215"/>
      <c r="NUZ291" s="215"/>
      <c r="NVA291" s="215"/>
      <c r="NVB291" s="215"/>
      <c r="NVC291" s="215"/>
      <c r="NVD291" s="215"/>
      <c r="NVE291" s="215"/>
      <c r="NVF291" s="215"/>
      <c r="NVG291" s="215"/>
      <c r="NVH291" s="215"/>
      <c r="NVI291" s="215"/>
      <c r="NVJ291" s="215"/>
      <c r="NVK291" s="215"/>
      <c r="NVL291" s="215"/>
      <c r="NVM291" s="215"/>
      <c r="NVN291" s="215"/>
      <c r="NVO291" s="215"/>
      <c r="NVP291" s="215"/>
      <c r="NVQ291" s="215"/>
      <c r="NVR291" s="215"/>
      <c r="NVS291" s="215"/>
      <c r="NVT291" s="215"/>
      <c r="NVU291" s="215"/>
      <c r="NVV291" s="215"/>
      <c r="NVW291" s="215"/>
      <c r="NVX291" s="215"/>
      <c r="NVY291" s="215"/>
      <c r="NVZ291" s="215"/>
      <c r="NWA291" s="215"/>
      <c r="NWB291" s="215"/>
      <c r="NWC291" s="215"/>
      <c r="NWD291" s="215"/>
      <c r="NWE291" s="215"/>
      <c r="NWF291" s="215"/>
      <c r="NWG291" s="215"/>
      <c r="NWH291" s="215"/>
      <c r="NWI291" s="215"/>
      <c r="NWJ291" s="215"/>
      <c r="NWK291" s="215"/>
      <c r="NWL291" s="215"/>
      <c r="NWM291" s="215"/>
      <c r="NWN291" s="215"/>
      <c r="NWO291" s="215"/>
      <c r="NWP291" s="215"/>
      <c r="NWQ291" s="215"/>
      <c r="NWR291" s="215"/>
      <c r="NWS291" s="215"/>
      <c r="NWT291" s="215"/>
      <c r="NWU291" s="215"/>
      <c r="NWV291" s="215"/>
      <c r="NWW291" s="215"/>
      <c r="NWX291" s="215"/>
      <c r="NWY291" s="215"/>
      <c r="NWZ291" s="215"/>
      <c r="NXA291" s="215"/>
      <c r="NXB291" s="215"/>
      <c r="NXC291" s="215"/>
      <c r="NXD291" s="215"/>
      <c r="NXE291" s="215"/>
      <c r="NXF291" s="215"/>
      <c r="NXG291" s="215"/>
      <c r="NXH291" s="215"/>
      <c r="NXI291" s="215"/>
      <c r="NXJ291" s="215"/>
      <c r="NXK291" s="215"/>
      <c r="NXL291" s="215"/>
      <c r="NXM291" s="215"/>
      <c r="NXN291" s="215"/>
      <c r="NXO291" s="215"/>
      <c r="NXP291" s="215"/>
      <c r="NXQ291" s="215"/>
      <c r="NXR291" s="215"/>
      <c r="NXS291" s="215"/>
      <c r="NXT291" s="215"/>
      <c r="NXU291" s="215"/>
      <c r="NXV291" s="215"/>
      <c r="NXW291" s="215"/>
      <c r="NXX291" s="215"/>
      <c r="NXY291" s="215"/>
      <c r="NXZ291" s="215"/>
      <c r="NYA291" s="215"/>
      <c r="NYB291" s="215"/>
      <c r="NYC291" s="215"/>
      <c r="NYD291" s="215"/>
      <c r="NYE291" s="215"/>
      <c r="NYF291" s="215"/>
      <c r="NYG291" s="215"/>
      <c r="NYH291" s="215"/>
      <c r="NYI291" s="215"/>
      <c r="NYJ291" s="215"/>
      <c r="NYK291" s="215"/>
      <c r="NYL291" s="215"/>
      <c r="NYM291" s="215"/>
      <c r="NYN291" s="215"/>
      <c r="NYO291" s="215"/>
      <c r="NYP291" s="215"/>
      <c r="NYQ291" s="215"/>
      <c r="NYR291" s="215"/>
      <c r="NYS291" s="215"/>
      <c r="NYT291" s="215"/>
      <c r="NYU291" s="215"/>
      <c r="NYV291" s="215"/>
      <c r="NYW291" s="215"/>
      <c r="NYX291" s="215"/>
      <c r="NYY291" s="215"/>
      <c r="NYZ291" s="215"/>
      <c r="NZA291" s="215"/>
      <c r="NZB291" s="215"/>
      <c r="NZC291" s="215"/>
      <c r="NZD291" s="215"/>
      <c r="NZE291" s="215"/>
      <c r="NZF291" s="215"/>
      <c r="NZG291" s="215"/>
      <c r="NZH291" s="215"/>
      <c r="NZI291" s="215"/>
      <c r="NZJ291" s="215"/>
      <c r="NZK291" s="215"/>
      <c r="NZL291" s="215"/>
      <c r="NZM291" s="215"/>
      <c r="NZN291" s="215"/>
      <c r="NZO291" s="215"/>
      <c r="NZP291" s="215"/>
      <c r="NZQ291" s="215"/>
      <c r="NZR291" s="215"/>
      <c r="NZS291" s="215"/>
      <c r="NZT291" s="215"/>
      <c r="NZU291" s="215"/>
      <c r="NZV291" s="215"/>
      <c r="NZW291" s="215"/>
      <c r="NZX291" s="215"/>
      <c r="NZY291" s="215"/>
      <c r="NZZ291" s="215"/>
      <c r="OAA291" s="215"/>
      <c r="OAB291" s="215"/>
      <c r="OAC291" s="215"/>
      <c r="OAD291" s="215"/>
      <c r="OAE291" s="215"/>
      <c r="OAF291" s="215"/>
      <c r="OAG291" s="215"/>
      <c r="OAH291" s="215"/>
      <c r="OAI291" s="215"/>
      <c r="OAJ291" s="215"/>
      <c r="OAK291" s="215"/>
      <c r="OAL291" s="215"/>
      <c r="OAM291" s="215"/>
      <c r="OAN291" s="215"/>
      <c r="OAO291" s="215"/>
      <c r="OAP291" s="215"/>
      <c r="OAQ291" s="215"/>
      <c r="OAR291" s="215"/>
      <c r="OAS291" s="215"/>
      <c r="OAT291" s="215"/>
      <c r="OAU291" s="215"/>
      <c r="OAV291" s="215"/>
      <c r="OAW291" s="215"/>
      <c r="OAX291" s="215"/>
      <c r="OAY291" s="215"/>
      <c r="OAZ291" s="215"/>
      <c r="OBA291" s="215"/>
      <c r="OBB291" s="215"/>
      <c r="OBC291" s="215"/>
      <c r="OBD291" s="215"/>
      <c r="OBE291" s="215"/>
      <c r="OBF291" s="215"/>
      <c r="OBG291" s="215"/>
      <c r="OBH291" s="215"/>
      <c r="OBI291" s="215"/>
      <c r="OBJ291" s="215"/>
      <c r="OBK291" s="215"/>
      <c r="OBL291" s="215"/>
      <c r="OBM291" s="215"/>
      <c r="OBN291" s="215"/>
      <c r="OBO291" s="215"/>
      <c r="OBP291" s="215"/>
      <c r="OBQ291" s="215"/>
      <c r="OBR291" s="215"/>
      <c r="OBS291" s="215"/>
      <c r="OBT291" s="215"/>
      <c r="OBU291" s="215"/>
      <c r="OBV291" s="215"/>
      <c r="OBW291" s="215"/>
      <c r="OBX291" s="215"/>
      <c r="OBY291" s="215"/>
      <c r="OBZ291" s="215"/>
      <c r="OCA291" s="215"/>
      <c r="OCB291" s="215"/>
      <c r="OCC291" s="215"/>
      <c r="OCD291" s="215"/>
      <c r="OCE291" s="215"/>
      <c r="OCF291" s="215"/>
      <c r="OCG291" s="215"/>
      <c r="OCH291" s="215"/>
      <c r="OCI291" s="215"/>
      <c r="OCJ291" s="215"/>
      <c r="OCK291" s="215"/>
      <c r="OCL291" s="215"/>
      <c r="OCM291" s="215"/>
      <c r="OCN291" s="215"/>
      <c r="OCO291" s="215"/>
      <c r="OCP291" s="215"/>
      <c r="OCQ291" s="215"/>
      <c r="OCR291" s="215"/>
      <c r="OCS291" s="215"/>
      <c r="OCT291" s="215"/>
      <c r="OCU291" s="215"/>
      <c r="OCV291" s="215"/>
      <c r="OCW291" s="215"/>
      <c r="OCX291" s="215"/>
      <c r="OCY291" s="215"/>
      <c r="OCZ291" s="215"/>
      <c r="ODA291" s="215"/>
      <c r="ODB291" s="215"/>
      <c r="ODC291" s="215"/>
      <c r="ODD291" s="215"/>
      <c r="ODE291" s="215"/>
      <c r="ODF291" s="215"/>
      <c r="ODG291" s="215"/>
      <c r="ODH291" s="215"/>
      <c r="ODI291" s="215"/>
      <c r="ODJ291" s="215"/>
      <c r="ODK291" s="215"/>
      <c r="ODL291" s="215"/>
      <c r="ODM291" s="215"/>
      <c r="ODN291" s="215"/>
      <c r="ODO291" s="215"/>
      <c r="ODP291" s="215"/>
      <c r="ODQ291" s="215"/>
      <c r="ODR291" s="215"/>
      <c r="ODS291" s="215"/>
      <c r="ODT291" s="215"/>
      <c r="ODU291" s="215"/>
      <c r="ODV291" s="215"/>
      <c r="ODW291" s="215"/>
      <c r="ODX291" s="215"/>
      <c r="ODY291" s="215"/>
      <c r="ODZ291" s="215"/>
      <c r="OEA291" s="215"/>
      <c r="OEB291" s="215"/>
      <c r="OEC291" s="215"/>
      <c r="OED291" s="215"/>
      <c r="OEE291" s="215"/>
      <c r="OEF291" s="215"/>
      <c r="OEG291" s="215"/>
      <c r="OEH291" s="215"/>
      <c r="OEI291" s="215"/>
      <c r="OEJ291" s="215"/>
      <c r="OEK291" s="215"/>
      <c r="OEL291" s="215"/>
      <c r="OEM291" s="215"/>
      <c r="OEN291" s="215"/>
      <c r="OEO291" s="215"/>
      <c r="OEP291" s="215"/>
      <c r="OEQ291" s="215"/>
      <c r="OER291" s="215"/>
      <c r="OES291" s="215"/>
      <c r="OET291" s="215"/>
      <c r="OEU291" s="215"/>
      <c r="OEV291" s="215"/>
      <c r="OEW291" s="215"/>
      <c r="OEX291" s="215"/>
      <c r="OEY291" s="215"/>
      <c r="OEZ291" s="215"/>
      <c r="OFA291" s="215"/>
      <c r="OFB291" s="215"/>
      <c r="OFC291" s="215"/>
      <c r="OFD291" s="215"/>
      <c r="OFE291" s="215"/>
      <c r="OFF291" s="215"/>
      <c r="OFG291" s="215"/>
      <c r="OFH291" s="215"/>
      <c r="OFI291" s="215"/>
      <c r="OFJ291" s="215"/>
      <c r="OFK291" s="215"/>
      <c r="OFL291" s="215"/>
      <c r="OFM291" s="215"/>
      <c r="OFN291" s="215"/>
      <c r="OFO291" s="215"/>
      <c r="OFP291" s="215"/>
      <c r="OFQ291" s="215"/>
      <c r="OFR291" s="215"/>
      <c r="OFS291" s="215"/>
      <c r="OFT291" s="215"/>
      <c r="OFU291" s="215"/>
      <c r="OFV291" s="215"/>
      <c r="OFW291" s="215"/>
      <c r="OFX291" s="215"/>
      <c r="OFY291" s="215"/>
      <c r="OFZ291" s="215"/>
      <c r="OGA291" s="215"/>
      <c r="OGB291" s="215"/>
      <c r="OGC291" s="215"/>
      <c r="OGD291" s="215"/>
      <c r="OGE291" s="215"/>
      <c r="OGF291" s="215"/>
      <c r="OGG291" s="215"/>
      <c r="OGH291" s="215"/>
      <c r="OGI291" s="215"/>
      <c r="OGJ291" s="215"/>
      <c r="OGK291" s="215"/>
      <c r="OGL291" s="215"/>
      <c r="OGM291" s="215"/>
      <c r="OGN291" s="215"/>
      <c r="OGO291" s="215"/>
      <c r="OGP291" s="215"/>
      <c r="OGQ291" s="215"/>
      <c r="OGR291" s="215"/>
      <c r="OGS291" s="215"/>
      <c r="OGT291" s="215"/>
      <c r="OGU291" s="215"/>
      <c r="OGV291" s="215"/>
      <c r="OGW291" s="215"/>
      <c r="OGX291" s="215"/>
      <c r="OGY291" s="215"/>
      <c r="OGZ291" s="215"/>
      <c r="OHA291" s="215"/>
      <c r="OHB291" s="215"/>
      <c r="OHC291" s="215"/>
      <c r="OHD291" s="215"/>
      <c r="OHE291" s="215"/>
      <c r="OHF291" s="215"/>
      <c r="OHG291" s="215"/>
      <c r="OHH291" s="215"/>
      <c r="OHI291" s="215"/>
      <c r="OHJ291" s="215"/>
      <c r="OHK291" s="215"/>
      <c r="OHL291" s="215"/>
      <c r="OHM291" s="215"/>
      <c r="OHN291" s="215"/>
      <c r="OHO291" s="215"/>
      <c r="OHP291" s="215"/>
      <c r="OHQ291" s="215"/>
      <c r="OHR291" s="215"/>
      <c r="OHS291" s="215"/>
      <c r="OHT291" s="215"/>
      <c r="OHU291" s="215"/>
      <c r="OHV291" s="215"/>
      <c r="OHW291" s="215"/>
      <c r="OHX291" s="215"/>
      <c r="OHY291" s="215"/>
      <c r="OHZ291" s="215"/>
      <c r="OIA291" s="215"/>
      <c r="OIB291" s="215"/>
      <c r="OIC291" s="215"/>
      <c r="OID291" s="215"/>
      <c r="OIE291" s="215"/>
      <c r="OIF291" s="215"/>
      <c r="OIG291" s="215"/>
      <c r="OIH291" s="215"/>
      <c r="OII291" s="215"/>
      <c r="OIJ291" s="215"/>
      <c r="OIK291" s="215"/>
      <c r="OIL291" s="215"/>
      <c r="OIM291" s="215"/>
      <c r="OIN291" s="215"/>
      <c r="OIO291" s="215"/>
      <c r="OIP291" s="215"/>
      <c r="OIQ291" s="215"/>
      <c r="OIR291" s="215"/>
      <c r="OIS291" s="215"/>
      <c r="OIT291" s="215"/>
      <c r="OIU291" s="215"/>
      <c r="OIV291" s="215"/>
      <c r="OIW291" s="215"/>
      <c r="OIX291" s="215"/>
      <c r="OIY291" s="215"/>
      <c r="OIZ291" s="215"/>
      <c r="OJA291" s="215"/>
      <c r="OJB291" s="215"/>
      <c r="OJC291" s="215"/>
      <c r="OJD291" s="215"/>
      <c r="OJE291" s="215"/>
      <c r="OJF291" s="215"/>
      <c r="OJG291" s="215"/>
      <c r="OJH291" s="215"/>
      <c r="OJI291" s="215"/>
      <c r="OJJ291" s="215"/>
      <c r="OJK291" s="215"/>
      <c r="OJL291" s="215"/>
      <c r="OJM291" s="215"/>
      <c r="OJN291" s="215"/>
      <c r="OJO291" s="215"/>
      <c r="OJP291" s="215"/>
      <c r="OJQ291" s="215"/>
      <c r="OJR291" s="215"/>
      <c r="OJS291" s="215"/>
      <c r="OJT291" s="215"/>
      <c r="OJU291" s="215"/>
      <c r="OJV291" s="215"/>
      <c r="OJW291" s="215"/>
      <c r="OJX291" s="215"/>
      <c r="OJY291" s="215"/>
      <c r="OJZ291" s="215"/>
      <c r="OKA291" s="215"/>
      <c r="OKB291" s="215"/>
      <c r="OKC291" s="215"/>
      <c r="OKD291" s="215"/>
      <c r="OKE291" s="215"/>
      <c r="OKF291" s="215"/>
      <c r="OKG291" s="215"/>
      <c r="OKH291" s="215"/>
      <c r="OKI291" s="215"/>
      <c r="OKJ291" s="215"/>
      <c r="OKK291" s="215"/>
      <c r="OKL291" s="215"/>
      <c r="OKM291" s="215"/>
      <c r="OKN291" s="215"/>
      <c r="OKO291" s="215"/>
      <c r="OKP291" s="215"/>
      <c r="OKQ291" s="215"/>
      <c r="OKR291" s="215"/>
      <c r="OKS291" s="215"/>
      <c r="OKT291" s="215"/>
      <c r="OKU291" s="215"/>
      <c r="OKV291" s="215"/>
      <c r="OKW291" s="215"/>
      <c r="OKX291" s="215"/>
      <c r="OKY291" s="215"/>
      <c r="OKZ291" s="215"/>
      <c r="OLA291" s="215"/>
      <c r="OLB291" s="215"/>
      <c r="OLC291" s="215"/>
      <c r="OLD291" s="215"/>
      <c r="OLE291" s="215"/>
      <c r="OLF291" s="215"/>
      <c r="OLG291" s="215"/>
      <c r="OLH291" s="215"/>
      <c r="OLI291" s="215"/>
      <c r="OLJ291" s="215"/>
      <c r="OLK291" s="215"/>
      <c r="OLL291" s="215"/>
      <c r="OLM291" s="215"/>
      <c r="OLN291" s="215"/>
      <c r="OLO291" s="215"/>
      <c r="OLP291" s="215"/>
      <c r="OLQ291" s="215"/>
      <c r="OLR291" s="215"/>
      <c r="OLS291" s="215"/>
      <c r="OLT291" s="215"/>
      <c r="OLU291" s="215"/>
      <c r="OLV291" s="215"/>
      <c r="OLW291" s="215"/>
      <c r="OLX291" s="215"/>
      <c r="OLY291" s="215"/>
      <c r="OLZ291" s="215"/>
      <c r="OMA291" s="215"/>
      <c r="OMB291" s="215"/>
      <c r="OMC291" s="215"/>
      <c r="OMD291" s="215"/>
      <c r="OME291" s="215"/>
      <c r="OMF291" s="215"/>
      <c r="OMG291" s="215"/>
      <c r="OMH291" s="215"/>
      <c r="OMI291" s="215"/>
      <c r="OMJ291" s="215"/>
      <c r="OMK291" s="215"/>
      <c r="OML291" s="215"/>
      <c r="OMM291" s="215"/>
      <c r="OMN291" s="215"/>
      <c r="OMO291" s="215"/>
      <c r="OMP291" s="215"/>
      <c r="OMQ291" s="215"/>
      <c r="OMR291" s="215"/>
      <c r="OMS291" s="215"/>
      <c r="OMT291" s="215"/>
      <c r="OMU291" s="215"/>
      <c r="OMV291" s="215"/>
      <c r="OMW291" s="215"/>
      <c r="OMX291" s="215"/>
      <c r="OMY291" s="215"/>
      <c r="OMZ291" s="215"/>
      <c r="ONA291" s="215"/>
      <c r="ONB291" s="215"/>
      <c r="ONC291" s="215"/>
      <c r="OND291" s="215"/>
      <c r="ONE291" s="215"/>
      <c r="ONF291" s="215"/>
      <c r="ONG291" s="215"/>
      <c r="ONH291" s="215"/>
      <c r="ONI291" s="215"/>
      <c r="ONJ291" s="215"/>
      <c r="ONK291" s="215"/>
      <c r="ONL291" s="215"/>
      <c r="ONM291" s="215"/>
      <c r="ONN291" s="215"/>
      <c r="ONO291" s="215"/>
      <c r="ONP291" s="215"/>
      <c r="ONQ291" s="215"/>
      <c r="ONR291" s="215"/>
      <c r="ONS291" s="215"/>
      <c r="ONT291" s="215"/>
      <c r="ONU291" s="215"/>
      <c r="ONV291" s="215"/>
      <c r="ONW291" s="215"/>
      <c r="ONX291" s="215"/>
      <c r="ONY291" s="215"/>
      <c r="ONZ291" s="215"/>
      <c r="OOA291" s="215"/>
      <c r="OOB291" s="215"/>
      <c r="OOC291" s="215"/>
      <c r="OOD291" s="215"/>
      <c r="OOE291" s="215"/>
      <c r="OOF291" s="215"/>
      <c r="OOG291" s="215"/>
      <c r="OOH291" s="215"/>
      <c r="OOI291" s="215"/>
      <c r="OOJ291" s="215"/>
      <c r="OOK291" s="215"/>
      <c r="OOL291" s="215"/>
      <c r="OOM291" s="215"/>
      <c r="OON291" s="215"/>
      <c r="OOO291" s="215"/>
      <c r="OOP291" s="215"/>
      <c r="OOQ291" s="215"/>
      <c r="OOR291" s="215"/>
      <c r="OOS291" s="215"/>
      <c r="OOT291" s="215"/>
      <c r="OOU291" s="215"/>
      <c r="OOV291" s="215"/>
      <c r="OOW291" s="215"/>
      <c r="OOX291" s="215"/>
      <c r="OOY291" s="215"/>
      <c r="OOZ291" s="215"/>
      <c r="OPA291" s="215"/>
      <c r="OPB291" s="215"/>
      <c r="OPC291" s="215"/>
      <c r="OPD291" s="215"/>
      <c r="OPE291" s="215"/>
      <c r="OPF291" s="215"/>
      <c r="OPG291" s="215"/>
      <c r="OPH291" s="215"/>
      <c r="OPI291" s="215"/>
      <c r="OPJ291" s="215"/>
      <c r="OPK291" s="215"/>
      <c r="OPL291" s="215"/>
      <c r="OPM291" s="215"/>
      <c r="OPN291" s="215"/>
      <c r="OPO291" s="215"/>
      <c r="OPP291" s="215"/>
      <c r="OPQ291" s="215"/>
      <c r="OPR291" s="215"/>
      <c r="OPS291" s="215"/>
      <c r="OPT291" s="215"/>
      <c r="OPU291" s="215"/>
      <c r="OPV291" s="215"/>
      <c r="OPW291" s="215"/>
      <c r="OPX291" s="215"/>
      <c r="OPY291" s="215"/>
      <c r="OPZ291" s="215"/>
      <c r="OQA291" s="215"/>
      <c r="OQB291" s="215"/>
      <c r="OQC291" s="215"/>
      <c r="OQD291" s="215"/>
      <c r="OQE291" s="215"/>
      <c r="OQF291" s="215"/>
      <c r="OQG291" s="215"/>
      <c r="OQH291" s="215"/>
      <c r="OQI291" s="215"/>
      <c r="OQJ291" s="215"/>
      <c r="OQK291" s="215"/>
      <c r="OQL291" s="215"/>
      <c r="OQM291" s="215"/>
      <c r="OQN291" s="215"/>
      <c r="OQO291" s="215"/>
      <c r="OQP291" s="215"/>
      <c r="OQQ291" s="215"/>
      <c r="OQR291" s="215"/>
      <c r="OQS291" s="215"/>
      <c r="OQT291" s="215"/>
      <c r="OQU291" s="215"/>
      <c r="OQV291" s="215"/>
      <c r="OQW291" s="215"/>
      <c r="OQX291" s="215"/>
      <c r="OQY291" s="215"/>
      <c r="OQZ291" s="215"/>
      <c r="ORA291" s="215"/>
      <c r="ORB291" s="215"/>
      <c r="ORC291" s="215"/>
      <c r="ORD291" s="215"/>
      <c r="ORE291" s="215"/>
      <c r="ORF291" s="215"/>
      <c r="ORG291" s="215"/>
      <c r="ORH291" s="215"/>
      <c r="ORI291" s="215"/>
      <c r="ORJ291" s="215"/>
      <c r="ORK291" s="215"/>
      <c r="ORL291" s="215"/>
      <c r="ORM291" s="215"/>
      <c r="ORN291" s="215"/>
      <c r="ORO291" s="215"/>
      <c r="ORP291" s="215"/>
      <c r="ORQ291" s="215"/>
      <c r="ORR291" s="215"/>
      <c r="ORS291" s="215"/>
      <c r="ORT291" s="215"/>
      <c r="ORU291" s="215"/>
      <c r="ORV291" s="215"/>
      <c r="ORW291" s="215"/>
      <c r="ORX291" s="215"/>
      <c r="ORY291" s="215"/>
      <c r="ORZ291" s="215"/>
      <c r="OSA291" s="215"/>
      <c r="OSB291" s="215"/>
      <c r="OSC291" s="215"/>
      <c r="OSD291" s="215"/>
      <c r="OSE291" s="215"/>
      <c r="OSF291" s="215"/>
      <c r="OSG291" s="215"/>
      <c r="OSH291" s="215"/>
      <c r="OSI291" s="215"/>
      <c r="OSJ291" s="215"/>
      <c r="OSK291" s="215"/>
      <c r="OSL291" s="215"/>
      <c r="OSM291" s="215"/>
      <c r="OSN291" s="215"/>
      <c r="OSO291" s="215"/>
      <c r="OSP291" s="215"/>
      <c r="OSQ291" s="215"/>
      <c r="OSR291" s="215"/>
      <c r="OSS291" s="215"/>
      <c r="OST291" s="215"/>
      <c r="OSU291" s="215"/>
      <c r="OSV291" s="215"/>
      <c r="OSW291" s="215"/>
      <c r="OSX291" s="215"/>
      <c r="OSY291" s="215"/>
      <c r="OSZ291" s="215"/>
      <c r="OTA291" s="215"/>
      <c r="OTB291" s="215"/>
      <c r="OTC291" s="215"/>
      <c r="OTD291" s="215"/>
      <c r="OTE291" s="215"/>
      <c r="OTF291" s="215"/>
      <c r="OTG291" s="215"/>
      <c r="OTH291" s="215"/>
      <c r="OTI291" s="215"/>
      <c r="OTJ291" s="215"/>
      <c r="OTK291" s="215"/>
      <c r="OTL291" s="215"/>
      <c r="OTM291" s="215"/>
      <c r="OTN291" s="215"/>
      <c r="OTO291" s="215"/>
      <c r="OTP291" s="215"/>
      <c r="OTQ291" s="215"/>
      <c r="OTR291" s="215"/>
      <c r="OTS291" s="215"/>
      <c r="OTT291" s="215"/>
      <c r="OTU291" s="215"/>
      <c r="OTV291" s="215"/>
      <c r="OTW291" s="215"/>
      <c r="OTX291" s="215"/>
      <c r="OTY291" s="215"/>
      <c r="OTZ291" s="215"/>
      <c r="OUA291" s="215"/>
      <c r="OUB291" s="215"/>
      <c r="OUC291" s="215"/>
      <c r="OUD291" s="215"/>
      <c r="OUE291" s="215"/>
      <c r="OUF291" s="215"/>
      <c r="OUG291" s="215"/>
      <c r="OUH291" s="215"/>
      <c r="OUI291" s="215"/>
      <c r="OUJ291" s="215"/>
      <c r="OUK291" s="215"/>
      <c r="OUL291" s="215"/>
      <c r="OUM291" s="215"/>
      <c r="OUN291" s="215"/>
      <c r="OUO291" s="215"/>
      <c r="OUP291" s="215"/>
      <c r="OUQ291" s="215"/>
      <c r="OUR291" s="215"/>
      <c r="OUS291" s="215"/>
      <c r="OUT291" s="215"/>
      <c r="OUU291" s="215"/>
      <c r="OUV291" s="215"/>
      <c r="OUW291" s="215"/>
      <c r="OUX291" s="215"/>
      <c r="OUY291" s="215"/>
      <c r="OUZ291" s="215"/>
      <c r="OVA291" s="215"/>
      <c r="OVB291" s="215"/>
      <c r="OVC291" s="215"/>
      <c r="OVD291" s="215"/>
      <c r="OVE291" s="215"/>
      <c r="OVF291" s="215"/>
      <c r="OVG291" s="215"/>
      <c r="OVH291" s="215"/>
      <c r="OVI291" s="215"/>
      <c r="OVJ291" s="215"/>
      <c r="OVK291" s="215"/>
      <c r="OVL291" s="215"/>
      <c r="OVM291" s="215"/>
      <c r="OVN291" s="215"/>
      <c r="OVO291" s="215"/>
      <c r="OVP291" s="215"/>
      <c r="OVQ291" s="215"/>
      <c r="OVR291" s="215"/>
      <c r="OVS291" s="215"/>
      <c r="OVT291" s="215"/>
      <c r="OVU291" s="215"/>
      <c r="OVV291" s="215"/>
      <c r="OVW291" s="215"/>
      <c r="OVX291" s="215"/>
      <c r="OVY291" s="215"/>
      <c r="OVZ291" s="215"/>
      <c r="OWA291" s="215"/>
      <c r="OWB291" s="215"/>
      <c r="OWC291" s="215"/>
      <c r="OWD291" s="215"/>
      <c r="OWE291" s="215"/>
      <c r="OWF291" s="215"/>
      <c r="OWG291" s="215"/>
      <c r="OWH291" s="215"/>
      <c r="OWI291" s="215"/>
      <c r="OWJ291" s="215"/>
      <c r="OWK291" s="215"/>
      <c r="OWL291" s="215"/>
      <c r="OWM291" s="215"/>
      <c r="OWN291" s="215"/>
      <c r="OWO291" s="215"/>
      <c r="OWP291" s="215"/>
      <c r="OWQ291" s="215"/>
      <c r="OWR291" s="215"/>
      <c r="OWS291" s="215"/>
      <c r="OWT291" s="215"/>
      <c r="OWU291" s="215"/>
      <c r="OWV291" s="215"/>
      <c r="OWW291" s="215"/>
      <c r="OWX291" s="215"/>
      <c r="OWY291" s="215"/>
      <c r="OWZ291" s="215"/>
      <c r="OXA291" s="215"/>
      <c r="OXB291" s="215"/>
      <c r="OXC291" s="215"/>
      <c r="OXD291" s="215"/>
      <c r="OXE291" s="215"/>
      <c r="OXF291" s="215"/>
      <c r="OXG291" s="215"/>
      <c r="OXH291" s="215"/>
      <c r="OXI291" s="215"/>
      <c r="OXJ291" s="215"/>
      <c r="OXK291" s="215"/>
      <c r="OXL291" s="215"/>
      <c r="OXM291" s="215"/>
      <c r="OXN291" s="215"/>
      <c r="OXO291" s="215"/>
      <c r="OXP291" s="215"/>
      <c r="OXQ291" s="215"/>
      <c r="OXR291" s="215"/>
      <c r="OXS291" s="215"/>
      <c r="OXT291" s="215"/>
      <c r="OXU291" s="215"/>
      <c r="OXV291" s="215"/>
      <c r="OXW291" s="215"/>
      <c r="OXX291" s="215"/>
      <c r="OXY291" s="215"/>
      <c r="OXZ291" s="215"/>
      <c r="OYA291" s="215"/>
      <c r="OYB291" s="215"/>
      <c r="OYC291" s="215"/>
      <c r="OYD291" s="215"/>
      <c r="OYE291" s="215"/>
      <c r="OYF291" s="215"/>
      <c r="OYG291" s="215"/>
      <c r="OYH291" s="215"/>
      <c r="OYI291" s="215"/>
      <c r="OYJ291" s="215"/>
      <c r="OYK291" s="215"/>
      <c r="OYL291" s="215"/>
      <c r="OYM291" s="215"/>
      <c r="OYN291" s="215"/>
      <c r="OYO291" s="215"/>
      <c r="OYP291" s="215"/>
      <c r="OYQ291" s="215"/>
      <c r="OYR291" s="215"/>
      <c r="OYS291" s="215"/>
      <c r="OYT291" s="215"/>
      <c r="OYU291" s="215"/>
      <c r="OYV291" s="215"/>
      <c r="OYW291" s="215"/>
      <c r="OYX291" s="215"/>
      <c r="OYY291" s="215"/>
      <c r="OYZ291" s="215"/>
      <c r="OZA291" s="215"/>
      <c r="OZB291" s="215"/>
      <c r="OZC291" s="215"/>
      <c r="OZD291" s="215"/>
      <c r="OZE291" s="215"/>
      <c r="OZF291" s="215"/>
      <c r="OZG291" s="215"/>
      <c r="OZH291" s="215"/>
      <c r="OZI291" s="215"/>
      <c r="OZJ291" s="215"/>
      <c r="OZK291" s="215"/>
      <c r="OZL291" s="215"/>
      <c r="OZM291" s="215"/>
      <c r="OZN291" s="215"/>
      <c r="OZO291" s="215"/>
      <c r="OZP291" s="215"/>
      <c r="OZQ291" s="215"/>
      <c r="OZR291" s="215"/>
      <c r="OZS291" s="215"/>
      <c r="OZT291" s="215"/>
      <c r="OZU291" s="215"/>
      <c r="OZV291" s="215"/>
      <c r="OZW291" s="215"/>
      <c r="OZX291" s="215"/>
      <c r="OZY291" s="215"/>
      <c r="OZZ291" s="215"/>
      <c r="PAA291" s="215"/>
      <c r="PAB291" s="215"/>
      <c r="PAC291" s="215"/>
      <c r="PAD291" s="215"/>
      <c r="PAE291" s="215"/>
      <c r="PAF291" s="215"/>
      <c r="PAG291" s="215"/>
      <c r="PAH291" s="215"/>
      <c r="PAI291" s="215"/>
      <c r="PAJ291" s="215"/>
      <c r="PAK291" s="215"/>
      <c r="PAL291" s="215"/>
      <c r="PAM291" s="215"/>
      <c r="PAN291" s="215"/>
      <c r="PAO291" s="215"/>
      <c r="PAP291" s="215"/>
      <c r="PAQ291" s="215"/>
      <c r="PAR291" s="215"/>
      <c r="PAS291" s="215"/>
      <c r="PAT291" s="215"/>
      <c r="PAU291" s="215"/>
      <c r="PAV291" s="215"/>
      <c r="PAW291" s="215"/>
      <c r="PAX291" s="215"/>
      <c r="PAY291" s="215"/>
      <c r="PAZ291" s="215"/>
      <c r="PBA291" s="215"/>
      <c r="PBB291" s="215"/>
      <c r="PBC291" s="215"/>
      <c r="PBD291" s="215"/>
      <c r="PBE291" s="215"/>
      <c r="PBF291" s="215"/>
      <c r="PBG291" s="215"/>
      <c r="PBH291" s="215"/>
      <c r="PBI291" s="215"/>
      <c r="PBJ291" s="215"/>
      <c r="PBK291" s="215"/>
      <c r="PBL291" s="215"/>
      <c r="PBM291" s="215"/>
      <c r="PBN291" s="215"/>
      <c r="PBO291" s="215"/>
      <c r="PBP291" s="215"/>
      <c r="PBQ291" s="215"/>
      <c r="PBR291" s="215"/>
      <c r="PBS291" s="215"/>
      <c r="PBT291" s="215"/>
      <c r="PBU291" s="215"/>
      <c r="PBV291" s="215"/>
      <c r="PBW291" s="215"/>
      <c r="PBX291" s="215"/>
      <c r="PBY291" s="215"/>
      <c r="PBZ291" s="215"/>
      <c r="PCA291" s="215"/>
      <c r="PCB291" s="215"/>
      <c r="PCC291" s="215"/>
      <c r="PCD291" s="215"/>
      <c r="PCE291" s="215"/>
      <c r="PCF291" s="215"/>
      <c r="PCG291" s="215"/>
      <c r="PCH291" s="215"/>
      <c r="PCI291" s="215"/>
      <c r="PCJ291" s="215"/>
      <c r="PCK291" s="215"/>
      <c r="PCL291" s="215"/>
      <c r="PCM291" s="215"/>
      <c r="PCN291" s="215"/>
      <c r="PCO291" s="215"/>
      <c r="PCP291" s="215"/>
      <c r="PCQ291" s="215"/>
      <c r="PCR291" s="215"/>
      <c r="PCS291" s="215"/>
      <c r="PCT291" s="215"/>
      <c r="PCU291" s="215"/>
      <c r="PCV291" s="215"/>
      <c r="PCW291" s="215"/>
      <c r="PCX291" s="215"/>
      <c r="PCY291" s="215"/>
      <c r="PCZ291" s="215"/>
      <c r="PDA291" s="215"/>
      <c r="PDB291" s="215"/>
      <c r="PDC291" s="215"/>
      <c r="PDD291" s="215"/>
      <c r="PDE291" s="215"/>
      <c r="PDF291" s="215"/>
      <c r="PDG291" s="215"/>
      <c r="PDH291" s="215"/>
      <c r="PDI291" s="215"/>
      <c r="PDJ291" s="215"/>
      <c r="PDK291" s="215"/>
      <c r="PDL291" s="215"/>
      <c r="PDM291" s="215"/>
      <c r="PDN291" s="215"/>
      <c r="PDO291" s="215"/>
      <c r="PDP291" s="215"/>
      <c r="PDQ291" s="215"/>
      <c r="PDR291" s="215"/>
      <c r="PDS291" s="215"/>
      <c r="PDT291" s="215"/>
      <c r="PDU291" s="215"/>
      <c r="PDV291" s="215"/>
      <c r="PDW291" s="215"/>
      <c r="PDX291" s="215"/>
      <c r="PDY291" s="215"/>
      <c r="PDZ291" s="215"/>
      <c r="PEA291" s="215"/>
      <c r="PEB291" s="215"/>
      <c r="PEC291" s="215"/>
      <c r="PED291" s="215"/>
      <c r="PEE291" s="215"/>
      <c r="PEF291" s="215"/>
      <c r="PEG291" s="215"/>
      <c r="PEH291" s="215"/>
      <c r="PEI291" s="215"/>
      <c r="PEJ291" s="215"/>
      <c r="PEK291" s="215"/>
      <c r="PEL291" s="215"/>
      <c r="PEM291" s="215"/>
      <c r="PEN291" s="215"/>
      <c r="PEO291" s="215"/>
      <c r="PEP291" s="215"/>
      <c r="PEQ291" s="215"/>
      <c r="PER291" s="215"/>
      <c r="PES291" s="215"/>
      <c r="PET291" s="215"/>
      <c r="PEU291" s="215"/>
      <c r="PEV291" s="215"/>
      <c r="PEW291" s="215"/>
      <c r="PEX291" s="215"/>
      <c r="PEY291" s="215"/>
      <c r="PEZ291" s="215"/>
      <c r="PFA291" s="215"/>
      <c r="PFB291" s="215"/>
      <c r="PFC291" s="215"/>
      <c r="PFD291" s="215"/>
      <c r="PFE291" s="215"/>
      <c r="PFF291" s="215"/>
      <c r="PFG291" s="215"/>
      <c r="PFH291" s="215"/>
      <c r="PFI291" s="215"/>
      <c r="PFJ291" s="215"/>
      <c r="PFK291" s="215"/>
      <c r="PFL291" s="215"/>
      <c r="PFM291" s="215"/>
      <c r="PFN291" s="215"/>
      <c r="PFO291" s="215"/>
      <c r="PFP291" s="215"/>
      <c r="PFQ291" s="215"/>
      <c r="PFR291" s="215"/>
      <c r="PFS291" s="215"/>
      <c r="PFT291" s="215"/>
      <c r="PFU291" s="215"/>
      <c r="PFV291" s="215"/>
      <c r="PFW291" s="215"/>
      <c r="PFX291" s="215"/>
      <c r="PFY291" s="215"/>
      <c r="PFZ291" s="215"/>
      <c r="PGA291" s="215"/>
      <c r="PGB291" s="215"/>
      <c r="PGC291" s="215"/>
      <c r="PGD291" s="215"/>
      <c r="PGE291" s="215"/>
      <c r="PGF291" s="215"/>
      <c r="PGG291" s="215"/>
      <c r="PGH291" s="215"/>
      <c r="PGI291" s="215"/>
      <c r="PGJ291" s="215"/>
      <c r="PGK291" s="215"/>
      <c r="PGL291" s="215"/>
      <c r="PGM291" s="215"/>
      <c r="PGN291" s="215"/>
      <c r="PGO291" s="215"/>
      <c r="PGP291" s="215"/>
      <c r="PGQ291" s="215"/>
      <c r="PGR291" s="215"/>
      <c r="PGS291" s="215"/>
      <c r="PGT291" s="215"/>
      <c r="PGU291" s="215"/>
      <c r="PGV291" s="215"/>
      <c r="PGW291" s="215"/>
      <c r="PGX291" s="215"/>
      <c r="PGY291" s="215"/>
      <c r="PGZ291" s="215"/>
      <c r="PHA291" s="215"/>
      <c r="PHB291" s="215"/>
      <c r="PHC291" s="215"/>
      <c r="PHD291" s="215"/>
      <c r="PHE291" s="215"/>
      <c r="PHF291" s="215"/>
      <c r="PHG291" s="215"/>
      <c r="PHH291" s="215"/>
      <c r="PHI291" s="215"/>
      <c r="PHJ291" s="215"/>
      <c r="PHK291" s="215"/>
      <c r="PHL291" s="215"/>
      <c r="PHM291" s="215"/>
      <c r="PHN291" s="215"/>
      <c r="PHO291" s="215"/>
      <c r="PHP291" s="215"/>
      <c r="PHQ291" s="215"/>
      <c r="PHR291" s="215"/>
      <c r="PHS291" s="215"/>
      <c r="PHT291" s="215"/>
      <c r="PHU291" s="215"/>
      <c r="PHV291" s="215"/>
      <c r="PHW291" s="215"/>
      <c r="PHX291" s="215"/>
      <c r="PHY291" s="215"/>
      <c r="PHZ291" s="215"/>
      <c r="PIA291" s="215"/>
      <c r="PIB291" s="215"/>
      <c r="PIC291" s="215"/>
      <c r="PID291" s="215"/>
      <c r="PIE291" s="215"/>
      <c r="PIF291" s="215"/>
      <c r="PIG291" s="215"/>
      <c r="PIH291" s="215"/>
      <c r="PII291" s="215"/>
      <c r="PIJ291" s="215"/>
      <c r="PIK291" s="215"/>
      <c r="PIL291" s="215"/>
      <c r="PIM291" s="215"/>
      <c r="PIN291" s="215"/>
      <c r="PIO291" s="215"/>
      <c r="PIP291" s="215"/>
      <c r="PIQ291" s="215"/>
      <c r="PIR291" s="215"/>
      <c r="PIS291" s="215"/>
      <c r="PIT291" s="215"/>
      <c r="PIU291" s="215"/>
      <c r="PIV291" s="215"/>
      <c r="PIW291" s="215"/>
      <c r="PIX291" s="215"/>
      <c r="PIY291" s="215"/>
      <c r="PIZ291" s="215"/>
      <c r="PJA291" s="215"/>
      <c r="PJB291" s="215"/>
      <c r="PJC291" s="215"/>
      <c r="PJD291" s="215"/>
      <c r="PJE291" s="215"/>
      <c r="PJF291" s="215"/>
      <c r="PJG291" s="215"/>
      <c r="PJH291" s="215"/>
      <c r="PJI291" s="215"/>
      <c r="PJJ291" s="215"/>
      <c r="PJK291" s="215"/>
      <c r="PJL291" s="215"/>
      <c r="PJM291" s="215"/>
      <c r="PJN291" s="215"/>
      <c r="PJO291" s="215"/>
      <c r="PJP291" s="215"/>
      <c r="PJQ291" s="215"/>
      <c r="PJR291" s="215"/>
      <c r="PJS291" s="215"/>
      <c r="PJT291" s="215"/>
      <c r="PJU291" s="215"/>
      <c r="PJV291" s="215"/>
      <c r="PJW291" s="215"/>
      <c r="PJX291" s="215"/>
      <c r="PJY291" s="215"/>
      <c r="PJZ291" s="215"/>
      <c r="PKA291" s="215"/>
      <c r="PKB291" s="215"/>
      <c r="PKC291" s="215"/>
      <c r="PKD291" s="215"/>
      <c r="PKE291" s="215"/>
      <c r="PKF291" s="215"/>
      <c r="PKG291" s="215"/>
      <c r="PKH291" s="215"/>
      <c r="PKI291" s="215"/>
      <c r="PKJ291" s="215"/>
      <c r="PKK291" s="215"/>
      <c r="PKL291" s="215"/>
      <c r="PKM291" s="215"/>
      <c r="PKN291" s="215"/>
      <c r="PKO291" s="215"/>
      <c r="PKP291" s="215"/>
      <c r="PKQ291" s="215"/>
      <c r="PKR291" s="215"/>
      <c r="PKS291" s="215"/>
      <c r="PKT291" s="215"/>
      <c r="PKU291" s="215"/>
      <c r="PKV291" s="215"/>
      <c r="PKW291" s="215"/>
      <c r="PKX291" s="215"/>
      <c r="PKY291" s="215"/>
      <c r="PKZ291" s="215"/>
      <c r="PLA291" s="215"/>
      <c r="PLB291" s="215"/>
      <c r="PLC291" s="215"/>
      <c r="PLD291" s="215"/>
      <c r="PLE291" s="215"/>
      <c r="PLF291" s="215"/>
      <c r="PLG291" s="215"/>
      <c r="PLH291" s="215"/>
      <c r="PLI291" s="215"/>
      <c r="PLJ291" s="215"/>
      <c r="PLK291" s="215"/>
      <c r="PLL291" s="215"/>
      <c r="PLM291" s="215"/>
      <c r="PLN291" s="215"/>
      <c r="PLO291" s="215"/>
      <c r="PLP291" s="215"/>
      <c r="PLQ291" s="215"/>
      <c r="PLR291" s="215"/>
      <c r="PLS291" s="215"/>
      <c r="PLT291" s="215"/>
      <c r="PLU291" s="215"/>
      <c r="PLV291" s="215"/>
      <c r="PLW291" s="215"/>
      <c r="PLX291" s="215"/>
      <c r="PLY291" s="215"/>
      <c r="PLZ291" s="215"/>
      <c r="PMA291" s="215"/>
      <c r="PMB291" s="215"/>
      <c r="PMC291" s="215"/>
      <c r="PMD291" s="215"/>
      <c r="PME291" s="215"/>
      <c r="PMF291" s="215"/>
      <c r="PMG291" s="215"/>
      <c r="PMH291" s="215"/>
      <c r="PMI291" s="215"/>
      <c r="PMJ291" s="215"/>
      <c r="PMK291" s="215"/>
      <c r="PML291" s="215"/>
      <c r="PMM291" s="215"/>
      <c r="PMN291" s="215"/>
      <c r="PMO291" s="215"/>
      <c r="PMP291" s="215"/>
      <c r="PMQ291" s="215"/>
      <c r="PMR291" s="215"/>
      <c r="PMS291" s="215"/>
      <c r="PMT291" s="215"/>
      <c r="PMU291" s="215"/>
      <c r="PMV291" s="215"/>
      <c r="PMW291" s="215"/>
      <c r="PMX291" s="215"/>
      <c r="PMY291" s="215"/>
      <c r="PMZ291" s="215"/>
      <c r="PNA291" s="215"/>
      <c r="PNB291" s="215"/>
      <c r="PNC291" s="215"/>
      <c r="PND291" s="215"/>
      <c r="PNE291" s="215"/>
      <c r="PNF291" s="215"/>
      <c r="PNG291" s="215"/>
      <c r="PNH291" s="215"/>
      <c r="PNI291" s="215"/>
      <c r="PNJ291" s="215"/>
      <c r="PNK291" s="215"/>
      <c r="PNL291" s="215"/>
      <c r="PNM291" s="215"/>
      <c r="PNN291" s="215"/>
      <c r="PNO291" s="215"/>
      <c r="PNP291" s="215"/>
      <c r="PNQ291" s="215"/>
      <c r="PNR291" s="215"/>
      <c r="PNS291" s="215"/>
      <c r="PNT291" s="215"/>
      <c r="PNU291" s="215"/>
      <c r="PNV291" s="215"/>
      <c r="PNW291" s="215"/>
      <c r="PNX291" s="215"/>
      <c r="PNY291" s="215"/>
      <c r="PNZ291" s="215"/>
      <c r="POA291" s="215"/>
      <c r="POB291" s="215"/>
      <c r="POC291" s="215"/>
      <c r="POD291" s="215"/>
      <c r="POE291" s="215"/>
      <c r="POF291" s="215"/>
      <c r="POG291" s="215"/>
      <c r="POH291" s="215"/>
      <c r="POI291" s="215"/>
      <c r="POJ291" s="215"/>
      <c r="POK291" s="215"/>
      <c r="POL291" s="215"/>
      <c r="POM291" s="215"/>
      <c r="PON291" s="215"/>
      <c r="POO291" s="215"/>
      <c r="POP291" s="215"/>
      <c r="POQ291" s="215"/>
      <c r="POR291" s="215"/>
      <c r="POS291" s="215"/>
      <c r="POT291" s="215"/>
      <c r="POU291" s="215"/>
      <c r="POV291" s="215"/>
      <c r="POW291" s="215"/>
      <c r="POX291" s="215"/>
      <c r="POY291" s="215"/>
      <c r="POZ291" s="215"/>
      <c r="PPA291" s="215"/>
      <c r="PPB291" s="215"/>
      <c r="PPC291" s="215"/>
      <c r="PPD291" s="215"/>
      <c r="PPE291" s="215"/>
      <c r="PPF291" s="215"/>
      <c r="PPG291" s="215"/>
      <c r="PPH291" s="215"/>
      <c r="PPI291" s="215"/>
      <c r="PPJ291" s="215"/>
      <c r="PPK291" s="215"/>
      <c r="PPL291" s="215"/>
      <c r="PPM291" s="215"/>
      <c r="PPN291" s="215"/>
      <c r="PPO291" s="215"/>
      <c r="PPP291" s="215"/>
      <c r="PPQ291" s="215"/>
      <c r="PPR291" s="215"/>
      <c r="PPS291" s="215"/>
      <c r="PPT291" s="215"/>
      <c r="PPU291" s="215"/>
      <c r="PPV291" s="215"/>
      <c r="PPW291" s="215"/>
      <c r="PPX291" s="215"/>
      <c r="PPY291" s="215"/>
      <c r="PPZ291" s="215"/>
      <c r="PQA291" s="215"/>
      <c r="PQB291" s="215"/>
      <c r="PQC291" s="215"/>
      <c r="PQD291" s="215"/>
      <c r="PQE291" s="215"/>
      <c r="PQF291" s="215"/>
      <c r="PQG291" s="215"/>
      <c r="PQH291" s="215"/>
      <c r="PQI291" s="215"/>
      <c r="PQJ291" s="215"/>
      <c r="PQK291" s="215"/>
      <c r="PQL291" s="215"/>
      <c r="PQM291" s="215"/>
      <c r="PQN291" s="215"/>
      <c r="PQO291" s="215"/>
      <c r="PQP291" s="215"/>
      <c r="PQQ291" s="215"/>
      <c r="PQR291" s="215"/>
      <c r="PQS291" s="215"/>
      <c r="PQT291" s="215"/>
      <c r="PQU291" s="215"/>
      <c r="PQV291" s="215"/>
      <c r="PQW291" s="215"/>
      <c r="PQX291" s="215"/>
      <c r="PQY291" s="215"/>
      <c r="PQZ291" s="215"/>
      <c r="PRA291" s="215"/>
      <c r="PRB291" s="215"/>
      <c r="PRC291" s="215"/>
      <c r="PRD291" s="215"/>
      <c r="PRE291" s="215"/>
      <c r="PRF291" s="215"/>
      <c r="PRG291" s="215"/>
      <c r="PRH291" s="215"/>
      <c r="PRI291" s="215"/>
      <c r="PRJ291" s="215"/>
      <c r="PRK291" s="215"/>
      <c r="PRL291" s="215"/>
      <c r="PRM291" s="215"/>
      <c r="PRN291" s="215"/>
      <c r="PRO291" s="215"/>
      <c r="PRP291" s="215"/>
      <c r="PRQ291" s="215"/>
      <c r="PRR291" s="215"/>
      <c r="PRS291" s="215"/>
      <c r="PRT291" s="215"/>
      <c r="PRU291" s="215"/>
      <c r="PRV291" s="215"/>
      <c r="PRW291" s="215"/>
      <c r="PRX291" s="215"/>
      <c r="PRY291" s="215"/>
      <c r="PRZ291" s="215"/>
      <c r="PSA291" s="215"/>
      <c r="PSB291" s="215"/>
      <c r="PSC291" s="215"/>
      <c r="PSD291" s="215"/>
      <c r="PSE291" s="215"/>
      <c r="PSF291" s="215"/>
      <c r="PSG291" s="215"/>
      <c r="PSH291" s="215"/>
      <c r="PSI291" s="215"/>
      <c r="PSJ291" s="215"/>
      <c r="PSK291" s="215"/>
      <c r="PSL291" s="215"/>
      <c r="PSM291" s="215"/>
      <c r="PSN291" s="215"/>
      <c r="PSO291" s="215"/>
      <c r="PSP291" s="215"/>
      <c r="PSQ291" s="215"/>
      <c r="PSR291" s="215"/>
      <c r="PSS291" s="215"/>
      <c r="PST291" s="215"/>
      <c r="PSU291" s="215"/>
      <c r="PSV291" s="215"/>
      <c r="PSW291" s="215"/>
      <c r="PSX291" s="215"/>
      <c r="PSY291" s="215"/>
      <c r="PSZ291" s="215"/>
      <c r="PTA291" s="215"/>
      <c r="PTB291" s="215"/>
      <c r="PTC291" s="215"/>
      <c r="PTD291" s="215"/>
      <c r="PTE291" s="215"/>
      <c r="PTF291" s="215"/>
      <c r="PTG291" s="215"/>
      <c r="PTH291" s="215"/>
      <c r="PTI291" s="215"/>
      <c r="PTJ291" s="215"/>
      <c r="PTK291" s="215"/>
      <c r="PTL291" s="215"/>
      <c r="PTM291" s="215"/>
      <c r="PTN291" s="215"/>
      <c r="PTO291" s="215"/>
      <c r="PTP291" s="215"/>
      <c r="PTQ291" s="215"/>
      <c r="PTR291" s="215"/>
      <c r="PTS291" s="215"/>
      <c r="PTT291" s="215"/>
      <c r="PTU291" s="215"/>
      <c r="PTV291" s="215"/>
      <c r="PTW291" s="215"/>
      <c r="PTX291" s="215"/>
      <c r="PTY291" s="215"/>
      <c r="PTZ291" s="215"/>
      <c r="PUA291" s="215"/>
      <c r="PUB291" s="215"/>
      <c r="PUC291" s="215"/>
      <c r="PUD291" s="215"/>
      <c r="PUE291" s="215"/>
      <c r="PUF291" s="215"/>
      <c r="PUG291" s="215"/>
      <c r="PUH291" s="215"/>
      <c r="PUI291" s="215"/>
      <c r="PUJ291" s="215"/>
      <c r="PUK291" s="215"/>
      <c r="PUL291" s="215"/>
      <c r="PUM291" s="215"/>
      <c r="PUN291" s="215"/>
      <c r="PUO291" s="215"/>
      <c r="PUP291" s="215"/>
      <c r="PUQ291" s="215"/>
      <c r="PUR291" s="215"/>
      <c r="PUS291" s="215"/>
      <c r="PUT291" s="215"/>
      <c r="PUU291" s="215"/>
      <c r="PUV291" s="215"/>
      <c r="PUW291" s="215"/>
      <c r="PUX291" s="215"/>
      <c r="PUY291" s="215"/>
      <c r="PUZ291" s="215"/>
      <c r="PVA291" s="215"/>
      <c r="PVB291" s="215"/>
      <c r="PVC291" s="215"/>
      <c r="PVD291" s="215"/>
      <c r="PVE291" s="215"/>
      <c r="PVF291" s="215"/>
      <c r="PVG291" s="215"/>
      <c r="PVH291" s="215"/>
      <c r="PVI291" s="215"/>
      <c r="PVJ291" s="215"/>
      <c r="PVK291" s="215"/>
      <c r="PVL291" s="215"/>
      <c r="PVM291" s="215"/>
      <c r="PVN291" s="215"/>
      <c r="PVO291" s="215"/>
      <c r="PVP291" s="215"/>
      <c r="PVQ291" s="215"/>
      <c r="PVR291" s="215"/>
      <c r="PVS291" s="215"/>
      <c r="PVT291" s="215"/>
      <c r="PVU291" s="215"/>
      <c r="PVV291" s="215"/>
      <c r="PVW291" s="215"/>
      <c r="PVX291" s="215"/>
      <c r="PVY291" s="215"/>
      <c r="PVZ291" s="215"/>
      <c r="PWA291" s="215"/>
      <c r="PWB291" s="215"/>
      <c r="PWC291" s="215"/>
      <c r="PWD291" s="215"/>
      <c r="PWE291" s="215"/>
      <c r="PWF291" s="215"/>
      <c r="PWG291" s="215"/>
      <c r="PWH291" s="215"/>
      <c r="PWI291" s="215"/>
      <c r="PWJ291" s="215"/>
      <c r="PWK291" s="215"/>
      <c r="PWL291" s="215"/>
      <c r="PWM291" s="215"/>
      <c r="PWN291" s="215"/>
      <c r="PWO291" s="215"/>
      <c r="PWP291" s="215"/>
      <c r="PWQ291" s="215"/>
      <c r="PWR291" s="215"/>
      <c r="PWS291" s="215"/>
      <c r="PWT291" s="215"/>
      <c r="PWU291" s="215"/>
      <c r="PWV291" s="215"/>
      <c r="PWW291" s="215"/>
      <c r="PWX291" s="215"/>
      <c r="PWY291" s="215"/>
      <c r="PWZ291" s="215"/>
      <c r="PXA291" s="215"/>
      <c r="PXB291" s="215"/>
      <c r="PXC291" s="215"/>
      <c r="PXD291" s="215"/>
      <c r="PXE291" s="215"/>
      <c r="PXF291" s="215"/>
      <c r="PXG291" s="215"/>
      <c r="PXH291" s="215"/>
      <c r="PXI291" s="215"/>
      <c r="PXJ291" s="215"/>
      <c r="PXK291" s="215"/>
      <c r="PXL291" s="215"/>
      <c r="PXM291" s="215"/>
      <c r="PXN291" s="215"/>
      <c r="PXO291" s="215"/>
      <c r="PXP291" s="215"/>
      <c r="PXQ291" s="215"/>
      <c r="PXR291" s="215"/>
      <c r="PXS291" s="215"/>
      <c r="PXT291" s="215"/>
      <c r="PXU291" s="215"/>
      <c r="PXV291" s="215"/>
      <c r="PXW291" s="215"/>
      <c r="PXX291" s="215"/>
      <c r="PXY291" s="215"/>
      <c r="PXZ291" s="215"/>
      <c r="PYA291" s="215"/>
      <c r="PYB291" s="215"/>
      <c r="PYC291" s="215"/>
      <c r="PYD291" s="215"/>
      <c r="PYE291" s="215"/>
      <c r="PYF291" s="215"/>
      <c r="PYG291" s="215"/>
      <c r="PYH291" s="215"/>
      <c r="PYI291" s="215"/>
      <c r="PYJ291" s="215"/>
      <c r="PYK291" s="215"/>
      <c r="PYL291" s="215"/>
      <c r="PYM291" s="215"/>
      <c r="PYN291" s="215"/>
      <c r="PYO291" s="215"/>
      <c r="PYP291" s="215"/>
      <c r="PYQ291" s="215"/>
      <c r="PYR291" s="215"/>
      <c r="PYS291" s="215"/>
      <c r="PYT291" s="215"/>
      <c r="PYU291" s="215"/>
      <c r="PYV291" s="215"/>
      <c r="PYW291" s="215"/>
      <c r="PYX291" s="215"/>
      <c r="PYY291" s="215"/>
      <c r="PYZ291" s="215"/>
      <c r="PZA291" s="215"/>
      <c r="PZB291" s="215"/>
      <c r="PZC291" s="215"/>
      <c r="PZD291" s="215"/>
      <c r="PZE291" s="215"/>
      <c r="PZF291" s="215"/>
      <c r="PZG291" s="215"/>
      <c r="PZH291" s="215"/>
      <c r="PZI291" s="215"/>
      <c r="PZJ291" s="215"/>
      <c r="PZK291" s="215"/>
      <c r="PZL291" s="215"/>
      <c r="PZM291" s="215"/>
      <c r="PZN291" s="215"/>
      <c r="PZO291" s="215"/>
      <c r="PZP291" s="215"/>
      <c r="PZQ291" s="215"/>
      <c r="PZR291" s="215"/>
      <c r="PZS291" s="215"/>
      <c r="PZT291" s="215"/>
      <c r="PZU291" s="215"/>
      <c r="PZV291" s="215"/>
      <c r="PZW291" s="215"/>
      <c r="PZX291" s="215"/>
      <c r="PZY291" s="215"/>
      <c r="PZZ291" s="215"/>
      <c r="QAA291" s="215"/>
      <c r="QAB291" s="215"/>
      <c r="QAC291" s="215"/>
      <c r="QAD291" s="215"/>
      <c r="QAE291" s="215"/>
      <c r="QAF291" s="215"/>
      <c r="QAG291" s="215"/>
      <c r="QAH291" s="215"/>
      <c r="QAI291" s="215"/>
      <c r="QAJ291" s="215"/>
      <c r="QAK291" s="215"/>
      <c r="QAL291" s="215"/>
      <c r="QAM291" s="215"/>
      <c r="QAN291" s="215"/>
      <c r="QAO291" s="215"/>
      <c r="QAP291" s="215"/>
      <c r="QAQ291" s="215"/>
      <c r="QAR291" s="215"/>
      <c r="QAS291" s="215"/>
      <c r="QAT291" s="215"/>
      <c r="QAU291" s="215"/>
      <c r="QAV291" s="215"/>
      <c r="QAW291" s="215"/>
      <c r="QAX291" s="215"/>
      <c r="QAY291" s="215"/>
      <c r="QAZ291" s="215"/>
      <c r="QBA291" s="215"/>
      <c r="QBB291" s="215"/>
      <c r="QBC291" s="215"/>
      <c r="QBD291" s="215"/>
      <c r="QBE291" s="215"/>
      <c r="QBF291" s="215"/>
      <c r="QBG291" s="215"/>
      <c r="QBH291" s="215"/>
      <c r="QBI291" s="215"/>
      <c r="QBJ291" s="215"/>
      <c r="QBK291" s="215"/>
      <c r="QBL291" s="215"/>
      <c r="QBM291" s="215"/>
      <c r="QBN291" s="215"/>
      <c r="QBO291" s="215"/>
      <c r="QBP291" s="215"/>
      <c r="QBQ291" s="215"/>
      <c r="QBR291" s="215"/>
      <c r="QBS291" s="215"/>
      <c r="QBT291" s="215"/>
      <c r="QBU291" s="215"/>
      <c r="QBV291" s="215"/>
      <c r="QBW291" s="215"/>
      <c r="QBX291" s="215"/>
      <c r="QBY291" s="215"/>
      <c r="QBZ291" s="215"/>
      <c r="QCA291" s="215"/>
      <c r="QCB291" s="215"/>
      <c r="QCC291" s="215"/>
      <c r="QCD291" s="215"/>
      <c r="QCE291" s="215"/>
      <c r="QCF291" s="215"/>
      <c r="QCG291" s="215"/>
      <c r="QCH291" s="215"/>
      <c r="QCI291" s="215"/>
      <c r="QCJ291" s="215"/>
      <c r="QCK291" s="215"/>
      <c r="QCL291" s="215"/>
      <c r="QCM291" s="215"/>
      <c r="QCN291" s="215"/>
      <c r="QCO291" s="215"/>
      <c r="QCP291" s="215"/>
      <c r="QCQ291" s="215"/>
      <c r="QCR291" s="215"/>
      <c r="QCS291" s="215"/>
      <c r="QCT291" s="215"/>
      <c r="QCU291" s="215"/>
      <c r="QCV291" s="215"/>
      <c r="QCW291" s="215"/>
      <c r="QCX291" s="215"/>
      <c r="QCY291" s="215"/>
      <c r="QCZ291" s="215"/>
      <c r="QDA291" s="215"/>
      <c r="QDB291" s="215"/>
      <c r="QDC291" s="215"/>
      <c r="QDD291" s="215"/>
      <c r="QDE291" s="215"/>
      <c r="QDF291" s="215"/>
      <c r="QDG291" s="215"/>
      <c r="QDH291" s="215"/>
      <c r="QDI291" s="215"/>
      <c r="QDJ291" s="215"/>
      <c r="QDK291" s="215"/>
      <c r="QDL291" s="215"/>
      <c r="QDM291" s="215"/>
      <c r="QDN291" s="215"/>
      <c r="QDO291" s="215"/>
      <c r="QDP291" s="215"/>
      <c r="QDQ291" s="215"/>
      <c r="QDR291" s="215"/>
      <c r="QDS291" s="215"/>
      <c r="QDT291" s="215"/>
      <c r="QDU291" s="215"/>
      <c r="QDV291" s="215"/>
      <c r="QDW291" s="215"/>
      <c r="QDX291" s="215"/>
      <c r="QDY291" s="215"/>
      <c r="QDZ291" s="215"/>
      <c r="QEA291" s="215"/>
      <c r="QEB291" s="215"/>
      <c r="QEC291" s="215"/>
      <c r="QED291" s="215"/>
      <c r="QEE291" s="215"/>
      <c r="QEF291" s="215"/>
      <c r="QEG291" s="215"/>
      <c r="QEH291" s="215"/>
      <c r="QEI291" s="215"/>
      <c r="QEJ291" s="215"/>
      <c r="QEK291" s="215"/>
      <c r="QEL291" s="215"/>
      <c r="QEM291" s="215"/>
      <c r="QEN291" s="215"/>
      <c r="QEO291" s="215"/>
      <c r="QEP291" s="215"/>
      <c r="QEQ291" s="215"/>
      <c r="QER291" s="215"/>
      <c r="QES291" s="215"/>
      <c r="QET291" s="215"/>
      <c r="QEU291" s="215"/>
      <c r="QEV291" s="215"/>
      <c r="QEW291" s="215"/>
      <c r="QEX291" s="215"/>
      <c r="QEY291" s="215"/>
      <c r="QEZ291" s="215"/>
      <c r="QFA291" s="215"/>
      <c r="QFB291" s="215"/>
      <c r="QFC291" s="215"/>
      <c r="QFD291" s="215"/>
      <c r="QFE291" s="215"/>
      <c r="QFF291" s="215"/>
      <c r="QFG291" s="215"/>
      <c r="QFH291" s="215"/>
      <c r="QFI291" s="215"/>
      <c r="QFJ291" s="215"/>
      <c r="QFK291" s="215"/>
      <c r="QFL291" s="215"/>
      <c r="QFM291" s="215"/>
      <c r="QFN291" s="215"/>
      <c r="QFO291" s="215"/>
      <c r="QFP291" s="215"/>
      <c r="QFQ291" s="215"/>
      <c r="QFR291" s="215"/>
      <c r="QFS291" s="215"/>
      <c r="QFT291" s="215"/>
      <c r="QFU291" s="215"/>
      <c r="QFV291" s="215"/>
      <c r="QFW291" s="215"/>
      <c r="QFX291" s="215"/>
      <c r="QFY291" s="215"/>
      <c r="QFZ291" s="215"/>
      <c r="QGA291" s="215"/>
      <c r="QGB291" s="215"/>
      <c r="QGC291" s="215"/>
      <c r="QGD291" s="215"/>
      <c r="QGE291" s="215"/>
      <c r="QGF291" s="215"/>
      <c r="QGG291" s="215"/>
      <c r="QGH291" s="215"/>
      <c r="QGI291" s="215"/>
      <c r="QGJ291" s="215"/>
      <c r="QGK291" s="215"/>
      <c r="QGL291" s="215"/>
      <c r="QGM291" s="215"/>
      <c r="QGN291" s="215"/>
      <c r="QGO291" s="215"/>
      <c r="QGP291" s="215"/>
      <c r="QGQ291" s="215"/>
      <c r="QGR291" s="215"/>
      <c r="QGS291" s="215"/>
      <c r="QGT291" s="215"/>
      <c r="QGU291" s="215"/>
      <c r="QGV291" s="215"/>
      <c r="QGW291" s="215"/>
      <c r="QGX291" s="215"/>
      <c r="QGY291" s="215"/>
      <c r="QGZ291" s="215"/>
      <c r="QHA291" s="215"/>
      <c r="QHB291" s="215"/>
      <c r="QHC291" s="215"/>
      <c r="QHD291" s="215"/>
      <c r="QHE291" s="215"/>
      <c r="QHF291" s="215"/>
      <c r="QHG291" s="215"/>
      <c r="QHH291" s="215"/>
      <c r="QHI291" s="215"/>
      <c r="QHJ291" s="215"/>
      <c r="QHK291" s="215"/>
      <c r="QHL291" s="215"/>
      <c r="QHM291" s="215"/>
      <c r="QHN291" s="215"/>
      <c r="QHO291" s="215"/>
      <c r="QHP291" s="215"/>
      <c r="QHQ291" s="215"/>
      <c r="QHR291" s="215"/>
      <c r="QHS291" s="215"/>
      <c r="QHT291" s="215"/>
      <c r="QHU291" s="215"/>
      <c r="QHV291" s="215"/>
      <c r="QHW291" s="215"/>
      <c r="QHX291" s="215"/>
      <c r="QHY291" s="215"/>
      <c r="QHZ291" s="215"/>
      <c r="QIA291" s="215"/>
      <c r="QIB291" s="215"/>
      <c r="QIC291" s="215"/>
      <c r="QID291" s="215"/>
      <c r="QIE291" s="215"/>
      <c r="QIF291" s="215"/>
      <c r="QIG291" s="215"/>
      <c r="QIH291" s="215"/>
      <c r="QII291" s="215"/>
      <c r="QIJ291" s="215"/>
      <c r="QIK291" s="215"/>
      <c r="QIL291" s="215"/>
      <c r="QIM291" s="215"/>
      <c r="QIN291" s="215"/>
      <c r="QIO291" s="215"/>
      <c r="QIP291" s="215"/>
      <c r="QIQ291" s="215"/>
      <c r="QIR291" s="215"/>
      <c r="QIS291" s="215"/>
      <c r="QIT291" s="215"/>
      <c r="QIU291" s="215"/>
      <c r="QIV291" s="215"/>
      <c r="QIW291" s="215"/>
      <c r="QIX291" s="215"/>
      <c r="QIY291" s="215"/>
      <c r="QIZ291" s="215"/>
      <c r="QJA291" s="215"/>
      <c r="QJB291" s="215"/>
      <c r="QJC291" s="215"/>
      <c r="QJD291" s="215"/>
      <c r="QJE291" s="215"/>
      <c r="QJF291" s="215"/>
      <c r="QJG291" s="215"/>
      <c r="QJH291" s="215"/>
      <c r="QJI291" s="215"/>
      <c r="QJJ291" s="215"/>
      <c r="QJK291" s="215"/>
      <c r="QJL291" s="215"/>
      <c r="QJM291" s="215"/>
      <c r="QJN291" s="215"/>
      <c r="QJO291" s="215"/>
      <c r="QJP291" s="215"/>
      <c r="QJQ291" s="215"/>
      <c r="QJR291" s="215"/>
      <c r="QJS291" s="215"/>
      <c r="QJT291" s="215"/>
      <c r="QJU291" s="215"/>
      <c r="QJV291" s="215"/>
      <c r="QJW291" s="215"/>
      <c r="QJX291" s="215"/>
      <c r="QJY291" s="215"/>
      <c r="QJZ291" s="215"/>
      <c r="QKA291" s="215"/>
      <c r="QKB291" s="215"/>
      <c r="QKC291" s="215"/>
      <c r="QKD291" s="215"/>
      <c r="QKE291" s="215"/>
      <c r="QKF291" s="215"/>
      <c r="QKG291" s="215"/>
      <c r="QKH291" s="215"/>
      <c r="QKI291" s="215"/>
      <c r="QKJ291" s="215"/>
      <c r="QKK291" s="215"/>
      <c r="QKL291" s="215"/>
      <c r="QKM291" s="215"/>
      <c r="QKN291" s="215"/>
      <c r="QKO291" s="215"/>
      <c r="QKP291" s="215"/>
      <c r="QKQ291" s="215"/>
      <c r="QKR291" s="215"/>
      <c r="QKS291" s="215"/>
      <c r="QKT291" s="215"/>
      <c r="QKU291" s="215"/>
      <c r="QKV291" s="215"/>
      <c r="QKW291" s="215"/>
      <c r="QKX291" s="215"/>
      <c r="QKY291" s="215"/>
      <c r="QKZ291" s="215"/>
      <c r="QLA291" s="215"/>
      <c r="QLB291" s="215"/>
      <c r="QLC291" s="215"/>
      <c r="QLD291" s="215"/>
      <c r="QLE291" s="215"/>
      <c r="QLF291" s="215"/>
      <c r="QLG291" s="215"/>
      <c r="QLH291" s="215"/>
      <c r="QLI291" s="215"/>
      <c r="QLJ291" s="215"/>
      <c r="QLK291" s="215"/>
      <c r="QLL291" s="215"/>
      <c r="QLM291" s="215"/>
      <c r="QLN291" s="215"/>
      <c r="QLO291" s="215"/>
      <c r="QLP291" s="215"/>
      <c r="QLQ291" s="215"/>
      <c r="QLR291" s="215"/>
      <c r="QLS291" s="215"/>
      <c r="QLT291" s="215"/>
      <c r="QLU291" s="215"/>
      <c r="QLV291" s="215"/>
      <c r="QLW291" s="215"/>
      <c r="QLX291" s="215"/>
      <c r="QLY291" s="215"/>
      <c r="QLZ291" s="215"/>
      <c r="QMA291" s="215"/>
      <c r="QMB291" s="215"/>
      <c r="QMC291" s="215"/>
      <c r="QMD291" s="215"/>
      <c r="QME291" s="215"/>
      <c r="QMF291" s="215"/>
      <c r="QMG291" s="215"/>
      <c r="QMH291" s="215"/>
      <c r="QMI291" s="215"/>
      <c r="QMJ291" s="215"/>
      <c r="QMK291" s="215"/>
      <c r="QML291" s="215"/>
      <c r="QMM291" s="215"/>
      <c r="QMN291" s="215"/>
      <c r="QMO291" s="215"/>
      <c r="QMP291" s="215"/>
      <c r="QMQ291" s="215"/>
      <c r="QMR291" s="215"/>
      <c r="QMS291" s="215"/>
      <c r="QMT291" s="215"/>
      <c r="QMU291" s="215"/>
      <c r="QMV291" s="215"/>
      <c r="QMW291" s="215"/>
      <c r="QMX291" s="215"/>
      <c r="QMY291" s="215"/>
      <c r="QMZ291" s="215"/>
      <c r="QNA291" s="215"/>
      <c r="QNB291" s="215"/>
      <c r="QNC291" s="215"/>
      <c r="QND291" s="215"/>
      <c r="QNE291" s="215"/>
      <c r="QNF291" s="215"/>
      <c r="QNG291" s="215"/>
      <c r="QNH291" s="215"/>
      <c r="QNI291" s="215"/>
      <c r="QNJ291" s="215"/>
      <c r="QNK291" s="215"/>
      <c r="QNL291" s="215"/>
      <c r="QNM291" s="215"/>
      <c r="QNN291" s="215"/>
      <c r="QNO291" s="215"/>
      <c r="QNP291" s="215"/>
      <c r="QNQ291" s="215"/>
      <c r="QNR291" s="215"/>
      <c r="QNS291" s="215"/>
      <c r="QNT291" s="215"/>
      <c r="QNU291" s="215"/>
      <c r="QNV291" s="215"/>
      <c r="QNW291" s="215"/>
      <c r="QNX291" s="215"/>
      <c r="QNY291" s="215"/>
      <c r="QNZ291" s="215"/>
      <c r="QOA291" s="215"/>
      <c r="QOB291" s="215"/>
      <c r="QOC291" s="215"/>
      <c r="QOD291" s="215"/>
      <c r="QOE291" s="215"/>
      <c r="QOF291" s="215"/>
      <c r="QOG291" s="215"/>
      <c r="QOH291" s="215"/>
      <c r="QOI291" s="215"/>
      <c r="QOJ291" s="215"/>
      <c r="QOK291" s="215"/>
      <c r="QOL291" s="215"/>
      <c r="QOM291" s="215"/>
      <c r="QON291" s="215"/>
      <c r="QOO291" s="215"/>
      <c r="QOP291" s="215"/>
      <c r="QOQ291" s="215"/>
      <c r="QOR291" s="215"/>
      <c r="QOS291" s="215"/>
      <c r="QOT291" s="215"/>
      <c r="QOU291" s="215"/>
      <c r="QOV291" s="215"/>
      <c r="QOW291" s="215"/>
      <c r="QOX291" s="215"/>
      <c r="QOY291" s="215"/>
      <c r="QOZ291" s="215"/>
      <c r="QPA291" s="215"/>
      <c r="QPB291" s="215"/>
      <c r="QPC291" s="215"/>
      <c r="QPD291" s="215"/>
      <c r="QPE291" s="215"/>
      <c r="QPF291" s="215"/>
      <c r="QPG291" s="215"/>
      <c r="QPH291" s="215"/>
      <c r="QPI291" s="215"/>
      <c r="QPJ291" s="215"/>
      <c r="QPK291" s="215"/>
      <c r="QPL291" s="215"/>
      <c r="QPM291" s="215"/>
      <c r="QPN291" s="215"/>
      <c r="QPO291" s="215"/>
      <c r="QPP291" s="215"/>
      <c r="QPQ291" s="215"/>
      <c r="QPR291" s="215"/>
      <c r="QPS291" s="215"/>
      <c r="QPT291" s="215"/>
      <c r="QPU291" s="215"/>
      <c r="QPV291" s="215"/>
      <c r="QPW291" s="215"/>
      <c r="QPX291" s="215"/>
      <c r="QPY291" s="215"/>
      <c r="QPZ291" s="215"/>
      <c r="QQA291" s="215"/>
      <c r="QQB291" s="215"/>
      <c r="QQC291" s="215"/>
      <c r="QQD291" s="215"/>
      <c r="QQE291" s="215"/>
      <c r="QQF291" s="215"/>
      <c r="QQG291" s="215"/>
      <c r="QQH291" s="215"/>
      <c r="QQI291" s="215"/>
      <c r="QQJ291" s="215"/>
      <c r="QQK291" s="215"/>
      <c r="QQL291" s="215"/>
      <c r="QQM291" s="215"/>
      <c r="QQN291" s="215"/>
      <c r="QQO291" s="215"/>
      <c r="QQP291" s="215"/>
      <c r="QQQ291" s="215"/>
      <c r="QQR291" s="215"/>
      <c r="QQS291" s="215"/>
      <c r="QQT291" s="215"/>
      <c r="QQU291" s="215"/>
      <c r="QQV291" s="215"/>
      <c r="QQW291" s="215"/>
      <c r="QQX291" s="215"/>
      <c r="QQY291" s="215"/>
      <c r="QQZ291" s="215"/>
      <c r="QRA291" s="215"/>
      <c r="QRB291" s="215"/>
      <c r="QRC291" s="215"/>
      <c r="QRD291" s="215"/>
      <c r="QRE291" s="215"/>
      <c r="QRF291" s="215"/>
      <c r="QRG291" s="215"/>
      <c r="QRH291" s="215"/>
      <c r="QRI291" s="215"/>
      <c r="QRJ291" s="215"/>
      <c r="QRK291" s="215"/>
      <c r="QRL291" s="215"/>
      <c r="QRM291" s="215"/>
      <c r="QRN291" s="215"/>
      <c r="QRO291" s="215"/>
      <c r="QRP291" s="215"/>
      <c r="QRQ291" s="215"/>
      <c r="QRR291" s="215"/>
      <c r="QRS291" s="215"/>
      <c r="QRT291" s="215"/>
      <c r="QRU291" s="215"/>
      <c r="QRV291" s="215"/>
      <c r="QRW291" s="215"/>
      <c r="QRX291" s="215"/>
      <c r="QRY291" s="215"/>
      <c r="QRZ291" s="215"/>
      <c r="QSA291" s="215"/>
      <c r="QSB291" s="215"/>
      <c r="QSC291" s="215"/>
      <c r="QSD291" s="215"/>
      <c r="QSE291" s="215"/>
      <c r="QSF291" s="215"/>
      <c r="QSG291" s="215"/>
      <c r="QSH291" s="215"/>
      <c r="QSI291" s="215"/>
      <c r="QSJ291" s="215"/>
      <c r="QSK291" s="215"/>
      <c r="QSL291" s="215"/>
      <c r="QSM291" s="215"/>
      <c r="QSN291" s="215"/>
      <c r="QSO291" s="215"/>
      <c r="QSP291" s="215"/>
      <c r="QSQ291" s="215"/>
      <c r="QSR291" s="215"/>
      <c r="QSS291" s="215"/>
      <c r="QST291" s="215"/>
      <c r="QSU291" s="215"/>
      <c r="QSV291" s="215"/>
      <c r="QSW291" s="215"/>
      <c r="QSX291" s="215"/>
      <c r="QSY291" s="215"/>
      <c r="QSZ291" s="215"/>
      <c r="QTA291" s="215"/>
      <c r="QTB291" s="215"/>
      <c r="QTC291" s="215"/>
      <c r="QTD291" s="215"/>
      <c r="QTE291" s="215"/>
      <c r="QTF291" s="215"/>
      <c r="QTG291" s="215"/>
      <c r="QTH291" s="215"/>
      <c r="QTI291" s="215"/>
      <c r="QTJ291" s="215"/>
      <c r="QTK291" s="215"/>
      <c r="QTL291" s="215"/>
      <c r="QTM291" s="215"/>
      <c r="QTN291" s="215"/>
      <c r="QTO291" s="215"/>
      <c r="QTP291" s="215"/>
      <c r="QTQ291" s="215"/>
      <c r="QTR291" s="215"/>
      <c r="QTS291" s="215"/>
      <c r="QTT291" s="215"/>
      <c r="QTU291" s="215"/>
      <c r="QTV291" s="215"/>
      <c r="QTW291" s="215"/>
      <c r="QTX291" s="215"/>
      <c r="QTY291" s="215"/>
      <c r="QTZ291" s="215"/>
      <c r="QUA291" s="215"/>
      <c r="QUB291" s="215"/>
      <c r="QUC291" s="215"/>
      <c r="QUD291" s="215"/>
      <c r="QUE291" s="215"/>
      <c r="QUF291" s="215"/>
      <c r="QUG291" s="215"/>
      <c r="QUH291" s="215"/>
      <c r="QUI291" s="215"/>
      <c r="QUJ291" s="215"/>
      <c r="QUK291" s="215"/>
      <c r="QUL291" s="215"/>
      <c r="QUM291" s="215"/>
      <c r="QUN291" s="215"/>
      <c r="QUO291" s="215"/>
      <c r="QUP291" s="215"/>
      <c r="QUQ291" s="215"/>
      <c r="QUR291" s="215"/>
      <c r="QUS291" s="215"/>
      <c r="QUT291" s="215"/>
      <c r="QUU291" s="215"/>
      <c r="QUV291" s="215"/>
      <c r="QUW291" s="215"/>
      <c r="QUX291" s="215"/>
      <c r="QUY291" s="215"/>
      <c r="QUZ291" s="215"/>
      <c r="QVA291" s="215"/>
      <c r="QVB291" s="215"/>
      <c r="QVC291" s="215"/>
      <c r="QVD291" s="215"/>
      <c r="QVE291" s="215"/>
      <c r="QVF291" s="215"/>
      <c r="QVG291" s="215"/>
      <c r="QVH291" s="215"/>
      <c r="QVI291" s="215"/>
      <c r="QVJ291" s="215"/>
      <c r="QVK291" s="215"/>
      <c r="QVL291" s="215"/>
      <c r="QVM291" s="215"/>
      <c r="QVN291" s="215"/>
      <c r="QVO291" s="215"/>
      <c r="QVP291" s="215"/>
      <c r="QVQ291" s="215"/>
      <c r="QVR291" s="215"/>
      <c r="QVS291" s="215"/>
      <c r="QVT291" s="215"/>
      <c r="QVU291" s="215"/>
      <c r="QVV291" s="215"/>
      <c r="QVW291" s="215"/>
      <c r="QVX291" s="215"/>
      <c r="QVY291" s="215"/>
      <c r="QVZ291" s="215"/>
      <c r="QWA291" s="215"/>
      <c r="QWB291" s="215"/>
      <c r="QWC291" s="215"/>
      <c r="QWD291" s="215"/>
      <c r="QWE291" s="215"/>
      <c r="QWF291" s="215"/>
      <c r="QWG291" s="215"/>
      <c r="QWH291" s="215"/>
      <c r="QWI291" s="215"/>
      <c r="QWJ291" s="215"/>
      <c r="QWK291" s="215"/>
      <c r="QWL291" s="215"/>
      <c r="QWM291" s="215"/>
      <c r="QWN291" s="215"/>
      <c r="QWO291" s="215"/>
      <c r="QWP291" s="215"/>
      <c r="QWQ291" s="215"/>
      <c r="QWR291" s="215"/>
      <c r="QWS291" s="215"/>
      <c r="QWT291" s="215"/>
      <c r="QWU291" s="215"/>
      <c r="QWV291" s="215"/>
      <c r="QWW291" s="215"/>
      <c r="QWX291" s="215"/>
      <c r="QWY291" s="215"/>
      <c r="QWZ291" s="215"/>
      <c r="QXA291" s="215"/>
      <c r="QXB291" s="215"/>
      <c r="QXC291" s="215"/>
      <c r="QXD291" s="215"/>
      <c r="QXE291" s="215"/>
      <c r="QXF291" s="215"/>
      <c r="QXG291" s="215"/>
      <c r="QXH291" s="215"/>
      <c r="QXI291" s="215"/>
      <c r="QXJ291" s="215"/>
      <c r="QXK291" s="215"/>
      <c r="QXL291" s="215"/>
      <c r="QXM291" s="215"/>
      <c r="QXN291" s="215"/>
      <c r="QXO291" s="215"/>
      <c r="QXP291" s="215"/>
      <c r="QXQ291" s="215"/>
      <c r="QXR291" s="215"/>
      <c r="QXS291" s="215"/>
      <c r="QXT291" s="215"/>
      <c r="QXU291" s="215"/>
      <c r="QXV291" s="215"/>
      <c r="QXW291" s="215"/>
      <c r="QXX291" s="215"/>
      <c r="QXY291" s="215"/>
      <c r="QXZ291" s="215"/>
      <c r="QYA291" s="215"/>
      <c r="QYB291" s="215"/>
      <c r="QYC291" s="215"/>
      <c r="QYD291" s="215"/>
      <c r="QYE291" s="215"/>
      <c r="QYF291" s="215"/>
      <c r="QYG291" s="215"/>
      <c r="QYH291" s="215"/>
      <c r="QYI291" s="215"/>
      <c r="QYJ291" s="215"/>
      <c r="QYK291" s="215"/>
      <c r="QYL291" s="215"/>
      <c r="QYM291" s="215"/>
      <c r="QYN291" s="215"/>
      <c r="QYO291" s="215"/>
      <c r="QYP291" s="215"/>
      <c r="QYQ291" s="215"/>
      <c r="QYR291" s="215"/>
      <c r="QYS291" s="215"/>
      <c r="QYT291" s="215"/>
      <c r="QYU291" s="215"/>
      <c r="QYV291" s="215"/>
      <c r="QYW291" s="215"/>
      <c r="QYX291" s="215"/>
      <c r="QYY291" s="215"/>
      <c r="QYZ291" s="215"/>
      <c r="QZA291" s="215"/>
      <c r="QZB291" s="215"/>
      <c r="QZC291" s="215"/>
      <c r="QZD291" s="215"/>
      <c r="QZE291" s="215"/>
      <c r="QZF291" s="215"/>
      <c r="QZG291" s="215"/>
      <c r="QZH291" s="215"/>
      <c r="QZI291" s="215"/>
      <c r="QZJ291" s="215"/>
      <c r="QZK291" s="215"/>
      <c r="QZL291" s="215"/>
      <c r="QZM291" s="215"/>
      <c r="QZN291" s="215"/>
      <c r="QZO291" s="215"/>
      <c r="QZP291" s="215"/>
      <c r="QZQ291" s="215"/>
      <c r="QZR291" s="215"/>
      <c r="QZS291" s="215"/>
      <c r="QZT291" s="215"/>
      <c r="QZU291" s="215"/>
      <c r="QZV291" s="215"/>
      <c r="QZW291" s="215"/>
      <c r="QZX291" s="215"/>
      <c r="QZY291" s="215"/>
      <c r="QZZ291" s="215"/>
      <c r="RAA291" s="215"/>
      <c r="RAB291" s="215"/>
      <c r="RAC291" s="215"/>
      <c r="RAD291" s="215"/>
      <c r="RAE291" s="215"/>
      <c r="RAF291" s="215"/>
      <c r="RAG291" s="215"/>
      <c r="RAH291" s="215"/>
      <c r="RAI291" s="215"/>
      <c r="RAJ291" s="215"/>
      <c r="RAK291" s="215"/>
      <c r="RAL291" s="215"/>
      <c r="RAM291" s="215"/>
      <c r="RAN291" s="215"/>
      <c r="RAO291" s="215"/>
      <c r="RAP291" s="215"/>
      <c r="RAQ291" s="215"/>
      <c r="RAR291" s="215"/>
      <c r="RAS291" s="215"/>
      <c r="RAT291" s="215"/>
      <c r="RAU291" s="215"/>
      <c r="RAV291" s="215"/>
      <c r="RAW291" s="215"/>
      <c r="RAX291" s="215"/>
      <c r="RAY291" s="215"/>
      <c r="RAZ291" s="215"/>
      <c r="RBA291" s="215"/>
      <c r="RBB291" s="215"/>
      <c r="RBC291" s="215"/>
      <c r="RBD291" s="215"/>
      <c r="RBE291" s="215"/>
      <c r="RBF291" s="215"/>
      <c r="RBG291" s="215"/>
      <c r="RBH291" s="215"/>
      <c r="RBI291" s="215"/>
      <c r="RBJ291" s="215"/>
      <c r="RBK291" s="215"/>
      <c r="RBL291" s="215"/>
      <c r="RBM291" s="215"/>
      <c r="RBN291" s="215"/>
      <c r="RBO291" s="215"/>
      <c r="RBP291" s="215"/>
      <c r="RBQ291" s="215"/>
      <c r="RBR291" s="215"/>
      <c r="RBS291" s="215"/>
      <c r="RBT291" s="215"/>
      <c r="RBU291" s="215"/>
      <c r="RBV291" s="215"/>
      <c r="RBW291" s="215"/>
      <c r="RBX291" s="215"/>
      <c r="RBY291" s="215"/>
      <c r="RBZ291" s="215"/>
      <c r="RCA291" s="215"/>
      <c r="RCB291" s="215"/>
      <c r="RCC291" s="215"/>
      <c r="RCD291" s="215"/>
      <c r="RCE291" s="215"/>
      <c r="RCF291" s="215"/>
      <c r="RCG291" s="215"/>
      <c r="RCH291" s="215"/>
      <c r="RCI291" s="215"/>
      <c r="RCJ291" s="215"/>
      <c r="RCK291" s="215"/>
      <c r="RCL291" s="215"/>
      <c r="RCM291" s="215"/>
      <c r="RCN291" s="215"/>
      <c r="RCO291" s="215"/>
      <c r="RCP291" s="215"/>
      <c r="RCQ291" s="215"/>
      <c r="RCR291" s="215"/>
      <c r="RCS291" s="215"/>
      <c r="RCT291" s="215"/>
      <c r="RCU291" s="215"/>
      <c r="RCV291" s="215"/>
      <c r="RCW291" s="215"/>
      <c r="RCX291" s="215"/>
      <c r="RCY291" s="215"/>
      <c r="RCZ291" s="215"/>
      <c r="RDA291" s="215"/>
      <c r="RDB291" s="215"/>
      <c r="RDC291" s="215"/>
      <c r="RDD291" s="215"/>
      <c r="RDE291" s="215"/>
      <c r="RDF291" s="215"/>
      <c r="RDG291" s="215"/>
      <c r="RDH291" s="215"/>
      <c r="RDI291" s="215"/>
      <c r="RDJ291" s="215"/>
      <c r="RDK291" s="215"/>
      <c r="RDL291" s="215"/>
      <c r="RDM291" s="215"/>
      <c r="RDN291" s="215"/>
      <c r="RDO291" s="215"/>
      <c r="RDP291" s="215"/>
      <c r="RDQ291" s="215"/>
      <c r="RDR291" s="215"/>
      <c r="RDS291" s="215"/>
      <c r="RDT291" s="215"/>
      <c r="RDU291" s="215"/>
      <c r="RDV291" s="215"/>
      <c r="RDW291" s="215"/>
      <c r="RDX291" s="215"/>
      <c r="RDY291" s="215"/>
      <c r="RDZ291" s="215"/>
      <c r="REA291" s="215"/>
      <c r="REB291" s="215"/>
      <c r="REC291" s="215"/>
      <c r="RED291" s="215"/>
      <c r="REE291" s="215"/>
      <c r="REF291" s="215"/>
      <c r="REG291" s="215"/>
      <c r="REH291" s="215"/>
      <c r="REI291" s="215"/>
      <c r="REJ291" s="215"/>
      <c r="REK291" s="215"/>
      <c r="REL291" s="215"/>
      <c r="REM291" s="215"/>
      <c r="REN291" s="215"/>
      <c r="REO291" s="215"/>
      <c r="REP291" s="215"/>
      <c r="REQ291" s="215"/>
      <c r="RER291" s="215"/>
      <c r="RES291" s="215"/>
      <c r="RET291" s="215"/>
      <c r="REU291" s="215"/>
      <c r="REV291" s="215"/>
      <c r="REW291" s="215"/>
      <c r="REX291" s="215"/>
      <c r="REY291" s="215"/>
      <c r="REZ291" s="215"/>
      <c r="RFA291" s="215"/>
      <c r="RFB291" s="215"/>
      <c r="RFC291" s="215"/>
      <c r="RFD291" s="215"/>
      <c r="RFE291" s="215"/>
      <c r="RFF291" s="215"/>
      <c r="RFG291" s="215"/>
      <c r="RFH291" s="215"/>
      <c r="RFI291" s="215"/>
      <c r="RFJ291" s="215"/>
      <c r="RFK291" s="215"/>
      <c r="RFL291" s="215"/>
      <c r="RFM291" s="215"/>
      <c r="RFN291" s="215"/>
      <c r="RFO291" s="215"/>
      <c r="RFP291" s="215"/>
      <c r="RFQ291" s="215"/>
      <c r="RFR291" s="215"/>
      <c r="RFS291" s="215"/>
      <c r="RFT291" s="215"/>
      <c r="RFU291" s="215"/>
      <c r="RFV291" s="215"/>
      <c r="RFW291" s="215"/>
      <c r="RFX291" s="215"/>
      <c r="RFY291" s="215"/>
      <c r="RFZ291" s="215"/>
      <c r="RGA291" s="215"/>
      <c r="RGB291" s="215"/>
      <c r="RGC291" s="215"/>
      <c r="RGD291" s="215"/>
      <c r="RGE291" s="215"/>
      <c r="RGF291" s="215"/>
      <c r="RGG291" s="215"/>
      <c r="RGH291" s="215"/>
      <c r="RGI291" s="215"/>
      <c r="RGJ291" s="215"/>
      <c r="RGK291" s="215"/>
      <c r="RGL291" s="215"/>
      <c r="RGM291" s="215"/>
      <c r="RGN291" s="215"/>
      <c r="RGO291" s="215"/>
      <c r="RGP291" s="215"/>
      <c r="RGQ291" s="215"/>
      <c r="RGR291" s="215"/>
      <c r="RGS291" s="215"/>
      <c r="RGT291" s="215"/>
      <c r="RGU291" s="215"/>
      <c r="RGV291" s="215"/>
      <c r="RGW291" s="215"/>
      <c r="RGX291" s="215"/>
      <c r="RGY291" s="215"/>
      <c r="RGZ291" s="215"/>
      <c r="RHA291" s="215"/>
      <c r="RHB291" s="215"/>
      <c r="RHC291" s="215"/>
      <c r="RHD291" s="215"/>
      <c r="RHE291" s="215"/>
      <c r="RHF291" s="215"/>
      <c r="RHG291" s="215"/>
      <c r="RHH291" s="215"/>
      <c r="RHI291" s="215"/>
      <c r="RHJ291" s="215"/>
      <c r="RHK291" s="215"/>
      <c r="RHL291" s="215"/>
      <c r="RHM291" s="215"/>
      <c r="RHN291" s="215"/>
      <c r="RHO291" s="215"/>
      <c r="RHP291" s="215"/>
      <c r="RHQ291" s="215"/>
      <c r="RHR291" s="215"/>
      <c r="RHS291" s="215"/>
      <c r="RHT291" s="215"/>
      <c r="RHU291" s="215"/>
      <c r="RHV291" s="215"/>
      <c r="RHW291" s="215"/>
      <c r="RHX291" s="215"/>
      <c r="RHY291" s="215"/>
      <c r="RHZ291" s="215"/>
      <c r="RIA291" s="215"/>
      <c r="RIB291" s="215"/>
      <c r="RIC291" s="215"/>
      <c r="RID291" s="215"/>
      <c r="RIE291" s="215"/>
      <c r="RIF291" s="215"/>
      <c r="RIG291" s="215"/>
      <c r="RIH291" s="215"/>
      <c r="RII291" s="215"/>
      <c r="RIJ291" s="215"/>
      <c r="RIK291" s="215"/>
      <c r="RIL291" s="215"/>
      <c r="RIM291" s="215"/>
      <c r="RIN291" s="215"/>
      <c r="RIO291" s="215"/>
      <c r="RIP291" s="215"/>
      <c r="RIQ291" s="215"/>
      <c r="RIR291" s="215"/>
      <c r="RIS291" s="215"/>
      <c r="RIT291" s="215"/>
      <c r="RIU291" s="215"/>
      <c r="RIV291" s="215"/>
      <c r="RIW291" s="215"/>
      <c r="RIX291" s="215"/>
      <c r="RIY291" s="215"/>
      <c r="RIZ291" s="215"/>
      <c r="RJA291" s="215"/>
      <c r="RJB291" s="215"/>
      <c r="RJC291" s="215"/>
      <c r="RJD291" s="215"/>
      <c r="RJE291" s="215"/>
      <c r="RJF291" s="215"/>
      <c r="RJG291" s="215"/>
      <c r="RJH291" s="215"/>
      <c r="RJI291" s="215"/>
      <c r="RJJ291" s="215"/>
      <c r="RJK291" s="215"/>
      <c r="RJL291" s="215"/>
      <c r="RJM291" s="215"/>
      <c r="RJN291" s="215"/>
      <c r="RJO291" s="215"/>
      <c r="RJP291" s="215"/>
      <c r="RJQ291" s="215"/>
      <c r="RJR291" s="215"/>
      <c r="RJS291" s="215"/>
      <c r="RJT291" s="215"/>
      <c r="RJU291" s="215"/>
      <c r="RJV291" s="215"/>
      <c r="RJW291" s="215"/>
      <c r="RJX291" s="215"/>
      <c r="RJY291" s="215"/>
      <c r="RJZ291" s="215"/>
      <c r="RKA291" s="215"/>
      <c r="RKB291" s="215"/>
      <c r="RKC291" s="215"/>
      <c r="RKD291" s="215"/>
      <c r="RKE291" s="215"/>
      <c r="RKF291" s="215"/>
      <c r="RKG291" s="215"/>
      <c r="RKH291" s="215"/>
      <c r="RKI291" s="215"/>
      <c r="RKJ291" s="215"/>
      <c r="RKK291" s="215"/>
      <c r="RKL291" s="215"/>
      <c r="RKM291" s="215"/>
      <c r="RKN291" s="215"/>
      <c r="RKO291" s="215"/>
      <c r="RKP291" s="215"/>
      <c r="RKQ291" s="215"/>
      <c r="RKR291" s="215"/>
      <c r="RKS291" s="215"/>
      <c r="RKT291" s="215"/>
      <c r="RKU291" s="215"/>
      <c r="RKV291" s="215"/>
      <c r="RKW291" s="215"/>
      <c r="RKX291" s="215"/>
      <c r="RKY291" s="215"/>
      <c r="RKZ291" s="215"/>
      <c r="RLA291" s="215"/>
      <c r="RLB291" s="215"/>
      <c r="RLC291" s="215"/>
      <c r="RLD291" s="215"/>
      <c r="RLE291" s="215"/>
      <c r="RLF291" s="215"/>
      <c r="RLG291" s="215"/>
      <c r="RLH291" s="215"/>
      <c r="RLI291" s="215"/>
      <c r="RLJ291" s="215"/>
      <c r="RLK291" s="215"/>
      <c r="RLL291" s="215"/>
      <c r="RLM291" s="215"/>
      <c r="RLN291" s="215"/>
      <c r="RLO291" s="215"/>
      <c r="RLP291" s="215"/>
      <c r="RLQ291" s="215"/>
      <c r="RLR291" s="215"/>
      <c r="RLS291" s="215"/>
      <c r="RLT291" s="215"/>
      <c r="RLU291" s="215"/>
      <c r="RLV291" s="215"/>
      <c r="RLW291" s="215"/>
      <c r="RLX291" s="215"/>
      <c r="RLY291" s="215"/>
      <c r="RLZ291" s="215"/>
      <c r="RMA291" s="215"/>
      <c r="RMB291" s="215"/>
      <c r="RMC291" s="215"/>
      <c r="RMD291" s="215"/>
      <c r="RME291" s="215"/>
      <c r="RMF291" s="215"/>
      <c r="RMG291" s="215"/>
      <c r="RMH291" s="215"/>
      <c r="RMI291" s="215"/>
      <c r="RMJ291" s="215"/>
      <c r="RMK291" s="215"/>
      <c r="RML291" s="215"/>
      <c r="RMM291" s="215"/>
      <c r="RMN291" s="215"/>
      <c r="RMO291" s="215"/>
      <c r="RMP291" s="215"/>
      <c r="RMQ291" s="215"/>
      <c r="RMR291" s="215"/>
      <c r="RMS291" s="215"/>
      <c r="RMT291" s="215"/>
      <c r="RMU291" s="215"/>
      <c r="RMV291" s="215"/>
      <c r="RMW291" s="215"/>
      <c r="RMX291" s="215"/>
      <c r="RMY291" s="215"/>
      <c r="RMZ291" s="215"/>
      <c r="RNA291" s="215"/>
      <c r="RNB291" s="215"/>
      <c r="RNC291" s="215"/>
      <c r="RND291" s="215"/>
      <c r="RNE291" s="215"/>
      <c r="RNF291" s="215"/>
      <c r="RNG291" s="215"/>
      <c r="RNH291" s="215"/>
      <c r="RNI291" s="215"/>
      <c r="RNJ291" s="215"/>
      <c r="RNK291" s="215"/>
      <c r="RNL291" s="215"/>
      <c r="RNM291" s="215"/>
      <c r="RNN291" s="215"/>
      <c r="RNO291" s="215"/>
      <c r="RNP291" s="215"/>
      <c r="RNQ291" s="215"/>
      <c r="RNR291" s="215"/>
      <c r="RNS291" s="215"/>
      <c r="RNT291" s="215"/>
      <c r="RNU291" s="215"/>
      <c r="RNV291" s="215"/>
      <c r="RNW291" s="215"/>
      <c r="RNX291" s="215"/>
      <c r="RNY291" s="215"/>
      <c r="RNZ291" s="215"/>
      <c r="ROA291" s="215"/>
      <c r="ROB291" s="215"/>
      <c r="ROC291" s="215"/>
      <c r="ROD291" s="215"/>
      <c r="ROE291" s="215"/>
      <c r="ROF291" s="215"/>
      <c r="ROG291" s="215"/>
      <c r="ROH291" s="215"/>
      <c r="ROI291" s="215"/>
      <c r="ROJ291" s="215"/>
      <c r="ROK291" s="215"/>
      <c r="ROL291" s="215"/>
      <c r="ROM291" s="215"/>
      <c r="RON291" s="215"/>
      <c r="ROO291" s="215"/>
      <c r="ROP291" s="215"/>
      <c r="ROQ291" s="215"/>
      <c r="ROR291" s="215"/>
      <c r="ROS291" s="215"/>
      <c r="ROT291" s="215"/>
      <c r="ROU291" s="215"/>
      <c r="ROV291" s="215"/>
      <c r="ROW291" s="215"/>
      <c r="ROX291" s="215"/>
      <c r="ROY291" s="215"/>
      <c r="ROZ291" s="215"/>
      <c r="RPA291" s="215"/>
      <c r="RPB291" s="215"/>
      <c r="RPC291" s="215"/>
      <c r="RPD291" s="215"/>
      <c r="RPE291" s="215"/>
      <c r="RPF291" s="215"/>
      <c r="RPG291" s="215"/>
      <c r="RPH291" s="215"/>
      <c r="RPI291" s="215"/>
      <c r="RPJ291" s="215"/>
      <c r="RPK291" s="215"/>
      <c r="RPL291" s="215"/>
      <c r="RPM291" s="215"/>
      <c r="RPN291" s="215"/>
      <c r="RPO291" s="215"/>
      <c r="RPP291" s="215"/>
      <c r="RPQ291" s="215"/>
      <c r="RPR291" s="215"/>
      <c r="RPS291" s="215"/>
      <c r="RPT291" s="215"/>
      <c r="RPU291" s="215"/>
      <c r="RPV291" s="215"/>
      <c r="RPW291" s="215"/>
      <c r="RPX291" s="215"/>
      <c r="RPY291" s="215"/>
      <c r="RPZ291" s="215"/>
      <c r="RQA291" s="215"/>
      <c r="RQB291" s="215"/>
      <c r="RQC291" s="215"/>
      <c r="RQD291" s="215"/>
      <c r="RQE291" s="215"/>
      <c r="RQF291" s="215"/>
      <c r="RQG291" s="215"/>
      <c r="RQH291" s="215"/>
      <c r="RQI291" s="215"/>
      <c r="RQJ291" s="215"/>
      <c r="RQK291" s="215"/>
      <c r="RQL291" s="215"/>
      <c r="RQM291" s="215"/>
      <c r="RQN291" s="215"/>
      <c r="RQO291" s="215"/>
      <c r="RQP291" s="215"/>
      <c r="RQQ291" s="215"/>
      <c r="RQR291" s="215"/>
      <c r="RQS291" s="215"/>
      <c r="RQT291" s="215"/>
      <c r="RQU291" s="215"/>
      <c r="RQV291" s="215"/>
      <c r="RQW291" s="215"/>
      <c r="RQX291" s="215"/>
      <c r="RQY291" s="215"/>
      <c r="RQZ291" s="215"/>
      <c r="RRA291" s="215"/>
      <c r="RRB291" s="215"/>
      <c r="RRC291" s="215"/>
      <c r="RRD291" s="215"/>
      <c r="RRE291" s="215"/>
      <c r="RRF291" s="215"/>
      <c r="RRG291" s="215"/>
      <c r="RRH291" s="215"/>
      <c r="RRI291" s="215"/>
      <c r="RRJ291" s="215"/>
      <c r="RRK291" s="215"/>
      <c r="RRL291" s="215"/>
      <c r="RRM291" s="215"/>
      <c r="RRN291" s="215"/>
      <c r="RRO291" s="215"/>
      <c r="RRP291" s="215"/>
      <c r="RRQ291" s="215"/>
      <c r="RRR291" s="215"/>
      <c r="RRS291" s="215"/>
      <c r="RRT291" s="215"/>
      <c r="RRU291" s="215"/>
      <c r="RRV291" s="215"/>
      <c r="RRW291" s="215"/>
      <c r="RRX291" s="215"/>
      <c r="RRY291" s="215"/>
      <c r="RRZ291" s="215"/>
      <c r="RSA291" s="215"/>
      <c r="RSB291" s="215"/>
      <c r="RSC291" s="215"/>
      <c r="RSD291" s="215"/>
      <c r="RSE291" s="215"/>
      <c r="RSF291" s="215"/>
      <c r="RSG291" s="215"/>
      <c r="RSH291" s="215"/>
      <c r="RSI291" s="215"/>
      <c r="RSJ291" s="215"/>
      <c r="RSK291" s="215"/>
      <c r="RSL291" s="215"/>
      <c r="RSM291" s="215"/>
      <c r="RSN291" s="215"/>
      <c r="RSO291" s="215"/>
      <c r="RSP291" s="215"/>
      <c r="RSQ291" s="215"/>
      <c r="RSR291" s="215"/>
      <c r="RSS291" s="215"/>
      <c r="RST291" s="215"/>
      <c r="RSU291" s="215"/>
      <c r="RSV291" s="215"/>
      <c r="RSW291" s="215"/>
      <c r="RSX291" s="215"/>
      <c r="RSY291" s="215"/>
      <c r="RSZ291" s="215"/>
      <c r="RTA291" s="215"/>
      <c r="RTB291" s="215"/>
      <c r="RTC291" s="215"/>
      <c r="RTD291" s="215"/>
      <c r="RTE291" s="215"/>
      <c r="RTF291" s="215"/>
      <c r="RTG291" s="215"/>
      <c r="RTH291" s="215"/>
      <c r="RTI291" s="215"/>
      <c r="RTJ291" s="215"/>
      <c r="RTK291" s="215"/>
      <c r="RTL291" s="215"/>
      <c r="RTM291" s="215"/>
      <c r="RTN291" s="215"/>
      <c r="RTO291" s="215"/>
      <c r="RTP291" s="215"/>
      <c r="RTQ291" s="215"/>
      <c r="RTR291" s="215"/>
      <c r="RTS291" s="215"/>
      <c r="RTT291" s="215"/>
      <c r="RTU291" s="215"/>
      <c r="RTV291" s="215"/>
      <c r="RTW291" s="215"/>
      <c r="RTX291" s="215"/>
      <c r="RTY291" s="215"/>
      <c r="RTZ291" s="215"/>
      <c r="RUA291" s="215"/>
      <c r="RUB291" s="215"/>
      <c r="RUC291" s="215"/>
      <c r="RUD291" s="215"/>
      <c r="RUE291" s="215"/>
      <c r="RUF291" s="215"/>
      <c r="RUG291" s="215"/>
      <c r="RUH291" s="215"/>
      <c r="RUI291" s="215"/>
      <c r="RUJ291" s="215"/>
      <c r="RUK291" s="215"/>
      <c r="RUL291" s="215"/>
      <c r="RUM291" s="215"/>
      <c r="RUN291" s="215"/>
      <c r="RUO291" s="215"/>
      <c r="RUP291" s="215"/>
      <c r="RUQ291" s="215"/>
      <c r="RUR291" s="215"/>
      <c r="RUS291" s="215"/>
      <c r="RUT291" s="215"/>
      <c r="RUU291" s="215"/>
      <c r="RUV291" s="215"/>
      <c r="RUW291" s="215"/>
      <c r="RUX291" s="215"/>
      <c r="RUY291" s="215"/>
      <c r="RUZ291" s="215"/>
      <c r="RVA291" s="215"/>
      <c r="RVB291" s="215"/>
      <c r="RVC291" s="215"/>
      <c r="RVD291" s="215"/>
      <c r="RVE291" s="215"/>
      <c r="RVF291" s="215"/>
      <c r="RVG291" s="215"/>
      <c r="RVH291" s="215"/>
      <c r="RVI291" s="215"/>
      <c r="RVJ291" s="215"/>
      <c r="RVK291" s="215"/>
      <c r="RVL291" s="215"/>
      <c r="RVM291" s="215"/>
      <c r="RVN291" s="215"/>
      <c r="RVO291" s="215"/>
      <c r="RVP291" s="215"/>
      <c r="RVQ291" s="215"/>
      <c r="RVR291" s="215"/>
      <c r="RVS291" s="215"/>
      <c r="RVT291" s="215"/>
      <c r="RVU291" s="215"/>
      <c r="RVV291" s="215"/>
      <c r="RVW291" s="215"/>
      <c r="RVX291" s="215"/>
      <c r="RVY291" s="215"/>
      <c r="RVZ291" s="215"/>
      <c r="RWA291" s="215"/>
      <c r="RWB291" s="215"/>
      <c r="RWC291" s="215"/>
      <c r="RWD291" s="215"/>
      <c r="RWE291" s="215"/>
      <c r="RWF291" s="215"/>
      <c r="RWG291" s="215"/>
      <c r="RWH291" s="215"/>
      <c r="RWI291" s="215"/>
      <c r="RWJ291" s="215"/>
      <c r="RWK291" s="215"/>
      <c r="RWL291" s="215"/>
      <c r="RWM291" s="215"/>
      <c r="RWN291" s="215"/>
      <c r="RWO291" s="215"/>
      <c r="RWP291" s="215"/>
      <c r="RWQ291" s="215"/>
      <c r="RWR291" s="215"/>
      <c r="RWS291" s="215"/>
      <c r="RWT291" s="215"/>
      <c r="RWU291" s="215"/>
      <c r="RWV291" s="215"/>
      <c r="RWW291" s="215"/>
      <c r="RWX291" s="215"/>
      <c r="RWY291" s="215"/>
      <c r="RWZ291" s="215"/>
      <c r="RXA291" s="215"/>
      <c r="RXB291" s="215"/>
      <c r="RXC291" s="215"/>
      <c r="RXD291" s="215"/>
      <c r="RXE291" s="215"/>
      <c r="RXF291" s="215"/>
      <c r="RXG291" s="215"/>
      <c r="RXH291" s="215"/>
      <c r="RXI291" s="215"/>
      <c r="RXJ291" s="215"/>
      <c r="RXK291" s="215"/>
      <c r="RXL291" s="215"/>
      <c r="RXM291" s="215"/>
      <c r="RXN291" s="215"/>
      <c r="RXO291" s="215"/>
      <c r="RXP291" s="215"/>
      <c r="RXQ291" s="215"/>
      <c r="RXR291" s="215"/>
      <c r="RXS291" s="215"/>
      <c r="RXT291" s="215"/>
      <c r="RXU291" s="215"/>
      <c r="RXV291" s="215"/>
      <c r="RXW291" s="215"/>
      <c r="RXX291" s="215"/>
      <c r="RXY291" s="215"/>
      <c r="RXZ291" s="215"/>
      <c r="RYA291" s="215"/>
      <c r="RYB291" s="215"/>
      <c r="RYC291" s="215"/>
      <c r="RYD291" s="215"/>
      <c r="RYE291" s="215"/>
      <c r="RYF291" s="215"/>
      <c r="RYG291" s="215"/>
      <c r="RYH291" s="215"/>
      <c r="RYI291" s="215"/>
      <c r="RYJ291" s="215"/>
      <c r="RYK291" s="215"/>
      <c r="RYL291" s="215"/>
      <c r="RYM291" s="215"/>
      <c r="RYN291" s="215"/>
      <c r="RYO291" s="215"/>
      <c r="RYP291" s="215"/>
      <c r="RYQ291" s="215"/>
      <c r="RYR291" s="215"/>
      <c r="RYS291" s="215"/>
      <c r="RYT291" s="215"/>
      <c r="RYU291" s="215"/>
      <c r="RYV291" s="215"/>
      <c r="RYW291" s="215"/>
      <c r="RYX291" s="215"/>
      <c r="RYY291" s="215"/>
      <c r="RYZ291" s="215"/>
      <c r="RZA291" s="215"/>
      <c r="RZB291" s="215"/>
      <c r="RZC291" s="215"/>
      <c r="RZD291" s="215"/>
      <c r="RZE291" s="215"/>
      <c r="RZF291" s="215"/>
      <c r="RZG291" s="215"/>
      <c r="RZH291" s="215"/>
      <c r="RZI291" s="215"/>
      <c r="RZJ291" s="215"/>
      <c r="RZK291" s="215"/>
      <c r="RZL291" s="215"/>
      <c r="RZM291" s="215"/>
      <c r="RZN291" s="215"/>
      <c r="RZO291" s="215"/>
      <c r="RZP291" s="215"/>
      <c r="RZQ291" s="215"/>
      <c r="RZR291" s="215"/>
      <c r="RZS291" s="215"/>
      <c r="RZT291" s="215"/>
      <c r="RZU291" s="215"/>
      <c r="RZV291" s="215"/>
      <c r="RZW291" s="215"/>
      <c r="RZX291" s="215"/>
      <c r="RZY291" s="215"/>
      <c r="RZZ291" s="215"/>
      <c r="SAA291" s="215"/>
      <c r="SAB291" s="215"/>
      <c r="SAC291" s="215"/>
      <c r="SAD291" s="215"/>
      <c r="SAE291" s="215"/>
      <c r="SAF291" s="215"/>
      <c r="SAG291" s="215"/>
      <c r="SAH291" s="215"/>
      <c r="SAI291" s="215"/>
      <c r="SAJ291" s="215"/>
      <c r="SAK291" s="215"/>
      <c r="SAL291" s="215"/>
      <c r="SAM291" s="215"/>
      <c r="SAN291" s="215"/>
      <c r="SAO291" s="215"/>
      <c r="SAP291" s="215"/>
      <c r="SAQ291" s="215"/>
      <c r="SAR291" s="215"/>
      <c r="SAS291" s="215"/>
      <c r="SAT291" s="215"/>
      <c r="SAU291" s="215"/>
      <c r="SAV291" s="215"/>
      <c r="SAW291" s="215"/>
      <c r="SAX291" s="215"/>
      <c r="SAY291" s="215"/>
      <c r="SAZ291" s="215"/>
      <c r="SBA291" s="215"/>
      <c r="SBB291" s="215"/>
      <c r="SBC291" s="215"/>
      <c r="SBD291" s="215"/>
      <c r="SBE291" s="215"/>
      <c r="SBF291" s="215"/>
      <c r="SBG291" s="215"/>
      <c r="SBH291" s="215"/>
      <c r="SBI291" s="215"/>
      <c r="SBJ291" s="215"/>
      <c r="SBK291" s="215"/>
      <c r="SBL291" s="215"/>
      <c r="SBM291" s="215"/>
      <c r="SBN291" s="215"/>
      <c r="SBO291" s="215"/>
      <c r="SBP291" s="215"/>
      <c r="SBQ291" s="215"/>
      <c r="SBR291" s="215"/>
      <c r="SBS291" s="215"/>
      <c r="SBT291" s="215"/>
      <c r="SBU291" s="215"/>
      <c r="SBV291" s="215"/>
      <c r="SBW291" s="215"/>
      <c r="SBX291" s="215"/>
      <c r="SBY291" s="215"/>
      <c r="SBZ291" s="215"/>
      <c r="SCA291" s="215"/>
      <c r="SCB291" s="215"/>
      <c r="SCC291" s="215"/>
      <c r="SCD291" s="215"/>
      <c r="SCE291" s="215"/>
      <c r="SCF291" s="215"/>
      <c r="SCG291" s="215"/>
      <c r="SCH291" s="215"/>
      <c r="SCI291" s="215"/>
      <c r="SCJ291" s="215"/>
      <c r="SCK291" s="215"/>
      <c r="SCL291" s="215"/>
      <c r="SCM291" s="215"/>
      <c r="SCN291" s="215"/>
      <c r="SCO291" s="215"/>
      <c r="SCP291" s="215"/>
      <c r="SCQ291" s="215"/>
      <c r="SCR291" s="215"/>
      <c r="SCS291" s="215"/>
      <c r="SCT291" s="215"/>
      <c r="SCU291" s="215"/>
      <c r="SCV291" s="215"/>
      <c r="SCW291" s="215"/>
      <c r="SCX291" s="215"/>
      <c r="SCY291" s="215"/>
      <c r="SCZ291" s="215"/>
      <c r="SDA291" s="215"/>
      <c r="SDB291" s="215"/>
      <c r="SDC291" s="215"/>
      <c r="SDD291" s="215"/>
      <c r="SDE291" s="215"/>
      <c r="SDF291" s="215"/>
      <c r="SDG291" s="215"/>
      <c r="SDH291" s="215"/>
      <c r="SDI291" s="215"/>
      <c r="SDJ291" s="215"/>
      <c r="SDK291" s="215"/>
      <c r="SDL291" s="215"/>
      <c r="SDM291" s="215"/>
      <c r="SDN291" s="215"/>
      <c r="SDO291" s="215"/>
      <c r="SDP291" s="215"/>
      <c r="SDQ291" s="215"/>
      <c r="SDR291" s="215"/>
      <c r="SDS291" s="215"/>
      <c r="SDT291" s="215"/>
      <c r="SDU291" s="215"/>
      <c r="SDV291" s="215"/>
      <c r="SDW291" s="215"/>
      <c r="SDX291" s="215"/>
      <c r="SDY291" s="215"/>
      <c r="SDZ291" s="215"/>
      <c r="SEA291" s="215"/>
      <c r="SEB291" s="215"/>
      <c r="SEC291" s="215"/>
      <c r="SED291" s="215"/>
      <c r="SEE291" s="215"/>
      <c r="SEF291" s="215"/>
      <c r="SEG291" s="215"/>
      <c r="SEH291" s="215"/>
      <c r="SEI291" s="215"/>
      <c r="SEJ291" s="215"/>
      <c r="SEK291" s="215"/>
      <c r="SEL291" s="215"/>
      <c r="SEM291" s="215"/>
      <c r="SEN291" s="215"/>
      <c r="SEO291" s="215"/>
      <c r="SEP291" s="215"/>
      <c r="SEQ291" s="215"/>
      <c r="SER291" s="215"/>
      <c r="SES291" s="215"/>
      <c r="SET291" s="215"/>
      <c r="SEU291" s="215"/>
      <c r="SEV291" s="215"/>
      <c r="SEW291" s="215"/>
      <c r="SEX291" s="215"/>
      <c r="SEY291" s="215"/>
      <c r="SEZ291" s="215"/>
      <c r="SFA291" s="215"/>
      <c r="SFB291" s="215"/>
      <c r="SFC291" s="215"/>
      <c r="SFD291" s="215"/>
      <c r="SFE291" s="215"/>
      <c r="SFF291" s="215"/>
      <c r="SFG291" s="215"/>
      <c r="SFH291" s="215"/>
      <c r="SFI291" s="215"/>
      <c r="SFJ291" s="215"/>
      <c r="SFK291" s="215"/>
      <c r="SFL291" s="215"/>
      <c r="SFM291" s="215"/>
      <c r="SFN291" s="215"/>
      <c r="SFO291" s="215"/>
      <c r="SFP291" s="215"/>
      <c r="SFQ291" s="215"/>
      <c r="SFR291" s="215"/>
      <c r="SFS291" s="215"/>
      <c r="SFT291" s="215"/>
      <c r="SFU291" s="215"/>
      <c r="SFV291" s="215"/>
      <c r="SFW291" s="215"/>
      <c r="SFX291" s="215"/>
      <c r="SFY291" s="215"/>
      <c r="SFZ291" s="215"/>
      <c r="SGA291" s="215"/>
      <c r="SGB291" s="215"/>
      <c r="SGC291" s="215"/>
      <c r="SGD291" s="215"/>
      <c r="SGE291" s="215"/>
      <c r="SGF291" s="215"/>
      <c r="SGG291" s="215"/>
      <c r="SGH291" s="215"/>
      <c r="SGI291" s="215"/>
      <c r="SGJ291" s="215"/>
      <c r="SGK291" s="215"/>
      <c r="SGL291" s="215"/>
      <c r="SGM291" s="215"/>
      <c r="SGN291" s="215"/>
      <c r="SGO291" s="215"/>
      <c r="SGP291" s="215"/>
      <c r="SGQ291" s="215"/>
      <c r="SGR291" s="215"/>
      <c r="SGS291" s="215"/>
      <c r="SGT291" s="215"/>
      <c r="SGU291" s="215"/>
      <c r="SGV291" s="215"/>
      <c r="SGW291" s="215"/>
      <c r="SGX291" s="215"/>
      <c r="SGY291" s="215"/>
      <c r="SGZ291" s="215"/>
      <c r="SHA291" s="215"/>
      <c r="SHB291" s="215"/>
      <c r="SHC291" s="215"/>
      <c r="SHD291" s="215"/>
      <c r="SHE291" s="215"/>
      <c r="SHF291" s="215"/>
      <c r="SHG291" s="215"/>
      <c r="SHH291" s="215"/>
      <c r="SHI291" s="215"/>
      <c r="SHJ291" s="215"/>
      <c r="SHK291" s="215"/>
      <c r="SHL291" s="215"/>
      <c r="SHM291" s="215"/>
      <c r="SHN291" s="215"/>
      <c r="SHO291" s="215"/>
      <c r="SHP291" s="215"/>
      <c r="SHQ291" s="215"/>
      <c r="SHR291" s="215"/>
      <c r="SHS291" s="215"/>
      <c r="SHT291" s="215"/>
      <c r="SHU291" s="215"/>
      <c r="SHV291" s="215"/>
      <c r="SHW291" s="215"/>
      <c r="SHX291" s="215"/>
      <c r="SHY291" s="215"/>
      <c r="SHZ291" s="215"/>
      <c r="SIA291" s="215"/>
      <c r="SIB291" s="215"/>
      <c r="SIC291" s="215"/>
      <c r="SID291" s="215"/>
      <c r="SIE291" s="215"/>
      <c r="SIF291" s="215"/>
      <c r="SIG291" s="215"/>
      <c r="SIH291" s="215"/>
      <c r="SII291" s="215"/>
      <c r="SIJ291" s="215"/>
      <c r="SIK291" s="215"/>
      <c r="SIL291" s="215"/>
      <c r="SIM291" s="215"/>
      <c r="SIN291" s="215"/>
      <c r="SIO291" s="215"/>
      <c r="SIP291" s="215"/>
      <c r="SIQ291" s="215"/>
      <c r="SIR291" s="215"/>
      <c r="SIS291" s="215"/>
      <c r="SIT291" s="215"/>
      <c r="SIU291" s="215"/>
      <c r="SIV291" s="215"/>
      <c r="SIW291" s="215"/>
      <c r="SIX291" s="215"/>
      <c r="SIY291" s="215"/>
      <c r="SIZ291" s="215"/>
      <c r="SJA291" s="215"/>
      <c r="SJB291" s="215"/>
      <c r="SJC291" s="215"/>
      <c r="SJD291" s="215"/>
      <c r="SJE291" s="215"/>
      <c r="SJF291" s="215"/>
      <c r="SJG291" s="215"/>
      <c r="SJH291" s="215"/>
      <c r="SJI291" s="215"/>
      <c r="SJJ291" s="215"/>
      <c r="SJK291" s="215"/>
      <c r="SJL291" s="215"/>
      <c r="SJM291" s="215"/>
      <c r="SJN291" s="215"/>
      <c r="SJO291" s="215"/>
      <c r="SJP291" s="215"/>
      <c r="SJQ291" s="215"/>
      <c r="SJR291" s="215"/>
      <c r="SJS291" s="215"/>
      <c r="SJT291" s="215"/>
      <c r="SJU291" s="215"/>
      <c r="SJV291" s="215"/>
      <c r="SJW291" s="215"/>
      <c r="SJX291" s="215"/>
      <c r="SJY291" s="215"/>
      <c r="SJZ291" s="215"/>
      <c r="SKA291" s="215"/>
      <c r="SKB291" s="215"/>
      <c r="SKC291" s="215"/>
      <c r="SKD291" s="215"/>
      <c r="SKE291" s="215"/>
      <c r="SKF291" s="215"/>
      <c r="SKG291" s="215"/>
      <c r="SKH291" s="215"/>
      <c r="SKI291" s="215"/>
      <c r="SKJ291" s="215"/>
      <c r="SKK291" s="215"/>
      <c r="SKL291" s="215"/>
      <c r="SKM291" s="215"/>
      <c r="SKN291" s="215"/>
      <c r="SKO291" s="215"/>
      <c r="SKP291" s="215"/>
      <c r="SKQ291" s="215"/>
      <c r="SKR291" s="215"/>
      <c r="SKS291" s="215"/>
      <c r="SKT291" s="215"/>
      <c r="SKU291" s="215"/>
      <c r="SKV291" s="215"/>
      <c r="SKW291" s="215"/>
      <c r="SKX291" s="215"/>
      <c r="SKY291" s="215"/>
      <c r="SKZ291" s="215"/>
      <c r="SLA291" s="215"/>
      <c r="SLB291" s="215"/>
      <c r="SLC291" s="215"/>
      <c r="SLD291" s="215"/>
      <c r="SLE291" s="215"/>
      <c r="SLF291" s="215"/>
      <c r="SLG291" s="215"/>
      <c r="SLH291" s="215"/>
      <c r="SLI291" s="215"/>
      <c r="SLJ291" s="215"/>
      <c r="SLK291" s="215"/>
      <c r="SLL291" s="215"/>
      <c r="SLM291" s="215"/>
      <c r="SLN291" s="215"/>
      <c r="SLO291" s="215"/>
      <c r="SLP291" s="215"/>
      <c r="SLQ291" s="215"/>
      <c r="SLR291" s="215"/>
      <c r="SLS291" s="215"/>
      <c r="SLT291" s="215"/>
      <c r="SLU291" s="215"/>
      <c r="SLV291" s="215"/>
      <c r="SLW291" s="215"/>
      <c r="SLX291" s="215"/>
      <c r="SLY291" s="215"/>
      <c r="SLZ291" s="215"/>
      <c r="SMA291" s="215"/>
      <c r="SMB291" s="215"/>
      <c r="SMC291" s="215"/>
      <c r="SMD291" s="215"/>
      <c r="SME291" s="215"/>
      <c r="SMF291" s="215"/>
      <c r="SMG291" s="215"/>
      <c r="SMH291" s="215"/>
      <c r="SMI291" s="215"/>
      <c r="SMJ291" s="215"/>
      <c r="SMK291" s="215"/>
      <c r="SML291" s="215"/>
      <c r="SMM291" s="215"/>
      <c r="SMN291" s="215"/>
      <c r="SMO291" s="215"/>
      <c r="SMP291" s="215"/>
      <c r="SMQ291" s="215"/>
      <c r="SMR291" s="215"/>
      <c r="SMS291" s="215"/>
      <c r="SMT291" s="215"/>
      <c r="SMU291" s="215"/>
      <c r="SMV291" s="215"/>
      <c r="SMW291" s="215"/>
      <c r="SMX291" s="215"/>
      <c r="SMY291" s="215"/>
      <c r="SMZ291" s="215"/>
      <c r="SNA291" s="215"/>
      <c r="SNB291" s="215"/>
      <c r="SNC291" s="215"/>
      <c r="SND291" s="215"/>
      <c r="SNE291" s="215"/>
      <c r="SNF291" s="215"/>
      <c r="SNG291" s="215"/>
      <c r="SNH291" s="215"/>
      <c r="SNI291" s="215"/>
      <c r="SNJ291" s="215"/>
      <c r="SNK291" s="215"/>
      <c r="SNL291" s="215"/>
      <c r="SNM291" s="215"/>
      <c r="SNN291" s="215"/>
      <c r="SNO291" s="215"/>
      <c r="SNP291" s="215"/>
      <c r="SNQ291" s="215"/>
      <c r="SNR291" s="215"/>
      <c r="SNS291" s="215"/>
      <c r="SNT291" s="215"/>
      <c r="SNU291" s="215"/>
      <c r="SNV291" s="215"/>
      <c r="SNW291" s="215"/>
      <c r="SNX291" s="215"/>
      <c r="SNY291" s="215"/>
      <c r="SNZ291" s="215"/>
      <c r="SOA291" s="215"/>
      <c r="SOB291" s="215"/>
      <c r="SOC291" s="215"/>
      <c r="SOD291" s="215"/>
      <c r="SOE291" s="215"/>
      <c r="SOF291" s="215"/>
      <c r="SOG291" s="215"/>
      <c r="SOH291" s="215"/>
      <c r="SOI291" s="215"/>
      <c r="SOJ291" s="215"/>
      <c r="SOK291" s="215"/>
      <c r="SOL291" s="215"/>
      <c r="SOM291" s="215"/>
      <c r="SON291" s="215"/>
      <c r="SOO291" s="215"/>
      <c r="SOP291" s="215"/>
      <c r="SOQ291" s="215"/>
      <c r="SOR291" s="215"/>
      <c r="SOS291" s="215"/>
      <c r="SOT291" s="215"/>
      <c r="SOU291" s="215"/>
      <c r="SOV291" s="215"/>
      <c r="SOW291" s="215"/>
      <c r="SOX291" s="215"/>
      <c r="SOY291" s="215"/>
      <c r="SOZ291" s="215"/>
      <c r="SPA291" s="215"/>
      <c r="SPB291" s="215"/>
      <c r="SPC291" s="215"/>
      <c r="SPD291" s="215"/>
      <c r="SPE291" s="215"/>
      <c r="SPF291" s="215"/>
      <c r="SPG291" s="215"/>
      <c r="SPH291" s="215"/>
      <c r="SPI291" s="215"/>
      <c r="SPJ291" s="215"/>
      <c r="SPK291" s="215"/>
      <c r="SPL291" s="215"/>
      <c r="SPM291" s="215"/>
      <c r="SPN291" s="215"/>
      <c r="SPO291" s="215"/>
      <c r="SPP291" s="215"/>
      <c r="SPQ291" s="215"/>
      <c r="SPR291" s="215"/>
      <c r="SPS291" s="215"/>
      <c r="SPT291" s="215"/>
      <c r="SPU291" s="215"/>
      <c r="SPV291" s="215"/>
      <c r="SPW291" s="215"/>
      <c r="SPX291" s="215"/>
      <c r="SPY291" s="215"/>
      <c r="SPZ291" s="215"/>
      <c r="SQA291" s="215"/>
      <c r="SQB291" s="215"/>
      <c r="SQC291" s="215"/>
      <c r="SQD291" s="215"/>
      <c r="SQE291" s="215"/>
      <c r="SQF291" s="215"/>
      <c r="SQG291" s="215"/>
      <c r="SQH291" s="215"/>
      <c r="SQI291" s="215"/>
      <c r="SQJ291" s="215"/>
      <c r="SQK291" s="215"/>
      <c r="SQL291" s="215"/>
      <c r="SQM291" s="215"/>
      <c r="SQN291" s="215"/>
      <c r="SQO291" s="215"/>
      <c r="SQP291" s="215"/>
      <c r="SQQ291" s="215"/>
      <c r="SQR291" s="215"/>
      <c r="SQS291" s="215"/>
      <c r="SQT291" s="215"/>
      <c r="SQU291" s="215"/>
      <c r="SQV291" s="215"/>
      <c r="SQW291" s="215"/>
      <c r="SQX291" s="215"/>
      <c r="SQY291" s="215"/>
      <c r="SQZ291" s="215"/>
      <c r="SRA291" s="215"/>
      <c r="SRB291" s="215"/>
      <c r="SRC291" s="215"/>
      <c r="SRD291" s="215"/>
      <c r="SRE291" s="215"/>
      <c r="SRF291" s="215"/>
      <c r="SRG291" s="215"/>
      <c r="SRH291" s="215"/>
      <c r="SRI291" s="215"/>
      <c r="SRJ291" s="215"/>
      <c r="SRK291" s="215"/>
      <c r="SRL291" s="215"/>
      <c r="SRM291" s="215"/>
      <c r="SRN291" s="215"/>
      <c r="SRO291" s="215"/>
      <c r="SRP291" s="215"/>
      <c r="SRQ291" s="215"/>
      <c r="SRR291" s="215"/>
      <c r="SRS291" s="215"/>
      <c r="SRT291" s="215"/>
      <c r="SRU291" s="215"/>
      <c r="SRV291" s="215"/>
      <c r="SRW291" s="215"/>
      <c r="SRX291" s="215"/>
      <c r="SRY291" s="215"/>
      <c r="SRZ291" s="215"/>
      <c r="SSA291" s="215"/>
      <c r="SSB291" s="215"/>
      <c r="SSC291" s="215"/>
      <c r="SSD291" s="215"/>
      <c r="SSE291" s="215"/>
      <c r="SSF291" s="215"/>
      <c r="SSG291" s="215"/>
      <c r="SSH291" s="215"/>
      <c r="SSI291" s="215"/>
      <c r="SSJ291" s="215"/>
      <c r="SSK291" s="215"/>
      <c r="SSL291" s="215"/>
      <c r="SSM291" s="215"/>
      <c r="SSN291" s="215"/>
      <c r="SSO291" s="215"/>
      <c r="SSP291" s="215"/>
      <c r="SSQ291" s="215"/>
      <c r="SSR291" s="215"/>
      <c r="SSS291" s="215"/>
      <c r="SST291" s="215"/>
      <c r="SSU291" s="215"/>
      <c r="SSV291" s="215"/>
      <c r="SSW291" s="215"/>
      <c r="SSX291" s="215"/>
      <c r="SSY291" s="215"/>
      <c r="SSZ291" s="215"/>
      <c r="STA291" s="215"/>
      <c r="STB291" s="215"/>
      <c r="STC291" s="215"/>
      <c r="STD291" s="215"/>
      <c r="STE291" s="215"/>
      <c r="STF291" s="215"/>
      <c r="STG291" s="215"/>
      <c r="STH291" s="215"/>
      <c r="STI291" s="215"/>
      <c r="STJ291" s="215"/>
      <c r="STK291" s="215"/>
      <c r="STL291" s="215"/>
      <c r="STM291" s="215"/>
      <c r="STN291" s="215"/>
      <c r="STO291" s="215"/>
      <c r="STP291" s="215"/>
      <c r="STQ291" s="215"/>
      <c r="STR291" s="215"/>
      <c r="STS291" s="215"/>
      <c r="STT291" s="215"/>
      <c r="STU291" s="215"/>
      <c r="STV291" s="215"/>
      <c r="STW291" s="215"/>
      <c r="STX291" s="215"/>
      <c r="STY291" s="215"/>
      <c r="STZ291" s="215"/>
      <c r="SUA291" s="215"/>
      <c r="SUB291" s="215"/>
      <c r="SUC291" s="215"/>
      <c r="SUD291" s="215"/>
      <c r="SUE291" s="215"/>
      <c r="SUF291" s="215"/>
      <c r="SUG291" s="215"/>
      <c r="SUH291" s="215"/>
      <c r="SUI291" s="215"/>
      <c r="SUJ291" s="215"/>
      <c r="SUK291" s="215"/>
      <c r="SUL291" s="215"/>
      <c r="SUM291" s="215"/>
      <c r="SUN291" s="215"/>
      <c r="SUO291" s="215"/>
      <c r="SUP291" s="215"/>
      <c r="SUQ291" s="215"/>
      <c r="SUR291" s="215"/>
      <c r="SUS291" s="215"/>
      <c r="SUT291" s="215"/>
      <c r="SUU291" s="215"/>
      <c r="SUV291" s="215"/>
      <c r="SUW291" s="215"/>
      <c r="SUX291" s="215"/>
      <c r="SUY291" s="215"/>
      <c r="SUZ291" s="215"/>
      <c r="SVA291" s="215"/>
      <c r="SVB291" s="215"/>
      <c r="SVC291" s="215"/>
      <c r="SVD291" s="215"/>
      <c r="SVE291" s="215"/>
      <c r="SVF291" s="215"/>
      <c r="SVG291" s="215"/>
      <c r="SVH291" s="215"/>
      <c r="SVI291" s="215"/>
      <c r="SVJ291" s="215"/>
      <c r="SVK291" s="215"/>
      <c r="SVL291" s="215"/>
      <c r="SVM291" s="215"/>
      <c r="SVN291" s="215"/>
      <c r="SVO291" s="215"/>
      <c r="SVP291" s="215"/>
      <c r="SVQ291" s="215"/>
      <c r="SVR291" s="215"/>
      <c r="SVS291" s="215"/>
      <c r="SVT291" s="215"/>
      <c r="SVU291" s="215"/>
      <c r="SVV291" s="215"/>
      <c r="SVW291" s="215"/>
      <c r="SVX291" s="215"/>
      <c r="SVY291" s="215"/>
      <c r="SVZ291" s="215"/>
      <c r="SWA291" s="215"/>
      <c r="SWB291" s="215"/>
      <c r="SWC291" s="215"/>
      <c r="SWD291" s="215"/>
      <c r="SWE291" s="215"/>
      <c r="SWF291" s="215"/>
      <c r="SWG291" s="215"/>
      <c r="SWH291" s="215"/>
      <c r="SWI291" s="215"/>
      <c r="SWJ291" s="215"/>
      <c r="SWK291" s="215"/>
      <c r="SWL291" s="215"/>
      <c r="SWM291" s="215"/>
      <c r="SWN291" s="215"/>
      <c r="SWO291" s="215"/>
      <c r="SWP291" s="215"/>
      <c r="SWQ291" s="215"/>
      <c r="SWR291" s="215"/>
      <c r="SWS291" s="215"/>
      <c r="SWT291" s="215"/>
      <c r="SWU291" s="215"/>
      <c r="SWV291" s="215"/>
      <c r="SWW291" s="215"/>
      <c r="SWX291" s="215"/>
      <c r="SWY291" s="215"/>
      <c r="SWZ291" s="215"/>
      <c r="SXA291" s="215"/>
      <c r="SXB291" s="215"/>
      <c r="SXC291" s="215"/>
      <c r="SXD291" s="215"/>
      <c r="SXE291" s="215"/>
      <c r="SXF291" s="215"/>
      <c r="SXG291" s="215"/>
      <c r="SXH291" s="215"/>
      <c r="SXI291" s="215"/>
      <c r="SXJ291" s="215"/>
      <c r="SXK291" s="215"/>
      <c r="SXL291" s="215"/>
      <c r="SXM291" s="215"/>
      <c r="SXN291" s="215"/>
      <c r="SXO291" s="215"/>
      <c r="SXP291" s="215"/>
      <c r="SXQ291" s="215"/>
      <c r="SXR291" s="215"/>
      <c r="SXS291" s="215"/>
      <c r="SXT291" s="215"/>
      <c r="SXU291" s="215"/>
      <c r="SXV291" s="215"/>
      <c r="SXW291" s="215"/>
      <c r="SXX291" s="215"/>
      <c r="SXY291" s="215"/>
      <c r="SXZ291" s="215"/>
      <c r="SYA291" s="215"/>
      <c r="SYB291" s="215"/>
      <c r="SYC291" s="215"/>
      <c r="SYD291" s="215"/>
      <c r="SYE291" s="215"/>
      <c r="SYF291" s="215"/>
      <c r="SYG291" s="215"/>
      <c r="SYH291" s="215"/>
      <c r="SYI291" s="215"/>
      <c r="SYJ291" s="215"/>
      <c r="SYK291" s="215"/>
      <c r="SYL291" s="215"/>
      <c r="SYM291" s="215"/>
      <c r="SYN291" s="215"/>
      <c r="SYO291" s="215"/>
      <c r="SYP291" s="215"/>
      <c r="SYQ291" s="215"/>
      <c r="SYR291" s="215"/>
      <c r="SYS291" s="215"/>
      <c r="SYT291" s="215"/>
      <c r="SYU291" s="215"/>
      <c r="SYV291" s="215"/>
      <c r="SYW291" s="215"/>
      <c r="SYX291" s="215"/>
      <c r="SYY291" s="215"/>
      <c r="SYZ291" s="215"/>
      <c r="SZA291" s="215"/>
      <c r="SZB291" s="215"/>
      <c r="SZC291" s="215"/>
      <c r="SZD291" s="215"/>
      <c r="SZE291" s="215"/>
      <c r="SZF291" s="215"/>
      <c r="SZG291" s="215"/>
      <c r="SZH291" s="215"/>
      <c r="SZI291" s="215"/>
      <c r="SZJ291" s="215"/>
      <c r="SZK291" s="215"/>
      <c r="SZL291" s="215"/>
      <c r="SZM291" s="215"/>
      <c r="SZN291" s="215"/>
      <c r="SZO291" s="215"/>
      <c r="SZP291" s="215"/>
      <c r="SZQ291" s="215"/>
      <c r="SZR291" s="215"/>
      <c r="SZS291" s="215"/>
      <c r="SZT291" s="215"/>
      <c r="SZU291" s="215"/>
      <c r="SZV291" s="215"/>
      <c r="SZW291" s="215"/>
      <c r="SZX291" s="215"/>
      <c r="SZY291" s="215"/>
      <c r="SZZ291" s="215"/>
      <c r="TAA291" s="215"/>
      <c r="TAB291" s="215"/>
      <c r="TAC291" s="215"/>
      <c r="TAD291" s="215"/>
      <c r="TAE291" s="215"/>
      <c r="TAF291" s="215"/>
      <c r="TAG291" s="215"/>
      <c r="TAH291" s="215"/>
      <c r="TAI291" s="215"/>
      <c r="TAJ291" s="215"/>
      <c r="TAK291" s="215"/>
      <c r="TAL291" s="215"/>
      <c r="TAM291" s="215"/>
      <c r="TAN291" s="215"/>
      <c r="TAO291" s="215"/>
      <c r="TAP291" s="215"/>
      <c r="TAQ291" s="215"/>
      <c r="TAR291" s="215"/>
      <c r="TAS291" s="215"/>
      <c r="TAT291" s="215"/>
      <c r="TAU291" s="215"/>
      <c r="TAV291" s="215"/>
      <c r="TAW291" s="215"/>
      <c r="TAX291" s="215"/>
      <c r="TAY291" s="215"/>
      <c r="TAZ291" s="215"/>
      <c r="TBA291" s="215"/>
      <c r="TBB291" s="215"/>
      <c r="TBC291" s="215"/>
      <c r="TBD291" s="215"/>
      <c r="TBE291" s="215"/>
      <c r="TBF291" s="215"/>
      <c r="TBG291" s="215"/>
      <c r="TBH291" s="215"/>
      <c r="TBI291" s="215"/>
      <c r="TBJ291" s="215"/>
      <c r="TBK291" s="215"/>
      <c r="TBL291" s="215"/>
      <c r="TBM291" s="215"/>
      <c r="TBN291" s="215"/>
      <c r="TBO291" s="215"/>
      <c r="TBP291" s="215"/>
      <c r="TBQ291" s="215"/>
      <c r="TBR291" s="215"/>
      <c r="TBS291" s="215"/>
      <c r="TBT291" s="215"/>
      <c r="TBU291" s="215"/>
      <c r="TBV291" s="215"/>
      <c r="TBW291" s="215"/>
      <c r="TBX291" s="215"/>
      <c r="TBY291" s="215"/>
      <c r="TBZ291" s="215"/>
      <c r="TCA291" s="215"/>
      <c r="TCB291" s="215"/>
      <c r="TCC291" s="215"/>
      <c r="TCD291" s="215"/>
      <c r="TCE291" s="215"/>
      <c r="TCF291" s="215"/>
      <c r="TCG291" s="215"/>
      <c r="TCH291" s="215"/>
      <c r="TCI291" s="215"/>
      <c r="TCJ291" s="215"/>
      <c r="TCK291" s="215"/>
      <c r="TCL291" s="215"/>
      <c r="TCM291" s="215"/>
      <c r="TCN291" s="215"/>
      <c r="TCO291" s="215"/>
      <c r="TCP291" s="215"/>
      <c r="TCQ291" s="215"/>
      <c r="TCR291" s="215"/>
      <c r="TCS291" s="215"/>
      <c r="TCT291" s="215"/>
      <c r="TCU291" s="215"/>
      <c r="TCV291" s="215"/>
      <c r="TCW291" s="215"/>
      <c r="TCX291" s="215"/>
      <c r="TCY291" s="215"/>
      <c r="TCZ291" s="215"/>
      <c r="TDA291" s="215"/>
      <c r="TDB291" s="215"/>
      <c r="TDC291" s="215"/>
      <c r="TDD291" s="215"/>
      <c r="TDE291" s="215"/>
      <c r="TDF291" s="215"/>
      <c r="TDG291" s="215"/>
      <c r="TDH291" s="215"/>
      <c r="TDI291" s="215"/>
      <c r="TDJ291" s="215"/>
      <c r="TDK291" s="215"/>
      <c r="TDL291" s="215"/>
      <c r="TDM291" s="215"/>
      <c r="TDN291" s="215"/>
      <c r="TDO291" s="215"/>
      <c r="TDP291" s="215"/>
      <c r="TDQ291" s="215"/>
      <c r="TDR291" s="215"/>
      <c r="TDS291" s="215"/>
      <c r="TDT291" s="215"/>
      <c r="TDU291" s="215"/>
      <c r="TDV291" s="215"/>
      <c r="TDW291" s="215"/>
      <c r="TDX291" s="215"/>
      <c r="TDY291" s="215"/>
      <c r="TDZ291" s="215"/>
      <c r="TEA291" s="215"/>
      <c r="TEB291" s="215"/>
      <c r="TEC291" s="215"/>
      <c r="TED291" s="215"/>
      <c r="TEE291" s="215"/>
      <c r="TEF291" s="215"/>
      <c r="TEG291" s="215"/>
      <c r="TEH291" s="215"/>
      <c r="TEI291" s="215"/>
      <c r="TEJ291" s="215"/>
      <c r="TEK291" s="215"/>
      <c r="TEL291" s="215"/>
      <c r="TEM291" s="215"/>
      <c r="TEN291" s="215"/>
      <c r="TEO291" s="215"/>
      <c r="TEP291" s="215"/>
      <c r="TEQ291" s="215"/>
      <c r="TER291" s="215"/>
      <c r="TES291" s="215"/>
      <c r="TET291" s="215"/>
      <c r="TEU291" s="215"/>
      <c r="TEV291" s="215"/>
      <c r="TEW291" s="215"/>
      <c r="TEX291" s="215"/>
      <c r="TEY291" s="215"/>
      <c r="TEZ291" s="215"/>
      <c r="TFA291" s="215"/>
      <c r="TFB291" s="215"/>
      <c r="TFC291" s="215"/>
      <c r="TFD291" s="215"/>
      <c r="TFE291" s="215"/>
      <c r="TFF291" s="215"/>
      <c r="TFG291" s="215"/>
      <c r="TFH291" s="215"/>
      <c r="TFI291" s="215"/>
      <c r="TFJ291" s="215"/>
      <c r="TFK291" s="215"/>
      <c r="TFL291" s="215"/>
      <c r="TFM291" s="215"/>
      <c r="TFN291" s="215"/>
      <c r="TFO291" s="215"/>
      <c r="TFP291" s="215"/>
      <c r="TFQ291" s="215"/>
      <c r="TFR291" s="215"/>
      <c r="TFS291" s="215"/>
      <c r="TFT291" s="215"/>
      <c r="TFU291" s="215"/>
      <c r="TFV291" s="215"/>
      <c r="TFW291" s="215"/>
      <c r="TFX291" s="215"/>
      <c r="TFY291" s="215"/>
      <c r="TFZ291" s="215"/>
      <c r="TGA291" s="215"/>
      <c r="TGB291" s="215"/>
      <c r="TGC291" s="215"/>
      <c r="TGD291" s="215"/>
      <c r="TGE291" s="215"/>
      <c r="TGF291" s="215"/>
      <c r="TGG291" s="215"/>
      <c r="TGH291" s="215"/>
      <c r="TGI291" s="215"/>
      <c r="TGJ291" s="215"/>
      <c r="TGK291" s="215"/>
      <c r="TGL291" s="215"/>
      <c r="TGM291" s="215"/>
      <c r="TGN291" s="215"/>
      <c r="TGO291" s="215"/>
      <c r="TGP291" s="215"/>
      <c r="TGQ291" s="215"/>
      <c r="TGR291" s="215"/>
      <c r="TGS291" s="215"/>
      <c r="TGT291" s="215"/>
      <c r="TGU291" s="215"/>
      <c r="TGV291" s="215"/>
      <c r="TGW291" s="215"/>
      <c r="TGX291" s="215"/>
      <c r="TGY291" s="215"/>
      <c r="TGZ291" s="215"/>
      <c r="THA291" s="215"/>
      <c r="THB291" s="215"/>
      <c r="THC291" s="215"/>
      <c r="THD291" s="215"/>
      <c r="THE291" s="215"/>
      <c r="THF291" s="215"/>
      <c r="THG291" s="215"/>
      <c r="THH291" s="215"/>
      <c r="THI291" s="215"/>
      <c r="THJ291" s="215"/>
      <c r="THK291" s="215"/>
      <c r="THL291" s="215"/>
      <c r="THM291" s="215"/>
      <c r="THN291" s="215"/>
      <c r="THO291" s="215"/>
      <c r="THP291" s="215"/>
      <c r="THQ291" s="215"/>
      <c r="THR291" s="215"/>
      <c r="THS291" s="215"/>
      <c r="THT291" s="215"/>
      <c r="THU291" s="215"/>
      <c r="THV291" s="215"/>
      <c r="THW291" s="215"/>
      <c r="THX291" s="215"/>
      <c r="THY291" s="215"/>
      <c r="THZ291" s="215"/>
      <c r="TIA291" s="215"/>
      <c r="TIB291" s="215"/>
      <c r="TIC291" s="215"/>
      <c r="TID291" s="215"/>
      <c r="TIE291" s="215"/>
      <c r="TIF291" s="215"/>
      <c r="TIG291" s="215"/>
      <c r="TIH291" s="215"/>
      <c r="TII291" s="215"/>
      <c r="TIJ291" s="215"/>
      <c r="TIK291" s="215"/>
      <c r="TIL291" s="215"/>
      <c r="TIM291" s="215"/>
      <c r="TIN291" s="215"/>
      <c r="TIO291" s="215"/>
      <c r="TIP291" s="215"/>
      <c r="TIQ291" s="215"/>
      <c r="TIR291" s="215"/>
      <c r="TIS291" s="215"/>
      <c r="TIT291" s="215"/>
      <c r="TIU291" s="215"/>
      <c r="TIV291" s="215"/>
      <c r="TIW291" s="215"/>
      <c r="TIX291" s="215"/>
      <c r="TIY291" s="215"/>
      <c r="TIZ291" s="215"/>
      <c r="TJA291" s="215"/>
      <c r="TJB291" s="215"/>
      <c r="TJC291" s="215"/>
      <c r="TJD291" s="215"/>
      <c r="TJE291" s="215"/>
      <c r="TJF291" s="215"/>
      <c r="TJG291" s="215"/>
      <c r="TJH291" s="215"/>
      <c r="TJI291" s="215"/>
      <c r="TJJ291" s="215"/>
      <c r="TJK291" s="215"/>
      <c r="TJL291" s="215"/>
      <c r="TJM291" s="215"/>
      <c r="TJN291" s="215"/>
      <c r="TJO291" s="215"/>
      <c r="TJP291" s="215"/>
      <c r="TJQ291" s="215"/>
      <c r="TJR291" s="215"/>
      <c r="TJS291" s="215"/>
      <c r="TJT291" s="215"/>
      <c r="TJU291" s="215"/>
      <c r="TJV291" s="215"/>
      <c r="TJW291" s="215"/>
      <c r="TJX291" s="215"/>
      <c r="TJY291" s="215"/>
      <c r="TJZ291" s="215"/>
      <c r="TKA291" s="215"/>
      <c r="TKB291" s="215"/>
      <c r="TKC291" s="215"/>
      <c r="TKD291" s="215"/>
      <c r="TKE291" s="215"/>
      <c r="TKF291" s="215"/>
      <c r="TKG291" s="215"/>
      <c r="TKH291" s="215"/>
      <c r="TKI291" s="215"/>
      <c r="TKJ291" s="215"/>
      <c r="TKK291" s="215"/>
      <c r="TKL291" s="215"/>
      <c r="TKM291" s="215"/>
      <c r="TKN291" s="215"/>
      <c r="TKO291" s="215"/>
      <c r="TKP291" s="215"/>
      <c r="TKQ291" s="215"/>
      <c r="TKR291" s="215"/>
      <c r="TKS291" s="215"/>
      <c r="TKT291" s="215"/>
      <c r="TKU291" s="215"/>
      <c r="TKV291" s="215"/>
      <c r="TKW291" s="215"/>
      <c r="TKX291" s="215"/>
      <c r="TKY291" s="215"/>
      <c r="TKZ291" s="215"/>
      <c r="TLA291" s="215"/>
      <c r="TLB291" s="215"/>
      <c r="TLC291" s="215"/>
      <c r="TLD291" s="215"/>
      <c r="TLE291" s="215"/>
      <c r="TLF291" s="215"/>
      <c r="TLG291" s="215"/>
      <c r="TLH291" s="215"/>
      <c r="TLI291" s="215"/>
      <c r="TLJ291" s="215"/>
      <c r="TLK291" s="215"/>
      <c r="TLL291" s="215"/>
      <c r="TLM291" s="215"/>
      <c r="TLN291" s="215"/>
      <c r="TLO291" s="215"/>
      <c r="TLP291" s="215"/>
      <c r="TLQ291" s="215"/>
      <c r="TLR291" s="215"/>
      <c r="TLS291" s="215"/>
      <c r="TLT291" s="215"/>
      <c r="TLU291" s="215"/>
      <c r="TLV291" s="215"/>
      <c r="TLW291" s="215"/>
      <c r="TLX291" s="215"/>
      <c r="TLY291" s="215"/>
      <c r="TLZ291" s="215"/>
      <c r="TMA291" s="215"/>
      <c r="TMB291" s="215"/>
      <c r="TMC291" s="215"/>
      <c r="TMD291" s="215"/>
      <c r="TME291" s="215"/>
      <c r="TMF291" s="215"/>
      <c r="TMG291" s="215"/>
      <c r="TMH291" s="215"/>
      <c r="TMI291" s="215"/>
      <c r="TMJ291" s="215"/>
      <c r="TMK291" s="215"/>
      <c r="TML291" s="215"/>
      <c r="TMM291" s="215"/>
      <c r="TMN291" s="215"/>
      <c r="TMO291" s="215"/>
      <c r="TMP291" s="215"/>
      <c r="TMQ291" s="215"/>
      <c r="TMR291" s="215"/>
      <c r="TMS291" s="215"/>
      <c r="TMT291" s="215"/>
      <c r="TMU291" s="215"/>
      <c r="TMV291" s="215"/>
      <c r="TMW291" s="215"/>
      <c r="TMX291" s="215"/>
      <c r="TMY291" s="215"/>
      <c r="TMZ291" s="215"/>
      <c r="TNA291" s="215"/>
      <c r="TNB291" s="215"/>
      <c r="TNC291" s="215"/>
      <c r="TND291" s="215"/>
      <c r="TNE291" s="215"/>
      <c r="TNF291" s="215"/>
      <c r="TNG291" s="215"/>
      <c r="TNH291" s="215"/>
      <c r="TNI291" s="215"/>
      <c r="TNJ291" s="215"/>
      <c r="TNK291" s="215"/>
      <c r="TNL291" s="215"/>
      <c r="TNM291" s="215"/>
      <c r="TNN291" s="215"/>
      <c r="TNO291" s="215"/>
      <c r="TNP291" s="215"/>
      <c r="TNQ291" s="215"/>
      <c r="TNR291" s="215"/>
      <c r="TNS291" s="215"/>
      <c r="TNT291" s="215"/>
      <c r="TNU291" s="215"/>
      <c r="TNV291" s="215"/>
      <c r="TNW291" s="215"/>
      <c r="TNX291" s="215"/>
      <c r="TNY291" s="215"/>
      <c r="TNZ291" s="215"/>
      <c r="TOA291" s="215"/>
      <c r="TOB291" s="215"/>
      <c r="TOC291" s="215"/>
      <c r="TOD291" s="215"/>
      <c r="TOE291" s="215"/>
      <c r="TOF291" s="215"/>
      <c r="TOG291" s="215"/>
      <c r="TOH291" s="215"/>
      <c r="TOI291" s="215"/>
      <c r="TOJ291" s="215"/>
      <c r="TOK291" s="215"/>
      <c r="TOL291" s="215"/>
      <c r="TOM291" s="215"/>
      <c r="TON291" s="215"/>
      <c r="TOO291" s="215"/>
      <c r="TOP291" s="215"/>
      <c r="TOQ291" s="215"/>
      <c r="TOR291" s="215"/>
      <c r="TOS291" s="215"/>
      <c r="TOT291" s="215"/>
      <c r="TOU291" s="215"/>
      <c r="TOV291" s="215"/>
      <c r="TOW291" s="215"/>
      <c r="TOX291" s="215"/>
      <c r="TOY291" s="215"/>
      <c r="TOZ291" s="215"/>
      <c r="TPA291" s="215"/>
      <c r="TPB291" s="215"/>
      <c r="TPC291" s="215"/>
      <c r="TPD291" s="215"/>
      <c r="TPE291" s="215"/>
      <c r="TPF291" s="215"/>
      <c r="TPG291" s="215"/>
      <c r="TPH291" s="215"/>
      <c r="TPI291" s="215"/>
      <c r="TPJ291" s="215"/>
      <c r="TPK291" s="215"/>
      <c r="TPL291" s="215"/>
      <c r="TPM291" s="215"/>
      <c r="TPN291" s="215"/>
      <c r="TPO291" s="215"/>
      <c r="TPP291" s="215"/>
      <c r="TPQ291" s="215"/>
      <c r="TPR291" s="215"/>
      <c r="TPS291" s="215"/>
      <c r="TPT291" s="215"/>
      <c r="TPU291" s="215"/>
      <c r="TPV291" s="215"/>
      <c r="TPW291" s="215"/>
      <c r="TPX291" s="215"/>
      <c r="TPY291" s="215"/>
      <c r="TPZ291" s="215"/>
      <c r="TQA291" s="215"/>
      <c r="TQB291" s="215"/>
      <c r="TQC291" s="215"/>
      <c r="TQD291" s="215"/>
      <c r="TQE291" s="215"/>
      <c r="TQF291" s="215"/>
      <c r="TQG291" s="215"/>
      <c r="TQH291" s="215"/>
      <c r="TQI291" s="215"/>
      <c r="TQJ291" s="215"/>
      <c r="TQK291" s="215"/>
      <c r="TQL291" s="215"/>
      <c r="TQM291" s="215"/>
      <c r="TQN291" s="215"/>
      <c r="TQO291" s="215"/>
      <c r="TQP291" s="215"/>
      <c r="TQQ291" s="215"/>
      <c r="TQR291" s="215"/>
      <c r="TQS291" s="215"/>
      <c r="TQT291" s="215"/>
      <c r="TQU291" s="215"/>
      <c r="TQV291" s="215"/>
      <c r="TQW291" s="215"/>
      <c r="TQX291" s="215"/>
      <c r="TQY291" s="215"/>
      <c r="TQZ291" s="215"/>
      <c r="TRA291" s="215"/>
      <c r="TRB291" s="215"/>
      <c r="TRC291" s="215"/>
      <c r="TRD291" s="215"/>
      <c r="TRE291" s="215"/>
      <c r="TRF291" s="215"/>
      <c r="TRG291" s="215"/>
      <c r="TRH291" s="215"/>
      <c r="TRI291" s="215"/>
      <c r="TRJ291" s="215"/>
      <c r="TRK291" s="215"/>
      <c r="TRL291" s="215"/>
      <c r="TRM291" s="215"/>
      <c r="TRN291" s="215"/>
      <c r="TRO291" s="215"/>
      <c r="TRP291" s="215"/>
      <c r="TRQ291" s="215"/>
      <c r="TRR291" s="215"/>
      <c r="TRS291" s="215"/>
      <c r="TRT291" s="215"/>
      <c r="TRU291" s="215"/>
      <c r="TRV291" s="215"/>
      <c r="TRW291" s="215"/>
      <c r="TRX291" s="215"/>
      <c r="TRY291" s="215"/>
      <c r="TRZ291" s="215"/>
      <c r="TSA291" s="215"/>
      <c r="TSB291" s="215"/>
      <c r="TSC291" s="215"/>
      <c r="TSD291" s="215"/>
      <c r="TSE291" s="215"/>
      <c r="TSF291" s="215"/>
      <c r="TSG291" s="215"/>
      <c r="TSH291" s="215"/>
      <c r="TSI291" s="215"/>
      <c r="TSJ291" s="215"/>
      <c r="TSK291" s="215"/>
      <c r="TSL291" s="215"/>
      <c r="TSM291" s="215"/>
      <c r="TSN291" s="215"/>
      <c r="TSO291" s="215"/>
      <c r="TSP291" s="215"/>
      <c r="TSQ291" s="215"/>
      <c r="TSR291" s="215"/>
      <c r="TSS291" s="215"/>
      <c r="TST291" s="215"/>
      <c r="TSU291" s="215"/>
      <c r="TSV291" s="215"/>
      <c r="TSW291" s="215"/>
      <c r="TSX291" s="215"/>
      <c r="TSY291" s="215"/>
      <c r="TSZ291" s="215"/>
      <c r="TTA291" s="215"/>
      <c r="TTB291" s="215"/>
      <c r="TTC291" s="215"/>
      <c r="TTD291" s="215"/>
      <c r="TTE291" s="215"/>
      <c r="TTF291" s="215"/>
      <c r="TTG291" s="215"/>
      <c r="TTH291" s="215"/>
      <c r="TTI291" s="215"/>
      <c r="TTJ291" s="215"/>
      <c r="TTK291" s="215"/>
      <c r="TTL291" s="215"/>
      <c r="TTM291" s="215"/>
      <c r="TTN291" s="215"/>
      <c r="TTO291" s="215"/>
      <c r="TTP291" s="215"/>
      <c r="TTQ291" s="215"/>
      <c r="TTR291" s="215"/>
      <c r="TTS291" s="215"/>
      <c r="TTT291" s="215"/>
      <c r="TTU291" s="215"/>
      <c r="TTV291" s="215"/>
      <c r="TTW291" s="215"/>
      <c r="TTX291" s="215"/>
      <c r="TTY291" s="215"/>
      <c r="TTZ291" s="215"/>
      <c r="TUA291" s="215"/>
      <c r="TUB291" s="215"/>
      <c r="TUC291" s="215"/>
      <c r="TUD291" s="215"/>
      <c r="TUE291" s="215"/>
      <c r="TUF291" s="215"/>
      <c r="TUG291" s="215"/>
      <c r="TUH291" s="215"/>
      <c r="TUI291" s="215"/>
      <c r="TUJ291" s="215"/>
      <c r="TUK291" s="215"/>
      <c r="TUL291" s="215"/>
      <c r="TUM291" s="215"/>
      <c r="TUN291" s="215"/>
      <c r="TUO291" s="215"/>
      <c r="TUP291" s="215"/>
      <c r="TUQ291" s="215"/>
      <c r="TUR291" s="215"/>
      <c r="TUS291" s="215"/>
      <c r="TUT291" s="215"/>
      <c r="TUU291" s="215"/>
      <c r="TUV291" s="215"/>
      <c r="TUW291" s="215"/>
      <c r="TUX291" s="215"/>
      <c r="TUY291" s="215"/>
      <c r="TUZ291" s="215"/>
      <c r="TVA291" s="215"/>
      <c r="TVB291" s="215"/>
      <c r="TVC291" s="215"/>
      <c r="TVD291" s="215"/>
      <c r="TVE291" s="215"/>
      <c r="TVF291" s="215"/>
      <c r="TVG291" s="215"/>
      <c r="TVH291" s="215"/>
      <c r="TVI291" s="215"/>
      <c r="TVJ291" s="215"/>
      <c r="TVK291" s="215"/>
      <c r="TVL291" s="215"/>
      <c r="TVM291" s="215"/>
      <c r="TVN291" s="215"/>
      <c r="TVO291" s="215"/>
      <c r="TVP291" s="215"/>
      <c r="TVQ291" s="215"/>
      <c r="TVR291" s="215"/>
      <c r="TVS291" s="215"/>
      <c r="TVT291" s="215"/>
      <c r="TVU291" s="215"/>
      <c r="TVV291" s="215"/>
      <c r="TVW291" s="215"/>
      <c r="TVX291" s="215"/>
      <c r="TVY291" s="215"/>
      <c r="TVZ291" s="215"/>
      <c r="TWA291" s="215"/>
      <c r="TWB291" s="215"/>
      <c r="TWC291" s="215"/>
      <c r="TWD291" s="215"/>
      <c r="TWE291" s="215"/>
      <c r="TWF291" s="215"/>
      <c r="TWG291" s="215"/>
      <c r="TWH291" s="215"/>
      <c r="TWI291" s="215"/>
      <c r="TWJ291" s="215"/>
      <c r="TWK291" s="215"/>
      <c r="TWL291" s="215"/>
      <c r="TWM291" s="215"/>
      <c r="TWN291" s="215"/>
      <c r="TWO291" s="215"/>
      <c r="TWP291" s="215"/>
      <c r="TWQ291" s="215"/>
      <c r="TWR291" s="215"/>
      <c r="TWS291" s="215"/>
      <c r="TWT291" s="215"/>
      <c r="TWU291" s="215"/>
      <c r="TWV291" s="215"/>
      <c r="TWW291" s="215"/>
      <c r="TWX291" s="215"/>
      <c r="TWY291" s="215"/>
      <c r="TWZ291" s="215"/>
      <c r="TXA291" s="215"/>
      <c r="TXB291" s="215"/>
      <c r="TXC291" s="215"/>
      <c r="TXD291" s="215"/>
      <c r="TXE291" s="215"/>
      <c r="TXF291" s="215"/>
      <c r="TXG291" s="215"/>
      <c r="TXH291" s="215"/>
      <c r="TXI291" s="215"/>
      <c r="TXJ291" s="215"/>
      <c r="TXK291" s="215"/>
      <c r="TXL291" s="215"/>
      <c r="TXM291" s="215"/>
      <c r="TXN291" s="215"/>
      <c r="TXO291" s="215"/>
      <c r="TXP291" s="215"/>
      <c r="TXQ291" s="215"/>
      <c r="TXR291" s="215"/>
      <c r="TXS291" s="215"/>
      <c r="TXT291" s="215"/>
      <c r="TXU291" s="215"/>
      <c r="TXV291" s="215"/>
      <c r="TXW291" s="215"/>
      <c r="TXX291" s="215"/>
      <c r="TXY291" s="215"/>
      <c r="TXZ291" s="215"/>
      <c r="TYA291" s="215"/>
      <c r="TYB291" s="215"/>
      <c r="TYC291" s="215"/>
      <c r="TYD291" s="215"/>
      <c r="TYE291" s="215"/>
      <c r="TYF291" s="215"/>
      <c r="TYG291" s="215"/>
      <c r="TYH291" s="215"/>
      <c r="TYI291" s="215"/>
      <c r="TYJ291" s="215"/>
      <c r="TYK291" s="215"/>
      <c r="TYL291" s="215"/>
      <c r="TYM291" s="215"/>
      <c r="TYN291" s="215"/>
      <c r="TYO291" s="215"/>
      <c r="TYP291" s="215"/>
      <c r="TYQ291" s="215"/>
      <c r="TYR291" s="215"/>
      <c r="TYS291" s="215"/>
      <c r="TYT291" s="215"/>
      <c r="TYU291" s="215"/>
      <c r="TYV291" s="215"/>
      <c r="TYW291" s="215"/>
      <c r="TYX291" s="215"/>
      <c r="TYY291" s="215"/>
      <c r="TYZ291" s="215"/>
      <c r="TZA291" s="215"/>
      <c r="TZB291" s="215"/>
      <c r="TZC291" s="215"/>
      <c r="TZD291" s="215"/>
      <c r="TZE291" s="215"/>
      <c r="TZF291" s="215"/>
      <c r="TZG291" s="215"/>
      <c r="TZH291" s="215"/>
      <c r="TZI291" s="215"/>
      <c r="TZJ291" s="215"/>
      <c r="TZK291" s="215"/>
      <c r="TZL291" s="215"/>
      <c r="TZM291" s="215"/>
      <c r="TZN291" s="215"/>
      <c r="TZO291" s="215"/>
      <c r="TZP291" s="215"/>
      <c r="TZQ291" s="215"/>
      <c r="TZR291" s="215"/>
      <c r="TZS291" s="215"/>
      <c r="TZT291" s="215"/>
      <c r="TZU291" s="215"/>
      <c r="TZV291" s="215"/>
      <c r="TZW291" s="215"/>
      <c r="TZX291" s="215"/>
      <c r="TZY291" s="215"/>
      <c r="TZZ291" s="215"/>
      <c r="UAA291" s="215"/>
      <c r="UAB291" s="215"/>
      <c r="UAC291" s="215"/>
      <c r="UAD291" s="215"/>
      <c r="UAE291" s="215"/>
      <c r="UAF291" s="215"/>
      <c r="UAG291" s="215"/>
      <c r="UAH291" s="215"/>
      <c r="UAI291" s="215"/>
      <c r="UAJ291" s="215"/>
      <c r="UAK291" s="215"/>
      <c r="UAL291" s="215"/>
      <c r="UAM291" s="215"/>
      <c r="UAN291" s="215"/>
      <c r="UAO291" s="215"/>
      <c r="UAP291" s="215"/>
      <c r="UAQ291" s="215"/>
      <c r="UAR291" s="215"/>
      <c r="UAS291" s="215"/>
      <c r="UAT291" s="215"/>
      <c r="UAU291" s="215"/>
      <c r="UAV291" s="215"/>
      <c r="UAW291" s="215"/>
      <c r="UAX291" s="215"/>
      <c r="UAY291" s="215"/>
      <c r="UAZ291" s="215"/>
      <c r="UBA291" s="215"/>
      <c r="UBB291" s="215"/>
      <c r="UBC291" s="215"/>
      <c r="UBD291" s="215"/>
      <c r="UBE291" s="215"/>
      <c r="UBF291" s="215"/>
      <c r="UBG291" s="215"/>
      <c r="UBH291" s="215"/>
      <c r="UBI291" s="215"/>
      <c r="UBJ291" s="215"/>
      <c r="UBK291" s="215"/>
      <c r="UBL291" s="215"/>
      <c r="UBM291" s="215"/>
      <c r="UBN291" s="215"/>
      <c r="UBO291" s="215"/>
      <c r="UBP291" s="215"/>
      <c r="UBQ291" s="215"/>
      <c r="UBR291" s="215"/>
      <c r="UBS291" s="215"/>
      <c r="UBT291" s="215"/>
      <c r="UBU291" s="215"/>
      <c r="UBV291" s="215"/>
      <c r="UBW291" s="215"/>
      <c r="UBX291" s="215"/>
      <c r="UBY291" s="215"/>
      <c r="UBZ291" s="215"/>
      <c r="UCA291" s="215"/>
      <c r="UCB291" s="215"/>
      <c r="UCC291" s="215"/>
      <c r="UCD291" s="215"/>
      <c r="UCE291" s="215"/>
      <c r="UCF291" s="215"/>
      <c r="UCG291" s="215"/>
      <c r="UCH291" s="215"/>
      <c r="UCI291" s="215"/>
      <c r="UCJ291" s="215"/>
      <c r="UCK291" s="215"/>
      <c r="UCL291" s="215"/>
      <c r="UCM291" s="215"/>
      <c r="UCN291" s="215"/>
      <c r="UCO291" s="215"/>
      <c r="UCP291" s="215"/>
      <c r="UCQ291" s="215"/>
      <c r="UCR291" s="215"/>
      <c r="UCS291" s="215"/>
      <c r="UCT291" s="215"/>
      <c r="UCU291" s="215"/>
      <c r="UCV291" s="215"/>
      <c r="UCW291" s="215"/>
      <c r="UCX291" s="215"/>
      <c r="UCY291" s="215"/>
      <c r="UCZ291" s="215"/>
      <c r="UDA291" s="215"/>
      <c r="UDB291" s="215"/>
      <c r="UDC291" s="215"/>
      <c r="UDD291" s="215"/>
      <c r="UDE291" s="215"/>
      <c r="UDF291" s="215"/>
      <c r="UDG291" s="215"/>
      <c r="UDH291" s="215"/>
      <c r="UDI291" s="215"/>
      <c r="UDJ291" s="215"/>
      <c r="UDK291" s="215"/>
      <c r="UDL291" s="215"/>
      <c r="UDM291" s="215"/>
      <c r="UDN291" s="215"/>
      <c r="UDO291" s="215"/>
      <c r="UDP291" s="215"/>
      <c r="UDQ291" s="215"/>
      <c r="UDR291" s="215"/>
      <c r="UDS291" s="215"/>
      <c r="UDT291" s="215"/>
      <c r="UDU291" s="215"/>
      <c r="UDV291" s="215"/>
      <c r="UDW291" s="215"/>
      <c r="UDX291" s="215"/>
      <c r="UDY291" s="215"/>
      <c r="UDZ291" s="215"/>
      <c r="UEA291" s="215"/>
      <c r="UEB291" s="215"/>
      <c r="UEC291" s="215"/>
      <c r="UED291" s="215"/>
      <c r="UEE291" s="215"/>
      <c r="UEF291" s="215"/>
      <c r="UEG291" s="215"/>
      <c r="UEH291" s="215"/>
      <c r="UEI291" s="215"/>
      <c r="UEJ291" s="215"/>
      <c r="UEK291" s="215"/>
      <c r="UEL291" s="215"/>
      <c r="UEM291" s="215"/>
      <c r="UEN291" s="215"/>
      <c r="UEO291" s="215"/>
      <c r="UEP291" s="215"/>
      <c r="UEQ291" s="215"/>
      <c r="UER291" s="215"/>
      <c r="UES291" s="215"/>
      <c r="UET291" s="215"/>
      <c r="UEU291" s="215"/>
      <c r="UEV291" s="215"/>
      <c r="UEW291" s="215"/>
      <c r="UEX291" s="215"/>
      <c r="UEY291" s="215"/>
      <c r="UEZ291" s="215"/>
      <c r="UFA291" s="215"/>
      <c r="UFB291" s="215"/>
      <c r="UFC291" s="215"/>
      <c r="UFD291" s="215"/>
      <c r="UFE291" s="215"/>
      <c r="UFF291" s="215"/>
      <c r="UFG291" s="215"/>
      <c r="UFH291" s="215"/>
      <c r="UFI291" s="215"/>
      <c r="UFJ291" s="215"/>
      <c r="UFK291" s="215"/>
      <c r="UFL291" s="215"/>
      <c r="UFM291" s="215"/>
      <c r="UFN291" s="215"/>
      <c r="UFO291" s="215"/>
      <c r="UFP291" s="215"/>
      <c r="UFQ291" s="215"/>
      <c r="UFR291" s="215"/>
      <c r="UFS291" s="215"/>
      <c r="UFT291" s="215"/>
      <c r="UFU291" s="215"/>
      <c r="UFV291" s="215"/>
      <c r="UFW291" s="215"/>
      <c r="UFX291" s="215"/>
      <c r="UFY291" s="215"/>
      <c r="UFZ291" s="215"/>
      <c r="UGA291" s="215"/>
      <c r="UGB291" s="215"/>
      <c r="UGC291" s="215"/>
      <c r="UGD291" s="215"/>
      <c r="UGE291" s="215"/>
      <c r="UGF291" s="215"/>
      <c r="UGG291" s="215"/>
      <c r="UGH291" s="215"/>
      <c r="UGI291" s="215"/>
      <c r="UGJ291" s="215"/>
      <c r="UGK291" s="215"/>
      <c r="UGL291" s="215"/>
      <c r="UGM291" s="215"/>
      <c r="UGN291" s="215"/>
      <c r="UGO291" s="215"/>
      <c r="UGP291" s="215"/>
      <c r="UGQ291" s="215"/>
      <c r="UGR291" s="215"/>
      <c r="UGS291" s="215"/>
      <c r="UGT291" s="215"/>
      <c r="UGU291" s="215"/>
      <c r="UGV291" s="215"/>
      <c r="UGW291" s="215"/>
      <c r="UGX291" s="215"/>
      <c r="UGY291" s="215"/>
      <c r="UGZ291" s="215"/>
      <c r="UHA291" s="215"/>
      <c r="UHB291" s="215"/>
      <c r="UHC291" s="215"/>
      <c r="UHD291" s="215"/>
      <c r="UHE291" s="215"/>
      <c r="UHF291" s="215"/>
      <c r="UHG291" s="215"/>
      <c r="UHH291" s="215"/>
      <c r="UHI291" s="215"/>
      <c r="UHJ291" s="215"/>
      <c r="UHK291" s="215"/>
      <c r="UHL291" s="215"/>
      <c r="UHM291" s="215"/>
      <c r="UHN291" s="215"/>
      <c r="UHO291" s="215"/>
      <c r="UHP291" s="215"/>
      <c r="UHQ291" s="215"/>
      <c r="UHR291" s="215"/>
      <c r="UHS291" s="215"/>
      <c r="UHT291" s="215"/>
      <c r="UHU291" s="215"/>
      <c r="UHV291" s="215"/>
      <c r="UHW291" s="215"/>
      <c r="UHX291" s="215"/>
      <c r="UHY291" s="215"/>
      <c r="UHZ291" s="215"/>
      <c r="UIA291" s="215"/>
      <c r="UIB291" s="215"/>
      <c r="UIC291" s="215"/>
      <c r="UID291" s="215"/>
      <c r="UIE291" s="215"/>
      <c r="UIF291" s="215"/>
      <c r="UIG291" s="215"/>
      <c r="UIH291" s="215"/>
      <c r="UII291" s="215"/>
      <c r="UIJ291" s="215"/>
      <c r="UIK291" s="215"/>
      <c r="UIL291" s="215"/>
      <c r="UIM291" s="215"/>
      <c r="UIN291" s="215"/>
      <c r="UIO291" s="215"/>
      <c r="UIP291" s="215"/>
      <c r="UIQ291" s="215"/>
      <c r="UIR291" s="215"/>
      <c r="UIS291" s="215"/>
      <c r="UIT291" s="215"/>
      <c r="UIU291" s="215"/>
      <c r="UIV291" s="215"/>
      <c r="UIW291" s="215"/>
      <c r="UIX291" s="215"/>
      <c r="UIY291" s="215"/>
      <c r="UIZ291" s="215"/>
      <c r="UJA291" s="215"/>
      <c r="UJB291" s="215"/>
      <c r="UJC291" s="215"/>
      <c r="UJD291" s="215"/>
      <c r="UJE291" s="215"/>
      <c r="UJF291" s="215"/>
      <c r="UJG291" s="215"/>
      <c r="UJH291" s="215"/>
      <c r="UJI291" s="215"/>
      <c r="UJJ291" s="215"/>
      <c r="UJK291" s="215"/>
      <c r="UJL291" s="215"/>
      <c r="UJM291" s="215"/>
      <c r="UJN291" s="215"/>
      <c r="UJO291" s="215"/>
      <c r="UJP291" s="215"/>
      <c r="UJQ291" s="215"/>
      <c r="UJR291" s="215"/>
      <c r="UJS291" s="215"/>
      <c r="UJT291" s="215"/>
      <c r="UJU291" s="215"/>
      <c r="UJV291" s="215"/>
      <c r="UJW291" s="215"/>
      <c r="UJX291" s="215"/>
      <c r="UJY291" s="215"/>
      <c r="UJZ291" s="215"/>
      <c r="UKA291" s="215"/>
      <c r="UKB291" s="215"/>
      <c r="UKC291" s="215"/>
      <c r="UKD291" s="215"/>
      <c r="UKE291" s="215"/>
      <c r="UKF291" s="215"/>
      <c r="UKG291" s="215"/>
      <c r="UKH291" s="215"/>
      <c r="UKI291" s="215"/>
      <c r="UKJ291" s="215"/>
      <c r="UKK291" s="215"/>
      <c r="UKL291" s="215"/>
      <c r="UKM291" s="215"/>
      <c r="UKN291" s="215"/>
      <c r="UKO291" s="215"/>
      <c r="UKP291" s="215"/>
      <c r="UKQ291" s="215"/>
      <c r="UKR291" s="215"/>
      <c r="UKS291" s="215"/>
      <c r="UKT291" s="215"/>
      <c r="UKU291" s="215"/>
      <c r="UKV291" s="215"/>
      <c r="UKW291" s="215"/>
      <c r="UKX291" s="215"/>
      <c r="UKY291" s="215"/>
      <c r="UKZ291" s="215"/>
      <c r="ULA291" s="215"/>
      <c r="ULB291" s="215"/>
      <c r="ULC291" s="215"/>
      <c r="ULD291" s="215"/>
      <c r="ULE291" s="215"/>
      <c r="ULF291" s="215"/>
      <c r="ULG291" s="215"/>
      <c r="ULH291" s="215"/>
      <c r="ULI291" s="215"/>
      <c r="ULJ291" s="215"/>
      <c r="ULK291" s="215"/>
      <c r="ULL291" s="215"/>
      <c r="ULM291" s="215"/>
      <c r="ULN291" s="215"/>
      <c r="ULO291" s="215"/>
      <c r="ULP291" s="215"/>
      <c r="ULQ291" s="215"/>
      <c r="ULR291" s="215"/>
      <c r="ULS291" s="215"/>
      <c r="ULT291" s="215"/>
      <c r="ULU291" s="215"/>
      <c r="ULV291" s="215"/>
      <c r="ULW291" s="215"/>
      <c r="ULX291" s="215"/>
      <c r="ULY291" s="215"/>
      <c r="ULZ291" s="215"/>
      <c r="UMA291" s="215"/>
      <c r="UMB291" s="215"/>
      <c r="UMC291" s="215"/>
      <c r="UMD291" s="215"/>
      <c r="UME291" s="215"/>
      <c r="UMF291" s="215"/>
      <c r="UMG291" s="215"/>
      <c r="UMH291" s="215"/>
      <c r="UMI291" s="215"/>
      <c r="UMJ291" s="215"/>
      <c r="UMK291" s="215"/>
      <c r="UML291" s="215"/>
      <c r="UMM291" s="215"/>
      <c r="UMN291" s="215"/>
      <c r="UMO291" s="215"/>
      <c r="UMP291" s="215"/>
      <c r="UMQ291" s="215"/>
      <c r="UMR291" s="215"/>
      <c r="UMS291" s="215"/>
      <c r="UMT291" s="215"/>
      <c r="UMU291" s="215"/>
      <c r="UMV291" s="215"/>
      <c r="UMW291" s="215"/>
      <c r="UMX291" s="215"/>
      <c r="UMY291" s="215"/>
      <c r="UMZ291" s="215"/>
      <c r="UNA291" s="215"/>
      <c r="UNB291" s="215"/>
      <c r="UNC291" s="215"/>
      <c r="UND291" s="215"/>
      <c r="UNE291" s="215"/>
      <c r="UNF291" s="215"/>
      <c r="UNG291" s="215"/>
      <c r="UNH291" s="215"/>
      <c r="UNI291" s="215"/>
      <c r="UNJ291" s="215"/>
      <c r="UNK291" s="215"/>
      <c r="UNL291" s="215"/>
      <c r="UNM291" s="215"/>
      <c r="UNN291" s="215"/>
      <c r="UNO291" s="215"/>
      <c r="UNP291" s="215"/>
      <c r="UNQ291" s="215"/>
      <c r="UNR291" s="215"/>
      <c r="UNS291" s="215"/>
      <c r="UNT291" s="215"/>
      <c r="UNU291" s="215"/>
      <c r="UNV291" s="215"/>
      <c r="UNW291" s="215"/>
      <c r="UNX291" s="215"/>
      <c r="UNY291" s="215"/>
      <c r="UNZ291" s="215"/>
      <c r="UOA291" s="215"/>
      <c r="UOB291" s="215"/>
      <c r="UOC291" s="215"/>
      <c r="UOD291" s="215"/>
      <c r="UOE291" s="215"/>
      <c r="UOF291" s="215"/>
      <c r="UOG291" s="215"/>
      <c r="UOH291" s="215"/>
      <c r="UOI291" s="215"/>
      <c r="UOJ291" s="215"/>
      <c r="UOK291" s="215"/>
      <c r="UOL291" s="215"/>
      <c r="UOM291" s="215"/>
      <c r="UON291" s="215"/>
      <c r="UOO291" s="215"/>
      <c r="UOP291" s="215"/>
      <c r="UOQ291" s="215"/>
      <c r="UOR291" s="215"/>
      <c r="UOS291" s="215"/>
      <c r="UOT291" s="215"/>
      <c r="UOU291" s="215"/>
      <c r="UOV291" s="215"/>
      <c r="UOW291" s="215"/>
      <c r="UOX291" s="215"/>
      <c r="UOY291" s="215"/>
      <c r="UOZ291" s="215"/>
      <c r="UPA291" s="215"/>
      <c r="UPB291" s="215"/>
      <c r="UPC291" s="215"/>
      <c r="UPD291" s="215"/>
      <c r="UPE291" s="215"/>
      <c r="UPF291" s="215"/>
      <c r="UPG291" s="215"/>
      <c r="UPH291" s="215"/>
      <c r="UPI291" s="215"/>
      <c r="UPJ291" s="215"/>
      <c r="UPK291" s="215"/>
      <c r="UPL291" s="215"/>
      <c r="UPM291" s="215"/>
      <c r="UPN291" s="215"/>
      <c r="UPO291" s="215"/>
      <c r="UPP291" s="215"/>
      <c r="UPQ291" s="215"/>
      <c r="UPR291" s="215"/>
      <c r="UPS291" s="215"/>
      <c r="UPT291" s="215"/>
      <c r="UPU291" s="215"/>
      <c r="UPV291" s="215"/>
      <c r="UPW291" s="215"/>
      <c r="UPX291" s="215"/>
      <c r="UPY291" s="215"/>
      <c r="UPZ291" s="215"/>
      <c r="UQA291" s="215"/>
      <c r="UQB291" s="215"/>
      <c r="UQC291" s="215"/>
      <c r="UQD291" s="215"/>
      <c r="UQE291" s="215"/>
      <c r="UQF291" s="215"/>
      <c r="UQG291" s="215"/>
      <c r="UQH291" s="215"/>
      <c r="UQI291" s="215"/>
      <c r="UQJ291" s="215"/>
      <c r="UQK291" s="215"/>
      <c r="UQL291" s="215"/>
      <c r="UQM291" s="215"/>
      <c r="UQN291" s="215"/>
      <c r="UQO291" s="215"/>
      <c r="UQP291" s="215"/>
      <c r="UQQ291" s="215"/>
      <c r="UQR291" s="215"/>
      <c r="UQS291" s="215"/>
      <c r="UQT291" s="215"/>
      <c r="UQU291" s="215"/>
      <c r="UQV291" s="215"/>
      <c r="UQW291" s="215"/>
      <c r="UQX291" s="215"/>
      <c r="UQY291" s="215"/>
      <c r="UQZ291" s="215"/>
      <c r="URA291" s="215"/>
      <c r="URB291" s="215"/>
      <c r="URC291" s="215"/>
      <c r="URD291" s="215"/>
      <c r="URE291" s="215"/>
      <c r="URF291" s="215"/>
      <c r="URG291" s="215"/>
      <c r="URH291" s="215"/>
      <c r="URI291" s="215"/>
      <c r="URJ291" s="215"/>
      <c r="URK291" s="215"/>
      <c r="URL291" s="215"/>
      <c r="URM291" s="215"/>
      <c r="URN291" s="215"/>
      <c r="URO291" s="215"/>
      <c r="URP291" s="215"/>
      <c r="URQ291" s="215"/>
      <c r="URR291" s="215"/>
      <c r="URS291" s="215"/>
      <c r="URT291" s="215"/>
      <c r="URU291" s="215"/>
      <c r="URV291" s="215"/>
      <c r="URW291" s="215"/>
      <c r="URX291" s="215"/>
      <c r="URY291" s="215"/>
      <c r="URZ291" s="215"/>
      <c r="USA291" s="215"/>
      <c r="USB291" s="215"/>
      <c r="USC291" s="215"/>
      <c r="USD291" s="215"/>
      <c r="USE291" s="215"/>
      <c r="USF291" s="215"/>
      <c r="USG291" s="215"/>
      <c r="USH291" s="215"/>
      <c r="USI291" s="215"/>
      <c r="USJ291" s="215"/>
      <c r="USK291" s="215"/>
      <c r="USL291" s="215"/>
      <c r="USM291" s="215"/>
      <c r="USN291" s="215"/>
      <c r="USO291" s="215"/>
      <c r="USP291" s="215"/>
      <c r="USQ291" s="215"/>
      <c r="USR291" s="215"/>
      <c r="USS291" s="215"/>
      <c r="UST291" s="215"/>
      <c r="USU291" s="215"/>
      <c r="USV291" s="215"/>
      <c r="USW291" s="215"/>
      <c r="USX291" s="215"/>
      <c r="USY291" s="215"/>
      <c r="USZ291" s="215"/>
      <c r="UTA291" s="215"/>
      <c r="UTB291" s="215"/>
      <c r="UTC291" s="215"/>
      <c r="UTD291" s="215"/>
      <c r="UTE291" s="215"/>
      <c r="UTF291" s="215"/>
      <c r="UTG291" s="215"/>
      <c r="UTH291" s="215"/>
      <c r="UTI291" s="215"/>
      <c r="UTJ291" s="215"/>
      <c r="UTK291" s="215"/>
      <c r="UTL291" s="215"/>
      <c r="UTM291" s="215"/>
      <c r="UTN291" s="215"/>
      <c r="UTO291" s="215"/>
      <c r="UTP291" s="215"/>
      <c r="UTQ291" s="215"/>
      <c r="UTR291" s="215"/>
      <c r="UTS291" s="215"/>
      <c r="UTT291" s="215"/>
      <c r="UTU291" s="215"/>
      <c r="UTV291" s="215"/>
      <c r="UTW291" s="215"/>
      <c r="UTX291" s="215"/>
      <c r="UTY291" s="215"/>
      <c r="UTZ291" s="215"/>
      <c r="UUA291" s="215"/>
      <c r="UUB291" s="215"/>
      <c r="UUC291" s="215"/>
      <c r="UUD291" s="215"/>
      <c r="UUE291" s="215"/>
      <c r="UUF291" s="215"/>
      <c r="UUG291" s="215"/>
      <c r="UUH291" s="215"/>
      <c r="UUI291" s="215"/>
      <c r="UUJ291" s="215"/>
      <c r="UUK291" s="215"/>
      <c r="UUL291" s="215"/>
      <c r="UUM291" s="215"/>
      <c r="UUN291" s="215"/>
      <c r="UUO291" s="215"/>
      <c r="UUP291" s="215"/>
      <c r="UUQ291" s="215"/>
      <c r="UUR291" s="215"/>
      <c r="UUS291" s="215"/>
      <c r="UUT291" s="215"/>
      <c r="UUU291" s="215"/>
      <c r="UUV291" s="215"/>
      <c r="UUW291" s="215"/>
      <c r="UUX291" s="215"/>
      <c r="UUY291" s="215"/>
      <c r="UUZ291" s="215"/>
      <c r="UVA291" s="215"/>
      <c r="UVB291" s="215"/>
      <c r="UVC291" s="215"/>
      <c r="UVD291" s="215"/>
      <c r="UVE291" s="215"/>
      <c r="UVF291" s="215"/>
      <c r="UVG291" s="215"/>
      <c r="UVH291" s="215"/>
      <c r="UVI291" s="215"/>
      <c r="UVJ291" s="215"/>
      <c r="UVK291" s="215"/>
      <c r="UVL291" s="215"/>
      <c r="UVM291" s="215"/>
      <c r="UVN291" s="215"/>
      <c r="UVO291" s="215"/>
      <c r="UVP291" s="215"/>
      <c r="UVQ291" s="215"/>
      <c r="UVR291" s="215"/>
      <c r="UVS291" s="215"/>
      <c r="UVT291" s="215"/>
      <c r="UVU291" s="215"/>
      <c r="UVV291" s="215"/>
      <c r="UVW291" s="215"/>
      <c r="UVX291" s="215"/>
      <c r="UVY291" s="215"/>
      <c r="UVZ291" s="215"/>
      <c r="UWA291" s="215"/>
      <c r="UWB291" s="215"/>
      <c r="UWC291" s="215"/>
      <c r="UWD291" s="215"/>
      <c r="UWE291" s="215"/>
      <c r="UWF291" s="215"/>
      <c r="UWG291" s="215"/>
      <c r="UWH291" s="215"/>
      <c r="UWI291" s="215"/>
      <c r="UWJ291" s="215"/>
      <c r="UWK291" s="215"/>
      <c r="UWL291" s="215"/>
      <c r="UWM291" s="215"/>
      <c r="UWN291" s="215"/>
      <c r="UWO291" s="215"/>
      <c r="UWP291" s="215"/>
      <c r="UWQ291" s="215"/>
      <c r="UWR291" s="215"/>
      <c r="UWS291" s="215"/>
      <c r="UWT291" s="215"/>
      <c r="UWU291" s="215"/>
      <c r="UWV291" s="215"/>
      <c r="UWW291" s="215"/>
      <c r="UWX291" s="215"/>
      <c r="UWY291" s="215"/>
      <c r="UWZ291" s="215"/>
      <c r="UXA291" s="215"/>
      <c r="UXB291" s="215"/>
      <c r="UXC291" s="215"/>
      <c r="UXD291" s="215"/>
      <c r="UXE291" s="215"/>
      <c r="UXF291" s="215"/>
      <c r="UXG291" s="215"/>
      <c r="UXH291" s="215"/>
      <c r="UXI291" s="215"/>
      <c r="UXJ291" s="215"/>
      <c r="UXK291" s="215"/>
      <c r="UXL291" s="215"/>
      <c r="UXM291" s="215"/>
      <c r="UXN291" s="215"/>
      <c r="UXO291" s="215"/>
      <c r="UXP291" s="215"/>
      <c r="UXQ291" s="215"/>
      <c r="UXR291" s="215"/>
      <c r="UXS291" s="215"/>
      <c r="UXT291" s="215"/>
      <c r="UXU291" s="215"/>
      <c r="UXV291" s="215"/>
      <c r="UXW291" s="215"/>
      <c r="UXX291" s="215"/>
      <c r="UXY291" s="215"/>
      <c r="UXZ291" s="215"/>
      <c r="UYA291" s="215"/>
      <c r="UYB291" s="215"/>
      <c r="UYC291" s="215"/>
      <c r="UYD291" s="215"/>
      <c r="UYE291" s="215"/>
      <c r="UYF291" s="215"/>
      <c r="UYG291" s="215"/>
      <c r="UYH291" s="215"/>
      <c r="UYI291" s="215"/>
      <c r="UYJ291" s="215"/>
      <c r="UYK291" s="215"/>
      <c r="UYL291" s="215"/>
      <c r="UYM291" s="215"/>
      <c r="UYN291" s="215"/>
      <c r="UYO291" s="215"/>
      <c r="UYP291" s="215"/>
      <c r="UYQ291" s="215"/>
      <c r="UYR291" s="215"/>
      <c r="UYS291" s="215"/>
      <c r="UYT291" s="215"/>
      <c r="UYU291" s="215"/>
      <c r="UYV291" s="215"/>
      <c r="UYW291" s="215"/>
      <c r="UYX291" s="215"/>
      <c r="UYY291" s="215"/>
      <c r="UYZ291" s="215"/>
      <c r="UZA291" s="215"/>
      <c r="UZB291" s="215"/>
      <c r="UZC291" s="215"/>
      <c r="UZD291" s="215"/>
      <c r="UZE291" s="215"/>
      <c r="UZF291" s="215"/>
      <c r="UZG291" s="215"/>
      <c r="UZH291" s="215"/>
      <c r="UZI291" s="215"/>
      <c r="UZJ291" s="215"/>
      <c r="UZK291" s="215"/>
      <c r="UZL291" s="215"/>
      <c r="UZM291" s="215"/>
      <c r="UZN291" s="215"/>
      <c r="UZO291" s="215"/>
      <c r="UZP291" s="215"/>
      <c r="UZQ291" s="215"/>
      <c r="UZR291" s="215"/>
      <c r="UZS291" s="215"/>
      <c r="UZT291" s="215"/>
      <c r="UZU291" s="215"/>
      <c r="UZV291" s="215"/>
      <c r="UZW291" s="215"/>
      <c r="UZX291" s="215"/>
      <c r="UZY291" s="215"/>
      <c r="UZZ291" s="215"/>
      <c r="VAA291" s="215"/>
      <c r="VAB291" s="215"/>
      <c r="VAC291" s="215"/>
      <c r="VAD291" s="215"/>
      <c r="VAE291" s="215"/>
      <c r="VAF291" s="215"/>
      <c r="VAG291" s="215"/>
      <c r="VAH291" s="215"/>
      <c r="VAI291" s="215"/>
      <c r="VAJ291" s="215"/>
      <c r="VAK291" s="215"/>
      <c r="VAL291" s="215"/>
      <c r="VAM291" s="215"/>
      <c r="VAN291" s="215"/>
      <c r="VAO291" s="215"/>
      <c r="VAP291" s="215"/>
      <c r="VAQ291" s="215"/>
      <c r="VAR291" s="215"/>
      <c r="VAS291" s="215"/>
      <c r="VAT291" s="215"/>
      <c r="VAU291" s="215"/>
      <c r="VAV291" s="215"/>
      <c r="VAW291" s="215"/>
      <c r="VAX291" s="215"/>
      <c r="VAY291" s="215"/>
      <c r="VAZ291" s="215"/>
      <c r="VBA291" s="215"/>
      <c r="VBB291" s="215"/>
      <c r="VBC291" s="215"/>
      <c r="VBD291" s="215"/>
      <c r="VBE291" s="215"/>
      <c r="VBF291" s="215"/>
      <c r="VBG291" s="215"/>
      <c r="VBH291" s="215"/>
      <c r="VBI291" s="215"/>
      <c r="VBJ291" s="215"/>
      <c r="VBK291" s="215"/>
      <c r="VBL291" s="215"/>
      <c r="VBM291" s="215"/>
      <c r="VBN291" s="215"/>
      <c r="VBO291" s="215"/>
      <c r="VBP291" s="215"/>
      <c r="VBQ291" s="215"/>
      <c r="VBR291" s="215"/>
      <c r="VBS291" s="215"/>
      <c r="VBT291" s="215"/>
      <c r="VBU291" s="215"/>
      <c r="VBV291" s="215"/>
      <c r="VBW291" s="215"/>
      <c r="VBX291" s="215"/>
      <c r="VBY291" s="215"/>
      <c r="VBZ291" s="215"/>
      <c r="VCA291" s="215"/>
      <c r="VCB291" s="215"/>
      <c r="VCC291" s="215"/>
      <c r="VCD291" s="215"/>
      <c r="VCE291" s="215"/>
      <c r="VCF291" s="215"/>
      <c r="VCG291" s="215"/>
      <c r="VCH291" s="215"/>
      <c r="VCI291" s="215"/>
      <c r="VCJ291" s="215"/>
      <c r="VCK291" s="215"/>
      <c r="VCL291" s="215"/>
      <c r="VCM291" s="215"/>
      <c r="VCN291" s="215"/>
      <c r="VCO291" s="215"/>
      <c r="VCP291" s="215"/>
      <c r="VCQ291" s="215"/>
      <c r="VCR291" s="215"/>
      <c r="VCS291" s="215"/>
      <c r="VCT291" s="215"/>
      <c r="VCU291" s="215"/>
      <c r="VCV291" s="215"/>
      <c r="VCW291" s="215"/>
      <c r="VCX291" s="215"/>
      <c r="VCY291" s="215"/>
      <c r="VCZ291" s="215"/>
      <c r="VDA291" s="215"/>
      <c r="VDB291" s="215"/>
      <c r="VDC291" s="215"/>
      <c r="VDD291" s="215"/>
      <c r="VDE291" s="215"/>
      <c r="VDF291" s="215"/>
      <c r="VDG291" s="215"/>
      <c r="VDH291" s="215"/>
      <c r="VDI291" s="215"/>
      <c r="VDJ291" s="215"/>
      <c r="VDK291" s="215"/>
      <c r="VDL291" s="215"/>
      <c r="VDM291" s="215"/>
      <c r="VDN291" s="215"/>
      <c r="VDO291" s="215"/>
      <c r="VDP291" s="215"/>
      <c r="VDQ291" s="215"/>
      <c r="VDR291" s="215"/>
      <c r="VDS291" s="215"/>
      <c r="VDT291" s="215"/>
      <c r="VDU291" s="215"/>
      <c r="VDV291" s="215"/>
      <c r="VDW291" s="215"/>
      <c r="VDX291" s="215"/>
      <c r="VDY291" s="215"/>
      <c r="VDZ291" s="215"/>
      <c r="VEA291" s="215"/>
      <c r="VEB291" s="215"/>
      <c r="VEC291" s="215"/>
      <c r="VED291" s="215"/>
      <c r="VEE291" s="215"/>
      <c r="VEF291" s="215"/>
      <c r="VEG291" s="215"/>
      <c r="VEH291" s="215"/>
      <c r="VEI291" s="215"/>
      <c r="VEJ291" s="215"/>
      <c r="VEK291" s="215"/>
      <c r="VEL291" s="215"/>
      <c r="VEM291" s="215"/>
      <c r="VEN291" s="215"/>
      <c r="VEO291" s="215"/>
      <c r="VEP291" s="215"/>
      <c r="VEQ291" s="215"/>
      <c r="VER291" s="215"/>
      <c r="VES291" s="215"/>
      <c r="VET291" s="215"/>
      <c r="VEU291" s="215"/>
      <c r="VEV291" s="215"/>
      <c r="VEW291" s="215"/>
      <c r="VEX291" s="215"/>
      <c r="VEY291" s="215"/>
      <c r="VEZ291" s="215"/>
      <c r="VFA291" s="215"/>
      <c r="VFB291" s="215"/>
      <c r="VFC291" s="215"/>
      <c r="VFD291" s="215"/>
      <c r="VFE291" s="215"/>
      <c r="VFF291" s="215"/>
      <c r="VFG291" s="215"/>
      <c r="VFH291" s="215"/>
      <c r="VFI291" s="215"/>
      <c r="VFJ291" s="215"/>
      <c r="VFK291" s="215"/>
      <c r="VFL291" s="215"/>
      <c r="VFM291" s="215"/>
      <c r="VFN291" s="215"/>
      <c r="VFO291" s="215"/>
      <c r="VFP291" s="215"/>
      <c r="VFQ291" s="215"/>
      <c r="VFR291" s="215"/>
      <c r="VFS291" s="215"/>
      <c r="VFT291" s="215"/>
      <c r="VFU291" s="215"/>
      <c r="VFV291" s="215"/>
      <c r="VFW291" s="215"/>
      <c r="VFX291" s="215"/>
      <c r="VFY291" s="215"/>
      <c r="VFZ291" s="215"/>
      <c r="VGA291" s="215"/>
      <c r="VGB291" s="215"/>
      <c r="VGC291" s="215"/>
      <c r="VGD291" s="215"/>
      <c r="VGE291" s="215"/>
      <c r="VGF291" s="215"/>
      <c r="VGG291" s="215"/>
      <c r="VGH291" s="215"/>
      <c r="VGI291" s="215"/>
      <c r="VGJ291" s="215"/>
      <c r="VGK291" s="215"/>
      <c r="VGL291" s="215"/>
      <c r="VGM291" s="215"/>
      <c r="VGN291" s="215"/>
      <c r="VGO291" s="215"/>
      <c r="VGP291" s="215"/>
      <c r="VGQ291" s="215"/>
      <c r="VGR291" s="215"/>
      <c r="VGS291" s="215"/>
      <c r="VGT291" s="215"/>
      <c r="VGU291" s="215"/>
      <c r="VGV291" s="215"/>
      <c r="VGW291" s="215"/>
      <c r="VGX291" s="215"/>
      <c r="VGY291" s="215"/>
      <c r="VGZ291" s="215"/>
      <c r="VHA291" s="215"/>
      <c r="VHB291" s="215"/>
      <c r="VHC291" s="215"/>
      <c r="VHD291" s="215"/>
      <c r="VHE291" s="215"/>
      <c r="VHF291" s="215"/>
      <c r="VHG291" s="215"/>
      <c r="VHH291" s="215"/>
      <c r="VHI291" s="215"/>
      <c r="VHJ291" s="215"/>
      <c r="VHK291" s="215"/>
      <c r="VHL291" s="215"/>
      <c r="VHM291" s="215"/>
      <c r="VHN291" s="215"/>
      <c r="VHO291" s="215"/>
      <c r="VHP291" s="215"/>
      <c r="VHQ291" s="215"/>
      <c r="VHR291" s="215"/>
      <c r="VHS291" s="215"/>
      <c r="VHT291" s="215"/>
      <c r="VHU291" s="215"/>
      <c r="VHV291" s="215"/>
      <c r="VHW291" s="215"/>
      <c r="VHX291" s="215"/>
      <c r="VHY291" s="215"/>
      <c r="VHZ291" s="215"/>
      <c r="VIA291" s="215"/>
      <c r="VIB291" s="215"/>
      <c r="VIC291" s="215"/>
      <c r="VID291" s="215"/>
      <c r="VIE291" s="215"/>
      <c r="VIF291" s="215"/>
      <c r="VIG291" s="215"/>
      <c r="VIH291" s="215"/>
      <c r="VII291" s="215"/>
      <c r="VIJ291" s="215"/>
      <c r="VIK291" s="215"/>
      <c r="VIL291" s="215"/>
      <c r="VIM291" s="215"/>
      <c r="VIN291" s="215"/>
      <c r="VIO291" s="215"/>
      <c r="VIP291" s="215"/>
      <c r="VIQ291" s="215"/>
      <c r="VIR291" s="215"/>
      <c r="VIS291" s="215"/>
      <c r="VIT291" s="215"/>
      <c r="VIU291" s="215"/>
      <c r="VIV291" s="215"/>
      <c r="VIW291" s="215"/>
      <c r="VIX291" s="215"/>
      <c r="VIY291" s="215"/>
      <c r="VIZ291" s="215"/>
      <c r="VJA291" s="215"/>
      <c r="VJB291" s="215"/>
      <c r="VJC291" s="215"/>
      <c r="VJD291" s="215"/>
      <c r="VJE291" s="215"/>
      <c r="VJF291" s="215"/>
      <c r="VJG291" s="215"/>
      <c r="VJH291" s="215"/>
      <c r="VJI291" s="215"/>
      <c r="VJJ291" s="215"/>
      <c r="VJK291" s="215"/>
      <c r="VJL291" s="215"/>
      <c r="VJM291" s="215"/>
      <c r="VJN291" s="215"/>
      <c r="VJO291" s="215"/>
      <c r="VJP291" s="215"/>
      <c r="VJQ291" s="215"/>
      <c r="VJR291" s="215"/>
      <c r="VJS291" s="215"/>
      <c r="VJT291" s="215"/>
      <c r="VJU291" s="215"/>
      <c r="VJV291" s="215"/>
      <c r="VJW291" s="215"/>
      <c r="VJX291" s="215"/>
      <c r="VJY291" s="215"/>
      <c r="VJZ291" s="215"/>
      <c r="VKA291" s="215"/>
      <c r="VKB291" s="215"/>
      <c r="VKC291" s="215"/>
      <c r="VKD291" s="215"/>
      <c r="VKE291" s="215"/>
      <c r="VKF291" s="215"/>
      <c r="VKG291" s="215"/>
      <c r="VKH291" s="215"/>
      <c r="VKI291" s="215"/>
      <c r="VKJ291" s="215"/>
      <c r="VKK291" s="215"/>
      <c r="VKL291" s="215"/>
      <c r="VKM291" s="215"/>
      <c r="VKN291" s="215"/>
      <c r="VKO291" s="215"/>
      <c r="VKP291" s="215"/>
      <c r="VKQ291" s="215"/>
      <c r="VKR291" s="215"/>
      <c r="VKS291" s="215"/>
      <c r="VKT291" s="215"/>
      <c r="VKU291" s="215"/>
      <c r="VKV291" s="215"/>
      <c r="VKW291" s="215"/>
      <c r="VKX291" s="215"/>
      <c r="VKY291" s="215"/>
      <c r="VKZ291" s="215"/>
      <c r="VLA291" s="215"/>
      <c r="VLB291" s="215"/>
      <c r="VLC291" s="215"/>
      <c r="VLD291" s="215"/>
      <c r="VLE291" s="215"/>
      <c r="VLF291" s="215"/>
      <c r="VLG291" s="215"/>
      <c r="VLH291" s="215"/>
      <c r="VLI291" s="215"/>
      <c r="VLJ291" s="215"/>
      <c r="VLK291" s="215"/>
      <c r="VLL291" s="215"/>
      <c r="VLM291" s="215"/>
      <c r="VLN291" s="215"/>
      <c r="VLO291" s="215"/>
      <c r="VLP291" s="215"/>
      <c r="VLQ291" s="215"/>
      <c r="VLR291" s="215"/>
      <c r="VLS291" s="215"/>
      <c r="VLT291" s="215"/>
      <c r="VLU291" s="215"/>
      <c r="VLV291" s="215"/>
      <c r="VLW291" s="215"/>
      <c r="VLX291" s="215"/>
      <c r="VLY291" s="215"/>
      <c r="VLZ291" s="215"/>
      <c r="VMA291" s="215"/>
      <c r="VMB291" s="215"/>
      <c r="VMC291" s="215"/>
      <c r="VMD291" s="215"/>
      <c r="VME291" s="215"/>
      <c r="VMF291" s="215"/>
      <c r="VMG291" s="215"/>
      <c r="VMH291" s="215"/>
      <c r="VMI291" s="215"/>
      <c r="VMJ291" s="215"/>
      <c r="VMK291" s="215"/>
      <c r="VML291" s="215"/>
      <c r="VMM291" s="215"/>
      <c r="VMN291" s="215"/>
      <c r="VMO291" s="215"/>
      <c r="VMP291" s="215"/>
      <c r="VMQ291" s="215"/>
      <c r="VMR291" s="215"/>
      <c r="VMS291" s="215"/>
      <c r="VMT291" s="215"/>
      <c r="VMU291" s="215"/>
      <c r="VMV291" s="215"/>
      <c r="VMW291" s="215"/>
      <c r="VMX291" s="215"/>
      <c r="VMY291" s="215"/>
      <c r="VMZ291" s="215"/>
      <c r="VNA291" s="215"/>
      <c r="VNB291" s="215"/>
      <c r="VNC291" s="215"/>
      <c r="VND291" s="215"/>
      <c r="VNE291" s="215"/>
      <c r="VNF291" s="215"/>
      <c r="VNG291" s="215"/>
      <c r="VNH291" s="215"/>
      <c r="VNI291" s="215"/>
      <c r="VNJ291" s="215"/>
      <c r="VNK291" s="215"/>
      <c r="VNL291" s="215"/>
      <c r="VNM291" s="215"/>
      <c r="VNN291" s="215"/>
      <c r="VNO291" s="215"/>
      <c r="VNP291" s="215"/>
      <c r="VNQ291" s="215"/>
      <c r="VNR291" s="215"/>
      <c r="VNS291" s="215"/>
      <c r="VNT291" s="215"/>
      <c r="VNU291" s="215"/>
      <c r="VNV291" s="215"/>
      <c r="VNW291" s="215"/>
      <c r="VNX291" s="215"/>
      <c r="VNY291" s="215"/>
      <c r="VNZ291" s="215"/>
      <c r="VOA291" s="215"/>
      <c r="VOB291" s="215"/>
      <c r="VOC291" s="215"/>
      <c r="VOD291" s="215"/>
      <c r="VOE291" s="215"/>
      <c r="VOF291" s="215"/>
      <c r="VOG291" s="215"/>
      <c r="VOH291" s="215"/>
      <c r="VOI291" s="215"/>
      <c r="VOJ291" s="215"/>
      <c r="VOK291" s="215"/>
      <c r="VOL291" s="215"/>
      <c r="VOM291" s="215"/>
      <c r="VON291" s="215"/>
      <c r="VOO291" s="215"/>
      <c r="VOP291" s="215"/>
      <c r="VOQ291" s="215"/>
      <c r="VOR291" s="215"/>
      <c r="VOS291" s="215"/>
      <c r="VOT291" s="215"/>
      <c r="VOU291" s="215"/>
      <c r="VOV291" s="215"/>
      <c r="VOW291" s="215"/>
      <c r="VOX291" s="215"/>
      <c r="VOY291" s="215"/>
      <c r="VOZ291" s="215"/>
      <c r="VPA291" s="215"/>
      <c r="VPB291" s="215"/>
      <c r="VPC291" s="215"/>
      <c r="VPD291" s="215"/>
      <c r="VPE291" s="215"/>
      <c r="VPF291" s="215"/>
      <c r="VPG291" s="215"/>
      <c r="VPH291" s="215"/>
      <c r="VPI291" s="215"/>
      <c r="VPJ291" s="215"/>
      <c r="VPK291" s="215"/>
      <c r="VPL291" s="215"/>
      <c r="VPM291" s="215"/>
      <c r="VPN291" s="215"/>
      <c r="VPO291" s="215"/>
      <c r="VPP291" s="215"/>
      <c r="VPQ291" s="215"/>
      <c r="VPR291" s="215"/>
      <c r="VPS291" s="215"/>
      <c r="VPT291" s="215"/>
      <c r="VPU291" s="215"/>
      <c r="VPV291" s="215"/>
      <c r="VPW291" s="215"/>
      <c r="VPX291" s="215"/>
      <c r="VPY291" s="215"/>
      <c r="VPZ291" s="215"/>
      <c r="VQA291" s="215"/>
      <c r="VQB291" s="215"/>
      <c r="VQC291" s="215"/>
      <c r="VQD291" s="215"/>
      <c r="VQE291" s="215"/>
      <c r="VQF291" s="215"/>
      <c r="VQG291" s="215"/>
      <c r="VQH291" s="215"/>
      <c r="VQI291" s="215"/>
      <c r="VQJ291" s="215"/>
      <c r="VQK291" s="215"/>
      <c r="VQL291" s="215"/>
      <c r="VQM291" s="215"/>
      <c r="VQN291" s="215"/>
      <c r="VQO291" s="215"/>
      <c r="VQP291" s="215"/>
      <c r="VQQ291" s="215"/>
      <c r="VQR291" s="215"/>
      <c r="VQS291" s="215"/>
      <c r="VQT291" s="215"/>
      <c r="VQU291" s="215"/>
      <c r="VQV291" s="215"/>
      <c r="VQW291" s="215"/>
      <c r="VQX291" s="215"/>
      <c r="VQY291" s="215"/>
      <c r="VQZ291" s="215"/>
      <c r="VRA291" s="215"/>
      <c r="VRB291" s="215"/>
      <c r="VRC291" s="215"/>
      <c r="VRD291" s="215"/>
      <c r="VRE291" s="215"/>
      <c r="VRF291" s="215"/>
      <c r="VRG291" s="215"/>
      <c r="VRH291" s="215"/>
      <c r="VRI291" s="215"/>
      <c r="VRJ291" s="215"/>
      <c r="VRK291" s="215"/>
      <c r="VRL291" s="215"/>
      <c r="VRM291" s="215"/>
      <c r="VRN291" s="215"/>
      <c r="VRO291" s="215"/>
      <c r="VRP291" s="215"/>
      <c r="VRQ291" s="215"/>
      <c r="VRR291" s="215"/>
      <c r="VRS291" s="215"/>
      <c r="VRT291" s="215"/>
      <c r="VRU291" s="215"/>
      <c r="VRV291" s="215"/>
      <c r="VRW291" s="215"/>
      <c r="VRX291" s="215"/>
      <c r="VRY291" s="215"/>
      <c r="VRZ291" s="215"/>
      <c r="VSA291" s="215"/>
      <c r="VSB291" s="215"/>
      <c r="VSC291" s="215"/>
      <c r="VSD291" s="215"/>
      <c r="VSE291" s="215"/>
      <c r="VSF291" s="215"/>
      <c r="VSG291" s="215"/>
      <c r="VSH291" s="215"/>
      <c r="VSI291" s="215"/>
      <c r="VSJ291" s="215"/>
      <c r="VSK291" s="215"/>
      <c r="VSL291" s="215"/>
      <c r="VSM291" s="215"/>
      <c r="VSN291" s="215"/>
      <c r="VSO291" s="215"/>
      <c r="VSP291" s="215"/>
      <c r="VSQ291" s="215"/>
      <c r="VSR291" s="215"/>
      <c r="VSS291" s="215"/>
      <c r="VST291" s="215"/>
      <c r="VSU291" s="215"/>
      <c r="VSV291" s="215"/>
      <c r="VSW291" s="215"/>
      <c r="VSX291" s="215"/>
      <c r="VSY291" s="215"/>
      <c r="VSZ291" s="215"/>
      <c r="VTA291" s="215"/>
      <c r="VTB291" s="215"/>
      <c r="VTC291" s="215"/>
      <c r="VTD291" s="215"/>
      <c r="VTE291" s="215"/>
      <c r="VTF291" s="215"/>
      <c r="VTG291" s="215"/>
      <c r="VTH291" s="215"/>
      <c r="VTI291" s="215"/>
      <c r="VTJ291" s="215"/>
      <c r="VTK291" s="215"/>
      <c r="VTL291" s="215"/>
      <c r="VTM291" s="215"/>
      <c r="VTN291" s="215"/>
      <c r="VTO291" s="215"/>
      <c r="VTP291" s="215"/>
      <c r="VTQ291" s="215"/>
      <c r="VTR291" s="215"/>
      <c r="VTS291" s="215"/>
      <c r="VTT291" s="215"/>
      <c r="VTU291" s="215"/>
      <c r="VTV291" s="215"/>
      <c r="VTW291" s="215"/>
      <c r="VTX291" s="215"/>
      <c r="VTY291" s="215"/>
      <c r="VTZ291" s="215"/>
      <c r="VUA291" s="215"/>
      <c r="VUB291" s="215"/>
      <c r="VUC291" s="215"/>
      <c r="VUD291" s="215"/>
      <c r="VUE291" s="215"/>
      <c r="VUF291" s="215"/>
      <c r="VUG291" s="215"/>
      <c r="VUH291" s="215"/>
      <c r="VUI291" s="215"/>
      <c r="VUJ291" s="215"/>
      <c r="VUK291" s="215"/>
      <c r="VUL291" s="215"/>
      <c r="VUM291" s="215"/>
      <c r="VUN291" s="215"/>
      <c r="VUO291" s="215"/>
      <c r="VUP291" s="215"/>
      <c r="VUQ291" s="215"/>
      <c r="VUR291" s="215"/>
      <c r="VUS291" s="215"/>
      <c r="VUT291" s="215"/>
      <c r="VUU291" s="215"/>
      <c r="VUV291" s="215"/>
      <c r="VUW291" s="215"/>
      <c r="VUX291" s="215"/>
      <c r="VUY291" s="215"/>
      <c r="VUZ291" s="215"/>
      <c r="VVA291" s="215"/>
      <c r="VVB291" s="215"/>
      <c r="VVC291" s="215"/>
      <c r="VVD291" s="215"/>
      <c r="VVE291" s="215"/>
      <c r="VVF291" s="215"/>
      <c r="VVG291" s="215"/>
      <c r="VVH291" s="215"/>
      <c r="VVI291" s="215"/>
      <c r="VVJ291" s="215"/>
      <c r="VVK291" s="215"/>
      <c r="VVL291" s="215"/>
      <c r="VVM291" s="215"/>
      <c r="VVN291" s="215"/>
      <c r="VVO291" s="215"/>
      <c r="VVP291" s="215"/>
      <c r="VVQ291" s="215"/>
      <c r="VVR291" s="215"/>
      <c r="VVS291" s="215"/>
      <c r="VVT291" s="215"/>
      <c r="VVU291" s="215"/>
      <c r="VVV291" s="215"/>
      <c r="VVW291" s="215"/>
      <c r="VVX291" s="215"/>
      <c r="VVY291" s="215"/>
      <c r="VVZ291" s="215"/>
      <c r="VWA291" s="215"/>
      <c r="VWB291" s="215"/>
      <c r="VWC291" s="215"/>
      <c r="VWD291" s="215"/>
      <c r="VWE291" s="215"/>
      <c r="VWF291" s="215"/>
      <c r="VWG291" s="215"/>
      <c r="VWH291" s="215"/>
      <c r="VWI291" s="215"/>
      <c r="VWJ291" s="215"/>
      <c r="VWK291" s="215"/>
      <c r="VWL291" s="215"/>
      <c r="VWM291" s="215"/>
      <c r="VWN291" s="215"/>
      <c r="VWO291" s="215"/>
      <c r="VWP291" s="215"/>
      <c r="VWQ291" s="215"/>
      <c r="VWR291" s="215"/>
      <c r="VWS291" s="215"/>
      <c r="VWT291" s="215"/>
      <c r="VWU291" s="215"/>
      <c r="VWV291" s="215"/>
      <c r="VWW291" s="215"/>
      <c r="VWX291" s="215"/>
      <c r="VWY291" s="215"/>
      <c r="VWZ291" s="215"/>
      <c r="VXA291" s="215"/>
      <c r="VXB291" s="215"/>
      <c r="VXC291" s="215"/>
      <c r="VXD291" s="215"/>
      <c r="VXE291" s="215"/>
      <c r="VXF291" s="215"/>
      <c r="VXG291" s="215"/>
      <c r="VXH291" s="215"/>
      <c r="VXI291" s="215"/>
      <c r="VXJ291" s="215"/>
      <c r="VXK291" s="215"/>
      <c r="VXL291" s="215"/>
      <c r="VXM291" s="215"/>
      <c r="VXN291" s="215"/>
      <c r="VXO291" s="215"/>
      <c r="VXP291" s="215"/>
      <c r="VXQ291" s="215"/>
      <c r="VXR291" s="215"/>
      <c r="VXS291" s="215"/>
      <c r="VXT291" s="215"/>
      <c r="VXU291" s="215"/>
      <c r="VXV291" s="215"/>
      <c r="VXW291" s="215"/>
      <c r="VXX291" s="215"/>
      <c r="VXY291" s="215"/>
      <c r="VXZ291" s="215"/>
      <c r="VYA291" s="215"/>
      <c r="VYB291" s="215"/>
      <c r="VYC291" s="215"/>
      <c r="VYD291" s="215"/>
      <c r="VYE291" s="215"/>
      <c r="VYF291" s="215"/>
      <c r="VYG291" s="215"/>
      <c r="VYH291" s="215"/>
      <c r="VYI291" s="215"/>
      <c r="VYJ291" s="215"/>
      <c r="VYK291" s="215"/>
      <c r="VYL291" s="215"/>
      <c r="VYM291" s="215"/>
      <c r="VYN291" s="215"/>
      <c r="VYO291" s="215"/>
      <c r="VYP291" s="215"/>
      <c r="VYQ291" s="215"/>
      <c r="VYR291" s="215"/>
      <c r="VYS291" s="215"/>
      <c r="VYT291" s="215"/>
      <c r="VYU291" s="215"/>
      <c r="VYV291" s="215"/>
      <c r="VYW291" s="215"/>
      <c r="VYX291" s="215"/>
      <c r="VYY291" s="215"/>
      <c r="VYZ291" s="215"/>
      <c r="VZA291" s="215"/>
      <c r="VZB291" s="215"/>
      <c r="VZC291" s="215"/>
      <c r="VZD291" s="215"/>
      <c r="VZE291" s="215"/>
      <c r="VZF291" s="215"/>
      <c r="VZG291" s="215"/>
      <c r="VZH291" s="215"/>
      <c r="VZI291" s="215"/>
      <c r="VZJ291" s="215"/>
      <c r="VZK291" s="215"/>
      <c r="VZL291" s="215"/>
      <c r="VZM291" s="215"/>
      <c r="VZN291" s="215"/>
      <c r="VZO291" s="215"/>
      <c r="VZP291" s="215"/>
      <c r="VZQ291" s="215"/>
      <c r="VZR291" s="215"/>
      <c r="VZS291" s="215"/>
      <c r="VZT291" s="215"/>
      <c r="VZU291" s="215"/>
      <c r="VZV291" s="215"/>
      <c r="VZW291" s="215"/>
      <c r="VZX291" s="215"/>
      <c r="VZY291" s="215"/>
      <c r="VZZ291" s="215"/>
      <c r="WAA291" s="215"/>
      <c r="WAB291" s="215"/>
      <c r="WAC291" s="215"/>
      <c r="WAD291" s="215"/>
      <c r="WAE291" s="215"/>
      <c r="WAF291" s="215"/>
      <c r="WAG291" s="215"/>
      <c r="WAH291" s="215"/>
      <c r="WAI291" s="215"/>
      <c r="WAJ291" s="215"/>
      <c r="WAK291" s="215"/>
      <c r="WAL291" s="215"/>
      <c r="WAM291" s="215"/>
      <c r="WAN291" s="215"/>
      <c r="WAO291" s="215"/>
      <c r="WAP291" s="215"/>
      <c r="WAQ291" s="215"/>
      <c r="WAR291" s="215"/>
      <c r="WAS291" s="215"/>
      <c r="WAT291" s="215"/>
      <c r="WAU291" s="215"/>
      <c r="WAV291" s="215"/>
      <c r="WAW291" s="215"/>
      <c r="WAX291" s="215"/>
      <c r="WAY291" s="215"/>
      <c r="WAZ291" s="215"/>
      <c r="WBA291" s="215"/>
      <c r="WBB291" s="215"/>
      <c r="WBC291" s="215"/>
      <c r="WBD291" s="215"/>
      <c r="WBE291" s="215"/>
      <c r="WBF291" s="215"/>
      <c r="WBG291" s="215"/>
      <c r="WBH291" s="215"/>
      <c r="WBI291" s="215"/>
      <c r="WBJ291" s="215"/>
      <c r="WBK291" s="215"/>
      <c r="WBL291" s="215"/>
      <c r="WBM291" s="215"/>
      <c r="WBN291" s="215"/>
      <c r="WBO291" s="215"/>
      <c r="WBP291" s="215"/>
      <c r="WBQ291" s="215"/>
      <c r="WBR291" s="215"/>
      <c r="WBS291" s="215"/>
      <c r="WBT291" s="215"/>
      <c r="WBU291" s="215"/>
      <c r="WBV291" s="215"/>
      <c r="WBW291" s="215"/>
      <c r="WBX291" s="215"/>
      <c r="WBY291" s="215"/>
      <c r="WBZ291" s="215"/>
      <c r="WCA291" s="215"/>
      <c r="WCB291" s="215"/>
      <c r="WCC291" s="215"/>
      <c r="WCD291" s="215"/>
      <c r="WCE291" s="215"/>
      <c r="WCF291" s="215"/>
      <c r="WCG291" s="215"/>
      <c r="WCH291" s="215"/>
      <c r="WCI291" s="215"/>
      <c r="WCJ291" s="215"/>
      <c r="WCK291" s="215"/>
      <c r="WCL291" s="215"/>
      <c r="WCM291" s="215"/>
      <c r="WCN291" s="215"/>
      <c r="WCO291" s="215"/>
      <c r="WCP291" s="215"/>
      <c r="WCQ291" s="215"/>
      <c r="WCR291" s="215"/>
      <c r="WCS291" s="215"/>
      <c r="WCT291" s="215"/>
      <c r="WCU291" s="215"/>
      <c r="WCV291" s="215"/>
      <c r="WCW291" s="215"/>
      <c r="WCX291" s="215"/>
      <c r="WCY291" s="215"/>
      <c r="WCZ291" s="215"/>
      <c r="WDA291" s="215"/>
      <c r="WDB291" s="215"/>
      <c r="WDC291" s="215"/>
      <c r="WDD291" s="215"/>
      <c r="WDE291" s="215"/>
      <c r="WDF291" s="215"/>
      <c r="WDG291" s="215"/>
      <c r="WDH291" s="215"/>
      <c r="WDI291" s="215"/>
      <c r="WDJ291" s="215"/>
      <c r="WDK291" s="215"/>
      <c r="WDL291" s="215"/>
      <c r="WDM291" s="215"/>
      <c r="WDN291" s="215"/>
      <c r="WDO291" s="215"/>
      <c r="WDP291" s="215"/>
      <c r="WDQ291" s="215"/>
      <c r="WDR291" s="215"/>
      <c r="WDS291" s="215"/>
      <c r="WDT291" s="215"/>
      <c r="WDU291" s="215"/>
      <c r="WDV291" s="215"/>
      <c r="WDW291" s="215"/>
      <c r="WDX291" s="215"/>
      <c r="WDY291" s="215"/>
      <c r="WDZ291" s="215"/>
      <c r="WEA291" s="215"/>
      <c r="WEB291" s="215"/>
      <c r="WEC291" s="215"/>
      <c r="WED291" s="215"/>
      <c r="WEE291" s="215"/>
      <c r="WEF291" s="215"/>
      <c r="WEG291" s="215"/>
      <c r="WEH291" s="215"/>
      <c r="WEI291" s="215"/>
      <c r="WEJ291" s="215"/>
      <c r="WEK291" s="215"/>
      <c r="WEL291" s="215"/>
      <c r="WEM291" s="215"/>
      <c r="WEN291" s="215"/>
      <c r="WEO291" s="215"/>
      <c r="WEP291" s="215"/>
      <c r="WEQ291" s="215"/>
      <c r="WER291" s="215"/>
      <c r="WES291" s="215"/>
      <c r="WET291" s="215"/>
      <c r="WEU291" s="215"/>
      <c r="WEV291" s="215"/>
      <c r="WEW291" s="215"/>
      <c r="WEX291" s="215"/>
      <c r="WEY291" s="215"/>
      <c r="WEZ291" s="215"/>
      <c r="WFA291" s="215"/>
      <c r="WFB291" s="215"/>
      <c r="WFC291" s="215"/>
      <c r="WFD291" s="215"/>
      <c r="WFE291" s="215"/>
      <c r="WFF291" s="215"/>
      <c r="WFG291" s="215"/>
      <c r="WFH291" s="215"/>
      <c r="WFI291" s="215"/>
      <c r="WFJ291" s="215"/>
      <c r="WFK291" s="215"/>
      <c r="WFL291" s="215"/>
      <c r="WFM291" s="215"/>
      <c r="WFN291" s="215"/>
      <c r="WFO291" s="215"/>
      <c r="WFP291" s="215"/>
      <c r="WFQ291" s="215"/>
      <c r="WFR291" s="215"/>
      <c r="WFS291" s="215"/>
      <c r="WFT291" s="215"/>
      <c r="WFU291" s="215"/>
      <c r="WFV291" s="215"/>
      <c r="WFW291" s="215"/>
      <c r="WFX291" s="215"/>
      <c r="WFY291" s="215"/>
      <c r="WFZ291" s="215"/>
      <c r="WGA291" s="215"/>
      <c r="WGB291" s="215"/>
      <c r="WGC291" s="215"/>
      <c r="WGD291" s="215"/>
      <c r="WGE291" s="215"/>
      <c r="WGF291" s="215"/>
      <c r="WGG291" s="215"/>
      <c r="WGH291" s="215"/>
      <c r="WGI291" s="215"/>
      <c r="WGJ291" s="215"/>
      <c r="WGK291" s="215"/>
      <c r="WGL291" s="215"/>
      <c r="WGM291" s="215"/>
      <c r="WGN291" s="215"/>
      <c r="WGO291" s="215"/>
      <c r="WGP291" s="215"/>
      <c r="WGQ291" s="215"/>
      <c r="WGR291" s="215"/>
      <c r="WGS291" s="215"/>
      <c r="WGT291" s="215"/>
      <c r="WGU291" s="215"/>
      <c r="WGV291" s="215"/>
      <c r="WGW291" s="215"/>
      <c r="WGX291" s="215"/>
      <c r="WGY291" s="215"/>
      <c r="WGZ291" s="215"/>
      <c r="WHA291" s="215"/>
      <c r="WHB291" s="215"/>
      <c r="WHC291" s="215"/>
      <c r="WHD291" s="215"/>
      <c r="WHE291" s="215"/>
      <c r="WHF291" s="215"/>
      <c r="WHG291" s="215"/>
      <c r="WHH291" s="215"/>
      <c r="WHI291" s="215"/>
      <c r="WHJ291" s="215"/>
      <c r="WHK291" s="215"/>
      <c r="WHL291" s="215"/>
      <c r="WHM291" s="215"/>
      <c r="WHN291" s="215"/>
      <c r="WHO291" s="215"/>
      <c r="WHP291" s="215"/>
      <c r="WHQ291" s="215"/>
      <c r="WHR291" s="215"/>
      <c r="WHS291" s="215"/>
      <c r="WHT291" s="215"/>
      <c r="WHU291" s="215"/>
      <c r="WHV291" s="215"/>
      <c r="WHW291" s="215"/>
      <c r="WHX291" s="215"/>
      <c r="WHY291" s="215"/>
      <c r="WHZ291" s="215"/>
      <c r="WIA291" s="215"/>
      <c r="WIB291" s="215"/>
      <c r="WIC291" s="215"/>
      <c r="WID291" s="215"/>
      <c r="WIE291" s="215"/>
      <c r="WIF291" s="215"/>
      <c r="WIG291" s="215"/>
      <c r="WIH291" s="215"/>
      <c r="WII291" s="215"/>
      <c r="WIJ291" s="215"/>
      <c r="WIK291" s="215"/>
      <c r="WIL291" s="215"/>
      <c r="WIM291" s="215"/>
      <c r="WIN291" s="215"/>
      <c r="WIO291" s="215"/>
      <c r="WIP291" s="215"/>
      <c r="WIQ291" s="215"/>
      <c r="WIR291" s="215"/>
      <c r="WIS291" s="215"/>
      <c r="WIT291" s="215"/>
      <c r="WIU291" s="215"/>
      <c r="WIV291" s="215"/>
      <c r="WIW291" s="215"/>
      <c r="WIX291" s="215"/>
      <c r="WIY291" s="215"/>
      <c r="WIZ291" s="215"/>
      <c r="WJA291" s="215"/>
      <c r="WJB291" s="215"/>
      <c r="WJC291" s="215"/>
      <c r="WJD291" s="215"/>
      <c r="WJE291" s="215"/>
      <c r="WJF291" s="215"/>
      <c r="WJG291" s="215"/>
      <c r="WJH291" s="215"/>
      <c r="WJI291" s="215"/>
      <c r="WJJ291" s="215"/>
      <c r="WJK291" s="215"/>
      <c r="WJL291" s="215"/>
      <c r="WJM291" s="215"/>
      <c r="WJN291" s="215"/>
      <c r="WJO291" s="215"/>
      <c r="WJP291" s="215"/>
      <c r="WJQ291" s="215"/>
      <c r="WJR291" s="215"/>
      <c r="WJS291" s="215"/>
      <c r="WJT291" s="215"/>
      <c r="WJU291" s="215"/>
      <c r="WJV291" s="215"/>
      <c r="WJW291" s="215"/>
      <c r="WJX291" s="215"/>
      <c r="WJY291" s="215"/>
      <c r="WJZ291" s="215"/>
      <c r="WKA291" s="215"/>
      <c r="WKB291" s="215"/>
      <c r="WKC291" s="215"/>
      <c r="WKD291" s="215"/>
      <c r="WKE291" s="215"/>
      <c r="WKF291" s="215"/>
      <c r="WKG291" s="215"/>
      <c r="WKH291" s="215"/>
      <c r="WKI291" s="215"/>
      <c r="WKJ291" s="215"/>
      <c r="WKK291" s="215"/>
      <c r="WKL291" s="215"/>
      <c r="WKM291" s="215"/>
      <c r="WKN291" s="215"/>
      <c r="WKO291" s="215"/>
      <c r="WKP291" s="215"/>
      <c r="WKQ291" s="215"/>
      <c r="WKR291" s="215"/>
      <c r="WKS291" s="215"/>
      <c r="WKT291" s="215"/>
      <c r="WKU291" s="215"/>
      <c r="WKV291" s="215"/>
      <c r="WKW291" s="215"/>
      <c r="WKX291" s="215"/>
      <c r="WKY291" s="215"/>
      <c r="WKZ291" s="215"/>
      <c r="WLA291" s="215"/>
      <c r="WLB291" s="215"/>
      <c r="WLC291" s="215"/>
      <c r="WLD291" s="215"/>
      <c r="WLE291" s="215"/>
      <c r="WLF291" s="215"/>
      <c r="WLG291" s="215"/>
      <c r="WLH291" s="215"/>
      <c r="WLI291" s="215"/>
      <c r="WLJ291" s="215"/>
      <c r="WLK291" s="215"/>
      <c r="WLL291" s="215"/>
      <c r="WLM291" s="215"/>
      <c r="WLN291" s="215"/>
      <c r="WLO291" s="215"/>
      <c r="WLP291" s="215"/>
      <c r="WLQ291" s="215"/>
      <c r="WLR291" s="215"/>
      <c r="WLS291" s="215"/>
      <c r="WLT291" s="215"/>
      <c r="WLU291" s="215"/>
      <c r="WLV291" s="215"/>
      <c r="WLW291" s="215"/>
      <c r="WLX291" s="215"/>
      <c r="WLY291" s="215"/>
      <c r="WLZ291" s="215"/>
      <c r="WMA291" s="215"/>
      <c r="WMB291" s="215"/>
      <c r="WMC291" s="215"/>
      <c r="WMD291" s="215"/>
      <c r="WME291" s="215"/>
      <c r="WMF291" s="215"/>
      <c r="WMG291" s="215"/>
      <c r="WMH291" s="215"/>
      <c r="WMI291" s="215"/>
      <c r="WMJ291" s="215"/>
      <c r="WMK291" s="215"/>
      <c r="WML291" s="215"/>
      <c r="WMM291" s="215"/>
      <c r="WMN291" s="215"/>
      <c r="WMO291" s="215"/>
      <c r="WMP291" s="215"/>
      <c r="WMQ291" s="215"/>
      <c r="WMR291" s="215"/>
      <c r="WMS291" s="215"/>
      <c r="WMT291" s="215"/>
      <c r="WMU291" s="215"/>
      <c r="WMV291" s="215"/>
      <c r="WMW291" s="215"/>
      <c r="WMX291" s="215"/>
      <c r="WMY291" s="215"/>
      <c r="WMZ291" s="215"/>
      <c r="WNA291" s="215"/>
      <c r="WNB291" s="215"/>
      <c r="WNC291" s="215"/>
      <c r="WND291" s="215"/>
      <c r="WNE291" s="215"/>
      <c r="WNF291" s="215"/>
      <c r="WNG291" s="215"/>
      <c r="WNH291" s="215"/>
      <c r="WNI291" s="215"/>
      <c r="WNJ291" s="215"/>
      <c r="WNK291" s="215"/>
      <c r="WNL291" s="215"/>
      <c r="WNM291" s="215"/>
      <c r="WNN291" s="215"/>
      <c r="WNO291" s="215"/>
      <c r="WNP291" s="215"/>
      <c r="WNQ291" s="215"/>
      <c r="WNR291" s="215"/>
      <c r="WNS291" s="215"/>
      <c r="WNT291" s="215"/>
      <c r="WNU291" s="215"/>
      <c r="WNV291" s="215"/>
      <c r="WNW291" s="215"/>
      <c r="WNX291" s="215"/>
      <c r="WNY291" s="215"/>
      <c r="WNZ291" s="215"/>
      <c r="WOA291" s="215"/>
      <c r="WOB291" s="215"/>
      <c r="WOC291" s="215"/>
      <c r="WOD291" s="215"/>
      <c r="WOE291" s="215"/>
      <c r="WOF291" s="215"/>
      <c r="WOG291" s="215"/>
      <c r="WOH291" s="215"/>
      <c r="WOI291" s="215"/>
      <c r="WOJ291" s="215"/>
      <c r="WOK291" s="215"/>
      <c r="WOL291" s="215"/>
      <c r="WOM291" s="215"/>
      <c r="WON291" s="215"/>
      <c r="WOO291" s="215"/>
      <c r="WOP291" s="215"/>
      <c r="WOQ291" s="215"/>
      <c r="WOR291" s="215"/>
      <c r="WOS291" s="215"/>
      <c r="WOT291" s="215"/>
      <c r="WOU291" s="215"/>
      <c r="WOV291" s="215"/>
      <c r="WOW291" s="215"/>
      <c r="WOX291" s="215"/>
      <c r="WOY291" s="215"/>
      <c r="WOZ291" s="215"/>
      <c r="WPA291" s="215"/>
      <c r="WPB291" s="215"/>
      <c r="WPC291" s="215"/>
      <c r="WPD291" s="215"/>
      <c r="WPE291" s="215"/>
      <c r="WPF291" s="215"/>
      <c r="WPG291" s="215"/>
      <c r="WPH291" s="215"/>
      <c r="WPI291" s="215"/>
      <c r="WPJ291" s="215"/>
      <c r="WPK291" s="215"/>
      <c r="WPL291" s="215"/>
      <c r="WPM291" s="215"/>
      <c r="WPN291" s="215"/>
      <c r="WPO291" s="215"/>
      <c r="WPP291" s="215"/>
      <c r="WPQ291" s="215"/>
      <c r="WPR291" s="215"/>
      <c r="WPS291" s="215"/>
      <c r="WPT291" s="215"/>
      <c r="WPU291" s="215"/>
      <c r="WPV291" s="215"/>
      <c r="WPW291" s="215"/>
      <c r="WPX291" s="215"/>
      <c r="WPY291" s="215"/>
      <c r="WPZ291" s="215"/>
      <c r="WQA291" s="215"/>
      <c r="WQB291" s="215"/>
      <c r="WQC291" s="215"/>
      <c r="WQD291" s="215"/>
      <c r="WQE291" s="215"/>
      <c r="WQF291" s="215"/>
      <c r="WQG291" s="215"/>
      <c r="WQH291" s="215"/>
      <c r="WQI291" s="215"/>
      <c r="WQJ291" s="215"/>
      <c r="WQK291" s="215"/>
      <c r="WQL291" s="215"/>
      <c r="WQM291" s="215"/>
      <c r="WQN291" s="215"/>
      <c r="WQO291" s="215"/>
      <c r="WQP291" s="215"/>
      <c r="WQQ291" s="215"/>
      <c r="WQR291" s="215"/>
      <c r="WQS291" s="215"/>
      <c r="WQT291" s="215"/>
      <c r="WQU291" s="215"/>
      <c r="WQV291" s="215"/>
      <c r="WQW291" s="215"/>
      <c r="WQX291" s="215"/>
      <c r="WQY291" s="215"/>
      <c r="WQZ291" s="215"/>
      <c r="WRA291" s="215"/>
      <c r="WRB291" s="215"/>
      <c r="WRC291" s="215"/>
      <c r="WRD291" s="215"/>
      <c r="WRE291" s="215"/>
      <c r="WRF291" s="215"/>
      <c r="WRG291" s="215"/>
      <c r="WRH291" s="215"/>
      <c r="WRI291" s="215"/>
      <c r="WRJ291" s="215"/>
      <c r="WRK291" s="215"/>
      <c r="WRL291" s="215"/>
      <c r="WRM291" s="215"/>
      <c r="WRN291" s="215"/>
      <c r="WRO291" s="215"/>
      <c r="WRP291" s="215"/>
      <c r="WRQ291" s="215"/>
      <c r="WRR291" s="215"/>
      <c r="WRS291" s="215"/>
      <c r="WRT291" s="215"/>
      <c r="WRU291" s="215"/>
      <c r="WRV291" s="215"/>
      <c r="WRW291" s="215"/>
      <c r="WRX291" s="215"/>
      <c r="WRY291" s="215"/>
      <c r="WRZ291" s="215"/>
      <c r="WSA291" s="215"/>
      <c r="WSB291" s="215"/>
      <c r="WSC291" s="215"/>
      <c r="WSD291" s="215"/>
      <c r="WSE291" s="215"/>
      <c r="WSF291" s="215"/>
      <c r="WSG291" s="215"/>
      <c r="WSH291" s="215"/>
      <c r="WSI291" s="215"/>
      <c r="WSJ291" s="215"/>
      <c r="WSK291" s="215"/>
      <c r="WSL291" s="215"/>
      <c r="WSM291" s="215"/>
      <c r="WSN291" s="215"/>
      <c r="WSO291" s="215"/>
      <c r="WSP291" s="215"/>
      <c r="WSQ291" s="215"/>
      <c r="WSR291" s="215"/>
      <c r="WSS291" s="215"/>
      <c r="WST291" s="215"/>
      <c r="WSU291" s="215"/>
      <c r="WSV291" s="215"/>
      <c r="WSW291" s="215"/>
      <c r="WSX291" s="215"/>
      <c r="WSY291" s="215"/>
      <c r="WSZ291" s="215"/>
      <c r="WTA291" s="215"/>
      <c r="WTB291" s="215"/>
      <c r="WTC291" s="215"/>
      <c r="WTD291" s="215"/>
      <c r="WTE291" s="215"/>
      <c r="WTF291" s="215"/>
      <c r="WTG291" s="215"/>
      <c r="WTH291" s="215"/>
      <c r="WTI291" s="215"/>
      <c r="WTJ291" s="215"/>
      <c r="WTK291" s="215"/>
      <c r="WTL291" s="215"/>
      <c r="WTM291" s="215"/>
      <c r="WTN291" s="215"/>
      <c r="WTO291" s="215"/>
      <c r="WTP291" s="215"/>
      <c r="WTQ291" s="215"/>
      <c r="WTR291" s="215"/>
      <c r="WTS291" s="215"/>
      <c r="WTT291" s="215"/>
      <c r="WTU291" s="215"/>
      <c r="WTV291" s="215"/>
      <c r="WTW291" s="215"/>
      <c r="WTX291" s="215"/>
      <c r="WTY291" s="215"/>
      <c r="WTZ291" s="215"/>
      <c r="WUA291" s="215"/>
      <c r="WUB291" s="215"/>
      <c r="WUC291" s="215"/>
      <c r="WUD291" s="215"/>
      <c r="WUE291" s="215"/>
      <c r="WUF291" s="215"/>
      <c r="WUG291" s="215"/>
      <c r="WUH291" s="215"/>
      <c r="WUI291" s="215"/>
      <c r="WUJ291" s="215"/>
      <c r="WUK291" s="215"/>
      <c r="WUL291" s="215"/>
      <c r="WUM291" s="215"/>
      <c r="WUN291" s="215"/>
      <c r="WUO291" s="215"/>
      <c r="WUP291" s="215"/>
      <c r="WUQ291" s="215"/>
      <c r="WUR291" s="215"/>
      <c r="WUS291" s="215"/>
      <c r="WUT291" s="215"/>
      <c r="WUU291" s="215"/>
      <c r="WUV291" s="215"/>
      <c r="WUW291" s="215"/>
      <c r="WUX291" s="215"/>
      <c r="WUY291" s="215"/>
      <c r="WUZ291" s="215"/>
      <c r="WVA291" s="215"/>
      <c r="WVB291" s="215"/>
      <c r="WVC291" s="215"/>
      <c r="WVD291" s="215"/>
      <c r="WVE291" s="215"/>
      <c r="WVF291" s="215"/>
      <c r="WVG291" s="215"/>
      <c r="WVH291" s="215"/>
      <c r="WVI291" s="215"/>
      <c r="WVJ291" s="215"/>
      <c r="WVK291" s="215"/>
      <c r="WVL291" s="215"/>
      <c r="WVM291" s="215"/>
      <c r="WVN291" s="215"/>
      <c r="WVO291" s="215"/>
      <c r="WVP291" s="215"/>
      <c r="WVQ291" s="215"/>
      <c r="WVR291" s="215"/>
      <c r="WVS291" s="215"/>
      <c r="WVT291" s="215"/>
      <c r="WVU291" s="215"/>
      <c r="WVV291" s="215"/>
      <c r="WVW291" s="215"/>
      <c r="WVX291" s="215"/>
      <c r="WVY291" s="215"/>
      <c r="WVZ291" s="215"/>
      <c r="WWA291" s="215"/>
      <c r="WWB291" s="215"/>
      <c r="WWC291" s="215"/>
      <c r="WWD291" s="215"/>
      <c r="WWE291" s="215"/>
      <c r="WWF291" s="215"/>
      <c r="WWG291" s="215"/>
      <c r="WWH291" s="215"/>
      <c r="WWI291" s="215"/>
      <c r="WWJ291" s="215"/>
      <c r="WWK291" s="215"/>
      <c r="WWL291" s="215"/>
      <c r="WWM291" s="215"/>
      <c r="WWN291" s="215"/>
      <c r="WWO291" s="215"/>
      <c r="WWP291" s="215"/>
      <c r="WWQ291" s="215"/>
      <c r="WWR291" s="215"/>
      <c r="WWS291" s="215"/>
      <c r="WWT291" s="215"/>
      <c r="WWU291" s="215"/>
      <c r="WWV291" s="215"/>
      <c r="WWW291" s="215"/>
      <c r="WWX291" s="215"/>
      <c r="WWY291" s="215"/>
      <c r="WWZ291" s="215"/>
      <c r="WXA291" s="215"/>
      <c r="WXB291" s="215"/>
      <c r="WXC291" s="215"/>
      <c r="WXD291" s="215"/>
      <c r="WXE291" s="215"/>
      <c r="WXF291" s="215"/>
      <c r="WXG291" s="215"/>
      <c r="WXH291" s="215"/>
      <c r="WXI291" s="215"/>
      <c r="WXJ291" s="215"/>
      <c r="WXK291" s="215"/>
      <c r="WXL291" s="215"/>
      <c r="WXM291" s="215"/>
      <c r="WXN291" s="215"/>
      <c r="WXO291" s="215"/>
      <c r="WXP291" s="215"/>
      <c r="WXQ291" s="215"/>
      <c r="WXR291" s="215"/>
      <c r="WXS291" s="215"/>
      <c r="WXT291" s="215"/>
      <c r="WXU291" s="215"/>
      <c r="WXV291" s="215"/>
      <c r="WXW291" s="215"/>
      <c r="WXX291" s="215"/>
      <c r="WXY291" s="215"/>
      <c r="WXZ291" s="215"/>
      <c r="WYA291" s="215"/>
      <c r="WYB291" s="215"/>
      <c r="WYC291" s="215"/>
      <c r="WYD291" s="215"/>
      <c r="WYE291" s="215"/>
      <c r="WYF291" s="215"/>
      <c r="WYG291" s="215"/>
      <c r="WYH291" s="215"/>
      <c r="WYI291" s="215"/>
      <c r="WYJ291" s="215"/>
      <c r="WYK291" s="215"/>
      <c r="WYL291" s="215"/>
      <c r="WYM291" s="215"/>
      <c r="WYN291" s="215"/>
      <c r="WYO291" s="215"/>
      <c r="WYP291" s="215"/>
      <c r="WYQ291" s="215"/>
      <c r="WYR291" s="215"/>
      <c r="WYS291" s="215"/>
      <c r="WYT291" s="215"/>
      <c r="WYU291" s="215"/>
      <c r="WYV291" s="215"/>
      <c r="WYW291" s="215"/>
      <c r="WYX291" s="215"/>
      <c r="WYY291" s="215"/>
      <c r="WYZ291" s="215"/>
      <c r="WZA291" s="215"/>
      <c r="WZB291" s="215"/>
      <c r="WZC291" s="215"/>
      <c r="WZD291" s="215"/>
      <c r="WZE291" s="215"/>
      <c r="WZF291" s="215"/>
      <c r="WZG291" s="215"/>
      <c r="WZH291" s="215"/>
      <c r="WZI291" s="215"/>
      <c r="WZJ291" s="215"/>
      <c r="WZK291" s="215"/>
      <c r="WZL291" s="215"/>
      <c r="WZM291" s="215"/>
      <c r="WZN291" s="215"/>
      <c r="WZO291" s="215"/>
      <c r="WZP291" s="215"/>
      <c r="WZQ291" s="215"/>
      <c r="WZR291" s="215"/>
      <c r="WZS291" s="215"/>
      <c r="WZT291" s="215"/>
      <c r="WZU291" s="215"/>
      <c r="WZV291" s="215"/>
      <c r="WZW291" s="215"/>
      <c r="WZX291" s="215"/>
      <c r="WZY291" s="215"/>
      <c r="WZZ291" s="215"/>
      <c r="XAA291" s="215"/>
      <c r="XAB291" s="215"/>
      <c r="XAC291" s="215"/>
      <c r="XAD291" s="215"/>
      <c r="XAE291" s="215"/>
      <c r="XAF291" s="215"/>
      <c r="XAG291" s="215"/>
      <c r="XAH291" s="215"/>
      <c r="XAI291" s="215"/>
      <c r="XAJ291" s="215"/>
      <c r="XAK291" s="215"/>
      <c r="XAL291" s="215"/>
      <c r="XAM291" s="215"/>
      <c r="XAN291" s="215"/>
      <c r="XAO291" s="215"/>
      <c r="XAP291" s="215"/>
      <c r="XAQ291" s="215"/>
      <c r="XAR291" s="215"/>
      <c r="XAS291" s="215"/>
      <c r="XAT291" s="215"/>
      <c r="XAU291" s="215"/>
      <c r="XAV291" s="215"/>
      <c r="XAW291" s="215"/>
      <c r="XAX291" s="215"/>
      <c r="XAY291" s="215"/>
      <c r="XAZ291" s="215"/>
      <c r="XBA291" s="215"/>
      <c r="XBB291" s="215"/>
      <c r="XBC291" s="215"/>
      <c r="XBD291" s="215"/>
      <c r="XBE291" s="215"/>
      <c r="XBF291" s="215"/>
      <c r="XBG291" s="215"/>
      <c r="XBH291" s="215"/>
      <c r="XBI291" s="215"/>
      <c r="XBJ291" s="215"/>
      <c r="XBK291" s="215"/>
      <c r="XBL291" s="215"/>
      <c r="XBM291" s="215"/>
      <c r="XBN291" s="215"/>
      <c r="XBO291" s="215"/>
      <c r="XBP291" s="215"/>
      <c r="XBQ291" s="215"/>
      <c r="XBR291" s="215"/>
      <c r="XBS291" s="215"/>
      <c r="XBT291" s="215"/>
      <c r="XBU291" s="215"/>
      <c r="XBV291" s="215"/>
      <c r="XBW291" s="215"/>
      <c r="XBX291" s="215"/>
      <c r="XBY291" s="215"/>
      <c r="XBZ291" s="215"/>
      <c r="XCA291" s="215"/>
      <c r="XCB291" s="215"/>
      <c r="XCC291" s="215"/>
      <c r="XCD291" s="215"/>
      <c r="XCE291" s="215"/>
      <c r="XCF291" s="215"/>
      <c r="XCG291" s="215"/>
      <c r="XCH291" s="215"/>
      <c r="XCI291" s="215"/>
      <c r="XCJ291" s="215"/>
      <c r="XCK291" s="215"/>
      <c r="XCL291" s="215"/>
      <c r="XCM291" s="215"/>
      <c r="XCN291" s="215"/>
      <c r="XCO291" s="215"/>
      <c r="XCP291" s="215"/>
      <c r="XCQ291" s="215"/>
      <c r="XCR291" s="215"/>
      <c r="XCS291" s="215"/>
      <c r="XCT291" s="215"/>
      <c r="XCU291" s="215"/>
      <c r="XCV291" s="215"/>
      <c r="XCW291" s="215"/>
      <c r="XCX291" s="215"/>
      <c r="XCY291" s="215"/>
      <c r="XCZ291" s="215"/>
      <c r="XDA291" s="215"/>
      <c r="XDB291" s="215"/>
      <c r="XDC291" s="215"/>
      <c r="XDD291" s="215"/>
      <c r="XDE291" s="215"/>
      <c r="XDF291" s="215"/>
      <c r="XDG291" s="215"/>
      <c r="XDH291" s="215"/>
      <c r="XDI291" s="215"/>
      <c r="XDJ291" s="215"/>
      <c r="XDK291" s="215"/>
      <c r="XDL291" s="215"/>
      <c r="XDM291" s="215"/>
      <c r="XDN291" s="215"/>
      <c r="XDO291" s="215"/>
      <c r="XDP291" s="215"/>
      <c r="XDQ291" s="215"/>
      <c r="XDR291" s="215"/>
      <c r="XDS291" s="215"/>
      <c r="XDT291" s="215"/>
      <c r="XDU291" s="215"/>
      <c r="XDV291" s="215"/>
      <c r="XDW291" s="215"/>
      <c r="XDX291" s="215"/>
      <c r="XDY291" s="215"/>
      <c r="XDZ291" s="215"/>
      <c r="XEA291" s="215"/>
      <c r="XEB291" s="215"/>
      <c r="XEC291" s="215"/>
      <c r="XED291" s="215"/>
      <c r="XEE291" s="215"/>
      <c r="XEF291" s="215"/>
      <c r="XEG291" s="215"/>
      <c r="XEH291" s="215"/>
      <c r="XEI291" s="215"/>
      <c r="XEJ291" s="215"/>
      <c r="XEK291" s="215"/>
      <c r="XEL291" s="215"/>
      <c r="XEM291" s="215"/>
      <c r="XEN291" s="215"/>
      <c r="XEO291" s="215"/>
      <c r="XEP291" s="215"/>
      <c r="XEQ291" s="215"/>
      <c r="XER291" s="215"/>
      <c r="XES291" s="215"/>
      <c r="XET291" s="215"/>
      <c r="XEU291" s="215"/>
      <c r="XEV291" s="215"/>
      <c r="XEW291" s="215"/>
      <c r="XEX291" s="215"/>
      <c r="XEY291" s="215"/>
      <c r="XEZ291" s="215"/>
      <c r="XFA291" s="215"/>
      <c r="XFB291" s="215"/>
      <c r="XFC291" s="215"/>
      <c r="XFD291" s="221"/>
    </row>
    <row r="292" spans="1:16384" s="226" customFormat="1" ht="23.25" x14ac:dyDescent="0.2">
      <c r="A292" s="246" t="s">
        <v>174</v>
      </c>
      <c r="B292" s="247"/>
      <c r="C292" s="249"/>
      <c r="D292" s="371">
        <v>1290</v>
      </c>
      <c r="E292" s="250"/>
      <c r="F292" s="240"/>
      <c r="G292" s="240"/>
      <c r="H292" s="240"/>
    </row>
    <row r="293" spans="1:16384" s="230" customFormat="1" ht="84" x14ac:dyDescent="0.2">
      <c r="A293" s="246" t="s">
        <v>144</v>
      </c>
      <c r="B293" s="247"/>
      <c r="C293" s="248" t="s">
        <v>145</v>
      </c>
      <c r="D293" s="249" t="s">
        <v>146</v>
      </c>
      <c r="E293" s="250"/>
      <c r="F293" s="240"/>
      <c r="G293" s="240"/>
      <c r="H293" s="240"/>
    </row>
    <row r="294" spans="1:16384" s="235" customFormat="1" ht="21" x14ac:dyDescent="0.2">
      <c r="A294" s="246" t="s">
        <v>147</v>
      </c>
      <c r="B294" s="247"/>
      <c r="C294" s="248" t="s">
        <v>148</v>
      </c>
      <c r="D294" s="249" t="s">
        <v>149</v>
      </c>
      <c r="E294" s="250"/>
      <c r="F294" s="240"/>
      <c r="G294" s="240"/>
      <c r="H294" s="240"/>
    </row>
    <row r="295" spans="1:16384" ht="97.5" customHeight="1" x14ac:dyDescent="0.2">
      <c r="A295" s="246" t="s">
        <v>153</v>
      </c>
      <c r="B295" s="247"/>
      <c r="C295" s="337" t="s">
        <v>154</v>
      </c>
      <c r="D295" s="247" t="s">
        <v>149</v>
      </c>
      <c r="E295" s="338"/>
      <c r="F295" s="234"/>
      <c r="G295" s="234"/>
      <c r="H295" s="234"/>
    </row>
    <row r="296" spans="1:16384" ht="231.75" thickBot="1" x14ac:dyDescent="0.25">
      <c r="A296" s="332" t="s">
        <v>155</v>
      </c>
      <c r="B296" s="333"/>
      <c r="C296" s="334" t="s">
        <v>156</v>
      </c>
      <c r="D296" s="335" t="s">
        <v>149</v>
      </c>
      <c r="E296" s="336"/>
      <c r="F296" s="224"/>
      <c r="G296" s="225"/>
      <c r="H296" s="225"/>
    </row>
    <row r="297" spans="1:16384" ht="98.25" customHeight="1" x14ac:dyDescent="0.2">
      <c r="A297" s="460" t="s">
        <v>594</v>
      </c>
      <c r="B297" s="460"/>
      <c r="C297" s="460"/>
      <c r="D297" s="460"/>
      <c r="E297" s="460"/>
      <c r="F297" s="460"/>
      <c r="G297" s="460"/>
      <c r="H297" s="460"/>
    </row>
    <row r="298" spans="1:16384" ht="50.1" customHeight="1" x14ac:dyDescent="0.2">
      <c r="A298" s="460" t="s">
        <v>595</v>
      </c>
      <c r="B298" s="460"/>
      <c r="C298" s="460"/>
      <c r="D298" s="460"/>
      <c r="E298" s="460"/>
      <c r="F298" s="460"/>
      <c r="G298" s="460"/>
      <c r="H298" s="460"/>
    </row>
    <row r="299" spans="1:16384" ht="21" customHeight="1" x14ac:dyDescent="0.2">
      <c r="A299" s="221"/>
      <c r="B299" s="221"/>
      <c r="C299" s="222"/>
      <c r="D299" s="223"/>
      <c r="E299" s="223"/>
      <c r="F299" s="224"/>
      <c r="G299" s="225"/>
      <c r="H299" s="225"/>
    </row>
    <row r="300" spans="1:16384" ht="30" customHeight="1" x14ac:dyDescent="0.2">
      <c r="A300" s="252" t="s">
        <v>157</v>
      </c>
      <c r="B300" s="252"/>
      <c r="C300" s="252"/>
      <c r="D300" s="252"/>
      <c r="E300" s="252"/>
      <c r="F300" s="252"/>
      <c r="G300" s="252"/>
      <c r="H300" s="252"/>
    </row>
    <row r="301" spans="1:16384" ht="75" customHeight="1" x14ac:dyDescent="0.2">
      <c r="A301" s="252" t="s">
        <v>158</v>
      </c>
      <c r="B301" s="252"/>
      <c r="C301" s="252"/>
      <c r="D301" s="252"/>
      <c r="E301" s="252"/>
      <c r="F301" s="252"/>
      <c r="G301" s="252"/>
      <c r="H301" s="252"/>
    </row>
    <row r="302" spans="1:16384" s="205" customFormat="1" ht="186" customHeight="1" x14ac:dyDescent="0.2">
      <c r="A30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2" s="311"/>
      <c r="C302" s="311"/>
      <c r="D302" s="311"/>
      <c r="E302" s="311"/>
      <c r="F302" s="311"/>
      <c r="G302" s="311"/>
      <c r="H302" s="311"/>
    </row>
    <row r="303" spans="1:16384" s="226" customFormat="1" ht="23.25" x14ac:dyDescent="0.2">
      <c r="A303" s="227" t="s">
        <v>160</v>
      </c>
      <c r="B303" s="227"/>
      <c r="C303" s="227"/>
      <c r="D303" s="227"/>
      <c r="E303" s="227"/>
      <c r="F303" s="227"/>
      <c r="G303" s="227"/>
      <c r="H303" s="227"/>
    </row>
    <row r="304" spans="1:16384" ht="23.25" x14ac:dyDescent="0.2">
      <c r="A304" s="252" t="s">
        <v>161</v>
      </c>
      <c r="B304" s="252"/>
      <c r="C304" s="252"/>
      <c r="D304" s="252"/>
      <c r="E304" s="252"/>
      <c r="F304" s="252"/>
      <c r="G304" s="252"/>
      <c r="H304" s="252"/>
    </row>
    <row r="305" spans="1:8" s="205" customFormat="1" ht="125.25" customHeight="1" x14ac:dyDescent="0.2">
      <c r="A305" s="487" t="s">
        <v>460</v>
      </c>
      <c r="B305" s="487"/>
      <c r="C305" s="487"/>
      <c r="D305" s="487"/>
      <c r="E305" s="487"/>
      <c r="F305" s="487"/>
      <c r="G305" s="487"/>
      <c r="H305" s="487"/>
    </row>
    <row r="306" spans="1:8" ht="25.5" x14ac:dyDescent="0.35">
      <c r="A306" s="488" t="s">
        <v>461</v>
      </c>
      <c r="B306" s="489"/>
      <c r="C306" s="490" t="s">
        <v>462</v>
      </c>
    </row>
    <row r="307" spans="1:8" ht="25.5" x14ac:dyDescent="0.35">
      <c r="A307" s="491" t="s">
        <v>463</v>
      </c>
      <c r="B307" s="492"/>
      <c r="C307" s="493">
        <v>1</v>
      </c>
    </row>
    <row r="308" spans="1:8" ht="25.5" x14ac:dyDescent="0.35">
      <c r="A308" s="491">
        <v>2</v>
      </c>
      <c r="B308" s="492"/>
      <c r="C308" s="493">
        <v>1.1000000000000001</v>
      </c>
    </row>
    <row r="309" spans="1:8" ht="25.5" x14ac:dyDescent="0.35">
      <c r="A309" s="491">
        <v>3</v>
      </c>
      <c r="B309" s="492"/>
      <c r="C309" s="493">
        <v>1.2</v>
      </c>
    </row>
    <row r="310" spans="1:8" ht="25.5" x14ac:dyDescent="0.35">
      <c r="A310" s="491" t="s">
        <v>464</v>
      </c>
      <c r="B310" s="492"/>
      <c r="C310" s="493">
        <v>1.25</v>
      </c>
    </row>
    <row r="311" spans="1:8" ht="25.5" x14ac:dyDescent="0.35">
      <c r="A311" s="491" t="s">
        <v>465</v>
      </c>
      <c r="B311" s="492"/>
      <c r="C311" s="493">
        <v>1.3</v>
      </c>
    </row>
    <row r="312" spans="1:8" ht="25.5" x14ac:dyDescent="0.35">
      <c r="A312" s="491" t="s">
        <v>466</v>
      </c>
      <c r="B312" s="492"/>
      <c r="C312" s="493">
        <v>1.35</v>
      </c>
    </row>
    <row r="313" spans="1:8" ht="25.5" x14ac:dyDescent="0.35">
      <c r="A313" s="491" t="s">
        <v>467</v>
      </c>
      <c r="B313" s="492"/>
      <c r="C313" s="493">
        <v>1.4</v>
      </c>
    </row>
    <row r="314" spans="1:8" ht="25.5" x14ac:dyDescent="0.35">
      <c r="A314" s="491" t="s">
        <v>468</v>
      </c>
      <c r="B314" s="492"/>
      <c r="C314" s="493">
        <v>1.45</v>
      </c>
    </row>
    <row r="315" spans="1:8" ht="25.5" x14ac:dyDescent="0.35">
      <c r="A315" s="491" t="s">
        <v>469</v>
      </c>
      <c r="B315" s="492"/>
      <c r="C315" s="493">
        <v>1.5</v>
      </c>
    </row>
    <row r="316" spans="1:8" ht="25.5" x14ac:dyDescent="0.35">
      <c r="A316" s="491" t="s">
        <v>470</v>
      </c>
      <c r="B316" s="492"/>
      <c r="C316" s="493">
        <v>2</v>
      </c>
    </row>
    <row r="317" spans="1:8" ht="23.25" x14ac:dyDescent="0.2">
      <c r="A317" s="252" t="s">
        <v>471</v>
      </c>
      <c r="B317" s="252"/>
      <c r="C317" s="252"/>
      <c r="D317" s="252"/>
      <c r="E317" s="252"/>
      <c r="F317" s="252"/>
      <c r="G317" s="252"/>
      <c r="H317" s="252"/>
    </row>
    <row r="320" spans="1:8" s="254" customFormat="1" ht="114.75" customHeight="1" x14ac:dyDescent="0.2">
      <c r="A320" s="227" t="s">
        <v>472</v>
      </c>
      <c r="B320" s="227"/>
      <c r="C320" s="227"/>
      <c r="D320" s="227"/>
      <c r="E320" s="227"/>
      <c r="F320" s="227"/>
      <c r="G320" s="227"/>
      <c r="H320" s="227"/>
    </row>
    <row r="327" spans="1:8" s="254" customFormat="1" ht="114.75" customHeight="1" x14ac:dyDescent="0.2">
      <c r="A327" s="204"/>
      <c r="B327" s="205"/>
      <c r="C327" s="206"/>
      <c r="D327" s="205"/>
      <c r="E327" s="205"/>
      <c r="F327" s="205"/>
      <c r="G327" s="205"/>
      <c r="H327" s="207"/>
    </row>
  </sheetData>
  <sheetProtection selectLockedCells="1" selectUnlockedCells="1"/>
  <mergeCells count="5988">
    <mergeCell ref="A314:B314"/>
    <mergeCell ref="A315:B315"/>
    <mergeCell ref="A316:B316"/>
    <mergeCell ref="A317:H317"/>
    <mergeCell ref="A320:E320"/>
    <mergeCell ref="F320:H320"/>
    <mergeCell ref="A308:B308"/>
    <mergeCell ref="A309:B309"/>
    <mergeCell ref="A310:B310"/>
    <mergeCell ref="A311:B311"/>
    <mergeCell ref="A312:B312"/>
    <mergeCell ref="A313:B313"/>
    <mergeCell ref="A302:H302"/>
    <mergeCell ref="A303:H303"/>
    <mergeCell ref="A304:H304"/>
    <mergeCell ref="A305:H305"/>
    <mergeCell ref="A306:B306"/>
    <mergeCell ref="A307:B307"/>
    <mergeCell ref="A296:B296"/>
    <mergeCell ref="D296:E296"/>
    <mergeCell ref="A297:H297"/>
    <mergeCell ref="A298:H298"/>
    <mergeCell ref="A300:H300"/>
    <mergeCell ref="A301:H301"/>
    <mergeCell ref="A293:B293"/>
    <mergeCell ref="D293:E293"/>
    <mergeCell ref="A294:B294"/>
    <mergeCell ref="D294:E294"/>
    <mergeCell ref="A295:B295"/>
    <mergeCell ref="D295:E295"/>
    <mergeCell ref="XER291:XET291"/>
    <mergeCell ref="XEU291:XEW291"/>
    <mergeCell ref="XEX291:XEZ291"/>
    <mergeCell ref="XFA291:XFC291"/>
    <mergeCell ref="A292:B292"/>
    <mergeCell ref="D292:E292"/>
    <mergeCell ref="XDZ291:XEB291"/>
    <mergeCell ref="XEC291:XEE291"/>
    <mergeCell ref="XEF291:XEH291"/>
    <mergeCell ref="XEI291:XEK291"/>
    <mergeCell ref="XEL291:XEN291"/>
    <mergeCell ref="XEO291:XEQ291"/>
    <mergeCell ref="XDH291:XDJ291"/>
    <mergeCell ref="XDK291:XDM291"/>
    <mergeCell ref="XDN291:XDP291"/>
    <mergeCell ref="XDQ291:XDS291"/>
    <mergeCell ref="XDT291:XDV291"/>
    <mergeCell ref="XDW291:XDY291"/>
    <mergeCell ref="XCP291:XCR291"/>
    <mergeCell ref="XCS291:XCU291"/>
    <mergeCell ref="XCV291:XCX291"/>
    <mergeCell ref="XCY291:XDA291"/>
    <mergeCell ref="XDB291:XDD291"/>
    <mergeCell ref="XDE291:XDG291"/>
    <mergeCell ref="XBX291:XBZ291"/>
    <mergeCell ref="XCA291:XCC291"/>
    <mergeCell ref="XCD291:XCF291"/>
    <mergeCell ref="XCG291:XCI291"/>
    <mergeCell ref="XCJ291:XCL291"/>
    <mergeCell ref="XCM291:XCO291"/>
    <mergeCell ref="XBF291:XBH291"/>
    <mergeCell ref="XBI291:XBK291"/>
    <mergeCell ref="XBL291:XBN291"/>
    <mergeCell ref="XBO291:XBQ291"/>
    <mergeCell ref="XBR291:XBT291"/>
    <mergeCell ref="XBU291:XBW291"/>
    <mergeCell ref="XAN291:XAP291"/>
    <mergeCell ref="XAQ291:XAS291"/>
    <mergeCell ref="XAT291:XAV291"/>
    <mergeCell ref="XAW291:XAY291"/>
    <mergeCell ref="XAZ291:XBB291"/>
    <mergeCell ref="XBC291:XBE291"/>
    <mergeCell ref="WZV291:WZX291"/>
    <mergeCell ref="WZY291:XAA291"/>
    <mergeCell ref="XAB291:XAD291"/>
    <mergeCell ref="XAE291:XAG291"/>
    <mergeCell ref="XAH291:XAJ291"/>
    <mergeCell ref="XAK291:XAM291"/>
    <mergeCell ref="WZD291:WZF291"/>
    <mergeCell ref="WZG291:WZI291"/>
    <mergeCell ref="WZJ291:WZL291"/>
    <mergeCell ref="WZM291:WZO291"/>
    <mergeCell ref="WZP291:WZR291"/>
    <mergeCell ref="WZS291:WZU291"/>
    <mergeCell ref="WYL291:WYN291"/>
    <mergeCell ref="WYO291:WYQ291"/>
    <mergeCell ref="WYR291:WYT291"/>
    <mergeCell ref="WYU291:WYW291"/>
    <mergeCell ref="WYX291:WYZ291"/>
    <mergeCell ref="WZA291:WZC291"/>
    <mergeCell ref="WXT291:WXV291"/>
    <mergeCell ref="WXW291:WXY291"/>
    <mergeCell ref="WXZ291:WYB291"/>
    <mergeCell ref="WYC291:WYE291"/>
    <mergeCell ref="WYF291:WYH291"/>
    <mergeCell ref="WYI291:WYK291"/>
    <mergeCell ref="WXB291:WXD291"/>
    <mergeCell ref="WXE291:WXG291"/>
    <mergeCell ref="WXH291:WXJ291"/>
    <mergeCell ref="WXK291:WXM291"/>
    <mergeCell ref="WXN291:WXP291"/>
    <mergeCell ref="WXQ291:WXS291"/>
    <mergeCell ref="WWJ291:WWL291"/>
    <mergeCell ref="WWM291:WWO291"/>
    <mergeCell ref="WWP291:WWR291"/>
    <mergeCell ref="WWS291:WWU291"/>
    <mergeCell ref="WWV291:WWX291"/>
    <mergeCell ref="WWY291:WXA291"/>
    <mergeCell ref="WVR291:WVT291"/>
    <mergeCell ref="WVU291:WVW291"/>
    <mergeCell ref="WVX291:WVZ291"/>
    <mergeCell ref="WWA291:WWC291"/>
    <mergeCell ref="WWD291:WWF291"/>
    <mergeCell ref="WWG291:WWI291"/>
    <mergeCell ref="WUZ291:WVB291"/>
    <mergeCell ref="WVC291:WVE291"/>
    <mergeCell ref="WVF291:WVH291"/>
    <mergeCell ref="WVI291:WVK291"/>
    <mergeCell ref="WVL291:WVN291"/>
    <mergeCell ref="WVO291:WVQ291"/>
    <mergeCell ref="WUH291:WUJ291"/>
    <mergeCell ref="WUK291:WUM291"/>
    <mergeCell ref="WUN291:WUP291"/>
    <mergeCell ref="WUQ291:WUS291"/>
    <mergeCell ref="WUT291:WUV291"/>
    <mergeCell ref="WUW291:WUY291"/>
    <mergeCell ref="WTP291:WTR291"/>
    <mergeCell ref="WTS291:WTU291"/>
    <mergeCell ref="WTV291:WTX291"/>
    <mergeCell ref="WTY291:WUA291"/>
    <mergeCell ref="WUB291:WUD291"/>
    <mergeCell ref="WUE291:WUG291"/>
    <mergeCell ref="WSX291:WSZ291"/>
    <mergeCell ref="WTA291:WTC291"/>
    <mergeCell ref="WTD291:WTF291"/>
    <mergeCell ref="WTG291:WTI291"/>
    <mergeCell ref="WTJ291:WTL291"/>
    <mergeCell ref="WTM291:WTO291"/>
    <mergeCell ref="WSF291:WSH291"/>
    <mergeCell ref="WSI291:WSK291"/>
    <mergeCell ref="WSL291:WSN291"/>
    <mergeCell ref="WSO291:WSQ291"/>
    <mergeCell ref="WSR291:WST291"/>
    <mergeCell ref="WSU291:WSW291"/>
    <mergeCell ref="WRN291:WRP291"/>
    <mergeCell ref="WRQ291:WRS291"/>
    <mergeCell ref="WRT291:WRV291"/>
    <mergeCell ref="WRW291:WRY291"/>
    <mergeCell ref="WRZ291:WSB291"/>
    <mergeCell ref="WSC291:WSE291"/>
    <mergeCell ref="WQV291:WQX291"/>
    <mergeCell ref="WQY291:WRA291"/>
    <mergeCell ref="WRB291:WRD291"/>
    <mergeCell ref="WRE291:WRG291"/>
    <mergeCell ref="WRH291:WRJ291"/>
    <mergeCell ref="WRK291:WRM291"/>
    <mergeCell ref="WQD291:WQF291"/>
    <mergeCell ref="WQG291:WQI291"/>
    <mergeCell ref="WQJ291:WQL291"/>
    <mergeCell ref="WQM291:WQO291"/>
    <mergeCell ref="WQP291:WQR291"/>
    <mergeCell ref="WQS291:WQU291"/>
    <mergeCell ref="WPL291:WPN291"/>
    <mergeCell ref="WPO291:WPQ291"/>
    <mergeCell ref="WPR291:WPT291"/>
    <mergeCell ref="WPU291:WPW291"/>
    <mergeCell ref="WPX291:WPZ291"/>
    <mergeCell ref="WQA291:WQC291"/>
    <mergeCell ref="WOT291:WOV291"/>
    <mergeCell ref="WOW291:WOY291"/>
    <mergeCell ref="WOZ291:WPB291"/>
    <mergeCell ref="WPC291:WPE291"/>
    <mergeCell ref="WPF291:WPH291"/>
    <mergeCell ref="WPI291:WPK291"/>
    <mergeCell ref="WOB291:WOD291"/>
    <mergeCell ref="WOE291:WOG291"/>
    <mergeCell ref="WOH291:WOJ291"/>
    <mergeCell ref="WOK291:WOM291"/>
    <mergeCell ref="WON291:WOP291"/>
    <mergeCell ref="WOQ291:WOS291"/>
    <mergeCell ref="WNJ291:WNL291"/>
    <mergeCell ref="WNM291:WNO291"/>
    <mergeCell ref="WNP291:WNR291"/>
    <mergeCell ref="WNS291:WNU291"/>
    <mergeCell ref="WNV291:WNX291"/>
    <mergeCell ref="WNY291:WOA291"/>
    <mergeCell ref="WMR291:WMT291"/>
    <mergeCell ref="WMU291:WMW291"/>
    <mergeCell ref="WMX291:WMZ291"/>
    <mergeCell ref="WNA291:WNC291"/>
    <mergeCell ref="WND291:WNF291"/>
    <mergeCell ref="WNG291:WNI291"/>
    <mergeCell ref="WLZ291:WMB291"/>
    <mergeCell ref="WMC291:WME291"/>
    <mergeCell ref="WMF291:WMH291"/>
    <mergeCell ref="WMI291:WMK291"/>
    <mergeCell ref="WML291:WMN291"/>
    <mergeCell ref="WMO291:WMQ291"/>
    <mergeCell ref="WLH291:WLJ291"/>
    <mergeCell ref="WLK291:WLM291"/>
    <mergeCell ref="WLN291:WLP291"/>
    <mergeCell ref="WLQ291:WLS291"/>
    <mergeCell ref="WLT291:WLV291"/>
    <mergeCell ref="WLW291:WLY291"/>
    <mergeCell ref="WKP291:WKR291"/>
    <mergeCell ref="WKS291:WKU291"/>
    <mergeCell ref="WKV291:WKX291"/>
    <mergeCell ref="WKY291:WLA291"/>
    <mergeCell ref="WLB291:WLD291"/>
    <mergeCell ref="WLE291:WLG291"/>
    <mergeCell ref="WJX291:WJZ291"/>
    <mergeCell ref="WKA291:WKC291"/>
    <mergeCell ref="WKD291:WKF291"/>
    <mergeCell ref="WKG291:WKI291"/>
    <mergeCell ref="WKJ291:WKL291"/>
    <mergeCell ref="WKM291:WKO291"/>
    <mergeCell ref="WJF291:WJH291"/>
    <mergeCell ref="WJI291:WJK291"/>
    <mergeCell ref="WJL291:WJN291"/>
    <mergeCell ref="WJO291:WJQ291"/>
    <mergeCell ref="WJR291:WJT291"/>
    <mergeCell ref="WJU291:WJW291"/>
    <mergeCell ref="WIN291:WIP291"/>
    <mergeCell ref="WIQ291:WIS291"/>
    <mergeCell ref="WIT291:WIV291"/>
    <mergeCell ref="WIW291:WIY291"/>
    <mergeCell ref="WIZ291:WJB291"/>
    <mergeCell ref="WJC291:WJE291"/>
    <mergeCell ref="WHV291:WHX291"/>
    <mergeCell ref="WHY291:WIA291"/>
    <mergeCell ref="WIB291:WID291"/>
    <mergeCell ref="WIE291:WIG291"/>
    <mergeCell ref="WIH291:WIJ291"/>
    <mergeCell ref="WIK291:WIM291"/>
    <mergeCell ref="WHD291:WHF291"/>
    <mergeCell ref="WHG291:WHI291"/>
    <mergeCell ref="WHJ291:WHL291"/>
    <mergeCell ref="WHM291:WHO291"/>
    <mergeCell ref="WHP291:WHR291"/>
    <mergeCell ref="WHS291:WHU291"/>
    <mergeCell ref="WGL291:WGN291"/>
    <mergeCell ref="WGO291:WGQ291"/>
    <mergeCell ref="WGR291:WGT291"/>
    <mergeCell ref="WGU291:WGW291"/>
    <mergeCell ref="WGX291:WGZ291"/>
    <mergeCell ref="WHA291:WHC291"/>
    <mergeCell ref="WFT291:WFV291"/>
    <mergeCell ref="WFW291:WFY291"/>
    <mergeCell ref="WFZ291:WGB291"/>
    <mergeCell ref="WGC291:WGE291"/>
    <mergeCell ref="WGF291:WGH291"/>
    <mergeCell ref="WGI291:WGK291"/>
    <mergeCell ref="WFB291:WFD291"/>
    <mergeCell ref="WFE291:WFG291"/>
    <mergeCell ref="WFH291:WFJ291"/>
    <mergeCell ref="WFK291:WFM291"/>
    <mergeCell ref="WFN291:WFP291"/>
    <mergeCell ref="WFQ291:WFS291"/>
    <mergeCell ref="WEJ291:WEL291"/>
    <mergeCell ref="WEM291:WEO291"/>
    <mergeCell ref="WEP291:WER291"/>
    <mergeCell ref="WES291:WEU291"/>
    <mergeCell ref="WEV291:WEX291"/>
    <mergeCell ref="WEY291:WFA291"/>
    <mergeCell ref="WDR291:WDT291"/>
    <mergeCell ref="WDU291:WDW291"/>
    <mergeCell ref="WDX291:WDZ291"/>
    <mergeCell ref="WEA291:WEC291"/>
    <mergeCell ref="WED291:WEF291"/>
    <mergeCell ref="WEG291:WEI291"/>
    <mergeCell ref="WCZ291:WDB291"/>
    <mergeCell ref="WDC291:WDE291"/>
    <mergeCell ref="WDF291:WDH291"/>
    <mergeCell ref="WDI291:WDK291"/>
    <mergeCell ref="WDL291:WDN291"/>
    <mergeCell ref="WDO291:WDQ291"/>
    <mergeCell ref="WCH291:WCJ291"/>
    <mergeCell ref="WCK291:WCM291"/>
    <mergeCell ref="WCN291:WCP291"/>
    <mergeCell ref="WCQ291:WCS291"/>
    <mergeCell ref="WCT291:WCV291"/>
    <mergeCell ref="WCW291:WCY291"/>
    <mergeCell ref="WBP291:WBR291"/>
    <mergeCell ref="WBS291:WBU291"/>
    <mergeCell ref="WBV291:WBX291"/>
    <mergeCell ref="WBY291:WCA291"/>
    <mergeCell ref="WCB291:WCD291"/>
    <mergeCell ref="WCE291:WCG291"/>
    <mergeCell ref="WAX291:WAZ291"/>
    <mergeCell ref="WBA291:WBC291"/>
    <mergeCell ref="WBD291:WBF291"/>
    <mergeCell ref="WBG291:WBI291"/>
    <mergeCell ref="WBJ291:WBL291"/>
    <mergeCell ref="WBM291:WBO291"/>
    <mergeCell ref="WAF291:WAH291"/>
    <mergeCell ref="WAI291:WAK291"/>
    <mergeCell ref="WAL291:WAN291"/>
    <mergeCell ref="WAO291:WAQ291"/>
    <mergeCell ref="WAR291:WAT291"/>
    <mergeCell ref="WAU291:WAW291"/>
    <mergeCell ref="VZN291:VZP291"/>
    <mergeCell ref="VZQ291:VZS291"/>
    <mergeCell ref="VZT291:VZV291"/>
    <mergeCell ref="VZW291:VZY291"/>
    <mergeCell ref="VZZ291:WAB291"/>
    <mergeCell ref="WAC291:WAE291"/>
    <mergeCell ref="VYV291:VYX291"/>
    <mergeCell ref="VYY291:VZA291"/>
    <mergeCell ref="VZB291:VZD291"/>
    <mergeCell ref="VZE291:VZG291"/>
    <mergeCell ref="VZH291:VZJ291"/>
    <mergeCell ref="VZK291:VZM291"/>
    <mergeCell ref="VYD291:VYF291"/>
    <mergeCell ref="VYG291:VYI291"/>
    <mergeCell ref="VYJ291:VYL291"/>
    <mergeCell ref="VYM291:VYO291"/>
    <mergeCell ref="VYP291:VYR291"/>
    <mergeCell ref="VYS291:VYU291"/>
    <mergeCell ref="VXL291:VXN291"/>
    <mergeCell ref="VXO291:VXQ291"/>
    <mergeCell ref="VXR291:VXT291"/>
    <mergeCell ref="VXU291:VXW291"/>
    <mergeCell ref="VXX291:VXZ291"/>
    <mergeCell ref="VYA291:VYC291"/>
    <mergeCell ref="VWT291:VWV291"/>
    <mergeCell ref="VWW291:VWY291"/>
    <mergeCell ref="VWZ291:VXB291"/>
    <mergeCell ref="VXC291:VXE291"/>
    <mergeCell ref="VXF291:VXH291"/>
    <mergeCell ref="VXI291:VXK291"/>
    <mergeCell ref="VWB291:VWD291"/>
    <mergeCell ref="VWE291:VWG291"/>
    <mergeCell ref="VWH291:VWJ291"/>
    <mergeCell ref="VWK291:VWM291"/>
    <mergeCell ref="VWN291:VWP291"/>
    <mergeCell ref="VWQ291:VWS291"/>
    <mergeCell ref="VVJ291:VVL291"/>
    <mergeCell ref="VVM291:VVO291"/>
    <mergeCell ref="VVP291:VVR291"/>
    <mergeCell ref="VVS291:VVU291"/>
    <mergeCell ref="VVV291:VVX291"/>
    <mergeCell ref="VVY291:VWA291"/>
    <mergeCell ref="VUR291:VUT291"/>
    <mergeCell ref="VUU291:VUW291"/>
    <mergeCell ref="VUX291:VUZ291"/>
    <mergeCell ref="VVA291:VVC291"/>
    <mergeCell ref="VVD291:VVF291"/>
    <mergeCell ref="VVG291:VVI291"/>
    <mergeCell ref="VTZ291:VUB291"/>
    <mergeCell ref="VUC291:VUE291"/>
    <mergeCell ref="VUF291:VUH291"/>
    <mergeCell ref="VUI291:VUK291"/>
    <mergeCell ref="VUL291:VUN291"/>
    <mergeCell ref="VUO291:VUQ291"/>
    <mergeCell ref="VTH291:VTJ291"/>
    <mergeCell ref="VTK291:VTM291"/>
    <mergeCell ref="VTN291:VTP291"/>
    <mergeCell ref="VTQ291:VTS291"/>
    <mergeCell ref="VTT291:VTV291"/>
    <mergeCell ref="VTW291:VTY291"/>
    <mergeCell ref="VSP291:VSR291"/>
    <mergeCell ref="VSS291:VSU291"/>
    <mergeCell ref="VSV291:VSX291"/>
    <mergeCell ref="VSY291:VTA291"/>
    <mergeCell ref="VTB291:VTD291"/>
    <mergeCell ref="VTE291:VTG291"/>
    <mergeCell ref="VRX291:VRZ291"/>
    <mergeCell ref="VSA291:VSC291"/>
    <mergeCell ref="VSD291:VSF291"/>
    <mergeCell ref="VSG291:VSI291"/>
    <mergeCell ref="VSJ291:VSL291"/>
    <mergeCell ref="VSM291:VSO291"/>
    <mergeCell ref="VRF291:VRH291"/>
    <mergeCell ref="VRI291:VRK291"/>
    <mergeCell ref="VRL291:VRN291"/>
    <mergeCell ref="VRO291:VRQ291"/>
    <mergeCell ref="VRR291:VRT291"/>
    <mergeCell ref="VRU291:VRW291"/>
    <mergeCell ref="VQN291:VQP291"/>
    <mergeCell ref="VQQ291:VQS291"/>
    <mergeCell ref="VQT291:VQV291"/>
    <mergeCell ref="VQW291:VQY291"/>
    <mergeCell ref="VQZ291:VRB291"/>
    <mergeCell ref="VRC291:VRE291"/>
    <mergeCell ref="VPV291:VPX291"/>
    <mergeCell ref="VPY291:VQA291"/>
    <mergeCell ref="VQB291:VQD291"/>
    <mergeCell ref="VQE291:VQG291"/>
    <mergeCell ref="VQH291:VQJ291"/>
    <mergeCell ref="VQK291:VQM291"/>
    <mergeCell ref="VPD291:VPF291"/>
    <mergeCell ref="VPG291:VPI291"/>
    <mergeCell ref="VPJ291:VPL291"/>
    <mergeCell ref="VPM291:VPO291"/>
    <mergeCell ref="VPP291:VPR291"/>
    <mergeCell ref="VPS291:VPU291"/>
    <mergeCell ref="VOL291:VON291"/>
    <mergeCell ref="VOO291:VOQ291"/>
    <mergeCell ref="VOR291:VOT291"/>
    <mergeCell ref="VOU291:VOW291"/>
    <mergeCell ref="VOX291:VOZ291"/>
    <mergeCell ref="VPA291:VPC291"/>
    <mergeCell ref="VNT291:VNV291"/>
    <mergeCell ref="VNW291:VNY291"/>
    <mergeCell ref="VNZ291:VOB291"/>
    <mergeCell ref="VOC291:VOE291"/>
    <mergeCell ref="VOF291:VOH291"/>
    <mergeCell ref="VOI291:VOK291"/>
    <mergeCell ref="VNB291:VND291"/>
    <mergeCell ref="VNE291:VNG291"/>
    <mergeCell ref="VNH291:VNJ291"/>
    <mergeCell ref="VNK291:VNM291"/>
    <mergeCell ref="VNN291:VNP291"/>
    <mergeCell ref="VNQ291:VNS291"/>
    <mergeCell ref="VMJ291:VML291"/>
    <mergeCell ref="VMM291:VMO291"/>
    <mergeCell ref="VMP291:VMR291"/>
    <mergeCell ref="VMS291:VMU291"/>
    <mergeCell ref="VMV291:VMX291"/>
    <mergeCell ref="VMY291:VNA291"/>
    <mergeCell ref="VLR291:VLT291"/>
    <mergeCell ref="VLU291:VLW291"/>
    <mergeCell ref="VLX291:VLZ291"/>
    <mergeCell ref="VMA291:VMC291"/>
    <mergeCell ref="VMD291:VMF291"/>
    <mergeCell ref="VMG291:VMI291"/>
    <mergeCell ref="VKZ291:VLB291"/>
    <mergeCell ref="VLC291:VLE291"/>
    <mergeCell ref="VLF291:VLH291"/>
    <mergeCell ref="VLI291:VLK291"/>
    <mergeCell ref="VLL291:VLN291"/>
    <mergeCell ref="VLO291:VLQ291"/>
    <mergeCell ref="VKH291:VKJ291"/>
    <mergeCell ref="VKK291:VKM291"/>
    <mergeCell ref="VKN291:VKP291"/>
    <mergeCell ref="VKQ291:VKS291"/>
    <mergeCell ref="VKT291:VKV291"/>
    <mergeCell ref="VKW291:VKY291"/>
    <mergeCell ref="VJP291:VJR291"/>
    <mergeCell ref="VJS291:VJU291"/>
    <mergeCell ref="VJV291:VJX291"/>
    <mergeCell ref="VJY291:VKA291"/>
    <mergeCell ref="VKB291:VKD291"/>
    <mergeCell ref="VKE291:VKG291"/>
    <mergeCell ref="VIX291:VIZ291"/>
    <mergeCell ref="VJA291:VJC291"/>
    <mergeCell ref="VJD291:VJF291"/>
    <mergeCell ref="VJG291:VJI291"/>
    <mergeCell ref="VJJ291:VJL291"/>
    <mergeCell ref="VJM291:VJO291"/>
    <mergeCell ref="VIF291:VIH291"/>
    <mergeCell ref="VII291:VIK291"/>
    <mergeCell ref="VIL291:VIN291"/>
    <mergeCell ref="VIO291:VIQ291"/>
    <mergeCell ref="VIR291:VIT291"/>
    <mergeCell ref="VIU291:VIW291"/>
    <mergeCell ref="VHN291:VHP291"/>
    <mergeCell ref="VHQ291:VHS291"/>
    <mergeCell ref="VHT291:VHV291"/>
    <mergeCell ref="VHW291:VHY291"/>
    <mergeCell ref="VHZ291:VIB291"/>
    <mergeCell ref="VIC291:VIE291"/>
    <mergeCell ref="VGV291:VGX291"/>
    <mergeCell ref="VGY291:VHA291"/>
    <mergeCell ref="VHB291:VHD291"/>
    <mergeCell ref="VHE291:VHG291"/>
    <mergeCell ref="VHH291:VHJ291"/>
    <mergeCell ref="VHK291:VHM291"/>
    <mergeCell ref="VGD291:VGF291"/>
    <mergeCell ref="VGG291:VGI291"/>
    <mergeCell ref="VGJ291:VGL291"/>
    <mergeCell ref="VGM291:VGO291"/>
    <mergeCell ref="VGP291:VGR291"/>
    <mergeCell ref="VGS291:VGU291"/>
    <mergeCell ref="VFL291:VFN291"/>
    <mergeCell ref="VFO291:VFQ291"/>
    <mergeCell ref="VFR291:VFT291"/>
    <mergeCell ref="VFU291:VFW291"/>
    <mergeCell ref="VFX291:VFZ291"/>
    <mergeCell ref="VGA291:VGC291"/>
    <mergeCell ref="VET291:VEV291"/>
    <mergeCell ref="VEW291:VEY291"/>
    <mergeCell ref="VEZ291:VFB291"/>
    <mergeCell ref="VFC291:VFE291"/>
    <mergeCell ref="VFF291:VFH291"/>
    <mergeCell ref="VFI291:VFK291"/>
    <mergeCell ref="VEB291:VED291"/>
    <mergeCell ref="VEE291:VEG291"/>
    <mergeCell ref="VEH291:VEJ291"/>
    <mergeCell ref="VEK291:VEM291"/>
    <mergeCell ref="VEN291:VEP291"/>
    <mergeCell ref="VEQ291:VES291"/>
    <mergeCell ref="VDJ291:VDL291"/>
    <mergeCell ref="VDM291:VDO291"/>
    <mergeCell ref="VDP291:VDR291"/>
    <mergeCell ref="VDS291:VDU291"/>
    <mergeCell ref="VDV291:VDX291"/>
    <mergeCell ref="VDY291:VEA291"/>
    <mergeCell ref="VCR291:VCT291"/>
    <mergeCell ref="VCU291:VCW291"/>
    <mergeCell ref="VCX291:VCZ291"/>
    <mergeCell ref="VDA291:VDC291"/>
    <mergeCell ref="VDD291:VDF291"/>
    <mergeCell ref="VDG291:VDI291"/>
    <mergeCell ref="VBZ291:VCB291"/>
    <mergeCell ref="VCC291:VCE291"/>
    <mergeCell ref="VCF291:VCH291"/>
    <mergeCell ref="VCI291:VCK291"/>
    <mergeCell ref="VCL291:VCN291"/>
    <mergeCell ref="VCO291:VCQ291"/>
    <mergeCell ref="VBH291:VBJ291"/>
    <mergeCell ref="VBK291:VBM291"/>
    <mergeCell ref="VBN291:VBP291"/>
    <mergeCell ref="VBQ291:VBS291"/>
    <mergeCell ref="VBT291:VBV291"/>
    <mergeCell ref="VBW291:VBY291"/>
    <mergeCell ref="VAP291:VAR291"/>
    <mergeCell ref="VAS291:VAU291"/>
    <mergeCell ref="VAV291:VAX291"/>
    <mergeCell ref="VAY291:VBA291"/>
    <mergeCell ref="VBB291:VBD291"/>
    <mergeCell ref="VBE291:VBG291"/>
    <mergeCell ref="UZX291:UZZ291"/>
    <mergeCell ref="VAA291:VAC291"/>
    <mergeCell ref="VAD291:VAF291"/>
    <mergeCell ref="VAG291:VAI291"/>
    <mergeCell ref="VAJ291:VAL291"/>
    <mergeCell ref="VAM291:VAO291"/>
    <mergeCell ref="UZF291:UZH291"/>
    <mergeCell ref="UZI291:UZK291"/>
    <mergeCell ref="UZL291:UZN291"/>
    <mergeCell ref="UZO291:UZQ291"/>
    <mergeCell ref="UZR291:UZT291"/>
    <mergeCell ref="UZU291:UZW291"/>
    <mergeCell ref="UYN291:UYP291"/>
    <mergeCell ref="UYQ291:UYS291"/>
    <mergeCell ref="UYT291:UYV291"/>
    <mergeCell ref="UYW291:UYY291"/>
    <mergeCell ref="UYZ291:UZB291"/>
    <mergeCell ref="UZC291:UZE291"/>
    <mergeCell ref="UXV291:UXX291"/>
    <mergeCell ref="UXY291:UYA291"/>
    <mergeCell ref="UYB291:UYD291"/>
    <mergeCell ref="UYE291:UYG291"/>
    <mergeCell ref="UYH291:UYJ291"/>
    <mergeCell ref="UYK291:UYM291"/>
    <mergeCell ref="UXD291:UXF291"/>
    <mergeCell ref="UXG291:UXI291"/>
    <mergeCell ref="UXJ291:UXL291"/>
    <mergeCell ref="UXM291:UXO291"/>
    <mergeCell ref="UXP291:UXR291"/>
    <mergeCell ref="UXS291:UXU291"/>
    <mergeCell ref="UWL291:UWN291"/>
    <mergeCell ref="UWO291:UWQ291"/>
    <mergeCell ref="UWR291:UWT291"/>
    <mergeCell ref="UWU291:UWW291"/>
    <mergeCell ref="UWX291:UWZ291"/>
    <mergeCell ref="UXA291:UXC291"/>
    <mergeCell ref="UVT291:UVV291"/>
    <mergeCell ref="UVW291:UVY291"/>
    <mergeCell ref="UVZ291:UWB291"/>
    <mergeCell ref="UWC291:UWE291"/>
    <mergeCell ref="UWF291:UWH291"/>
    <mergeCell ref="UWI291:UWK291"/>
    <mergeCell ref="UVB291:UVD291"/>
    <mergeCell ref="UVE291:UVG291"/>
    <mergeCell ref="UVH291:UVJ291"/>
    <mergeCell ref="UVK291:UVM291"/>
    <mergeCell ref="UVN291:UVP291"/>
    <mergeCell ref="UVQ291:UVS291"/>
    <mergeCell ref="UUJ291:UUL291"/>
    <mergeCell ref="UUM291:UUO291"/>
    <mergeCell ref="UUP291:UUR291"/>
    <mergeCell ref="UUS291:UUU291"/>
    <mergeCell ref="UUV291:UUX291"/>
    <mergeCell ref="UUY291:UVA291"/>
    <mergeCell ref="UTR291:UTT291"/>
    <mergeCell ref="UTU291:UTW291"/>
    <mergeCell ref="UTX291:UTZ291"/>
    <mergeCell ref="UUA291:UUC291"/>
    <mergeCell ref="UUD291:UUF291"/>
    <mergeCell ref="UUG291:UUI291"/>
    <mergeCell ref="USZ291:UTB291"/>
    <mergeCell ref="UTC291:UTE291"/>
    <mergeCell ref="UTF291:UTH291"/>
    <mergeCell ref="UTI291:UTK291"/>
    <mergeCell ref="UTL291:UTN291"/>
    <mergeCell ref="UTO291:UTQ291"/>
    <mergeCell ref="USH291:USJ291"/>
    <mergeCell ref="USK291:USM291"/>
    <mergeCell ref="USN291:USP291"/>
    <mergeCell ref="USQ291:USS291"/>
    <mergeCell ref="UST291:USV291"/>
    <mergeCell ref="USW291:USY291"/>
    <mergeCell ref="URP291:URR291"/>
    <mergeCell ref="URS291:URU291"/>
    <mergeCell ref="URV291:URX291"/>
    <mergeCell ref="URY291:USA291"/>
    <mergeCell ref="USB291:USD291"/>
    <mergeCell ref="USE291:USG291"/>
    <mergeCell ref="UQX291:UQZ291"/>
    <mergeCell ref="URA291:URC291"/>
    <mergeCell ref="URD291:URF291"/>
    <mergeCell ref="URG291:URI291"/>
    <mergeCell ref="URJ291:URL291"/>
    <mergeCell ref="URM291:URO291"/>
    <mergeCell ref="UQF291:UQH291"/>
    <mergeCell ref="UQI291:UQK291"/>
    <mergeCell ref="UQL291:UQN291"/>
    <mergeCell ref="UQO291:UQQ291"/>
    <mergeCell ref="UQR291:UQT291"/>
    <mergeCell ref="UQU291:UQW291"/>
    <mergeCell ref="UPN291:UPP291"/>
    <mergeCell ref="UPQ291:UPS291"/>
    <mergeCell ref="UPT291:UPV291"/>
    <mergeCell ref="UPW291:UPY291"/>
    <mergeCell ref="UPZ291:UQB291"/>
    <mergeCell ref="UQC291:UQE291"/>
    <mergeCell ref="UOV291:UOX291"/>
    <mergeCell ref="UOY291:UPA291"/>
    <mergeCell ref="UPB291:UPD291"/>
    <mergeCell ref="UPE291:UPG291"/>
    <mergeCell ref="UPH291:UPJ291"/>
    <mergeCell ref="UPK291:UPM291"/>
    <mergeCell ref="UOD291:UOF291"/>
    <mergeCell ref="UOG291:UOI291"/>
    <mergeCell ref="UOJ291:UOL291"/>
    <mergeCell ref="UOM291:UOO291"/>
    <mergeCell ref="UOP291:UOR291"/>
    <mergeCell ref="UOS291:UOU291"/>
    <mergeCell ref="UNL291:UNN291"/>
    <mergeCell ref="UNO291:UNQ291"/>
    <mergeCell ref="UNR291:UNT291"/>
    <mergeCell ref="UNU291:UNW291"/>
    <mergeCell ref="UNX291:UNZ291"/>
    <mergeCell ref="UOA291:UOC291"/>
    <mergeCell ref="UMT291:UMV291"/>
    <mergeCell ref="UMW291:UMY291"/>
    <mergeCell ref="UMZ291:UNB291"/>
    <mergeCell ref="UNC291:UNE291"/>
    <mergeCell ref="UNF291:UNH291"/>
    <mergeCell ref="UNI291:UNK291"/>
    <mergeCell ref="UMB291:UMD291"/>
    <mergeCell ref="UME291:UMG291"/>
    <mergeCell ref="UMH291:UMJ291"/>
    <mergeCell ref="UMK291:UMM291"/>
    <mergeCell ref="UMN291:UMP291"/>
    <mergeCell ref="UMQ291:UMS291"/>
    <mergeCell ref="ULJ291:ULL291"/>
    <mergeCell ref="ULM291:ULO291"/>
    <mergeCell ref="ULP291:ULR291"/>
    <mergeCell ref="ULS291:ULU291"/>
    <mergeCell ref="ULV291:ULX291"/>
    <mergeCell ref="ULY291:UMA291"/>
    <mergeCell ref="UKR291:UKT291"/>
    <mergeCell ref="UKU291:UKW291"/>
    <mergeCell ref="UKX291:UKZ291"/>
    <mergeCell ref="ULA291:ULC291"/>
    <mergeCell ref="ULD291:ULF291"/>
    <mergeCell ref="ULG291:ULI291"/>
    <mergeCell ref="UJZ291:UKB291"/>
    <mergeCell ref="UKC291:UKE291"/>
    <mergeCell ref="UKF291:UKH291"/>
    <mergeCell ref="UKI291:UKK291"/>
    <mergeCell ref="UKL291:UKN291"/>
    <mergeCell ref="UKO291:UKQ291"/>
    <mergeCell ref="UJH291:UJJ291"/>
    <mergeCell ref="UJK291:UJM291"/>
    <mergeCell ref="UJN291:UJP291"/>
    <mergeCell ref="UJQ291:UJS291"/>
    <mergeCell ref="UJT291:UJV291"/>
    <mergeCell ref="UJW291:UJY291"/>
    <mergeCell ref="UIP291:UIR291"/>
    <mergeCell ref="UIS291:UIU291"/>
    <mergeCell ref="UIV291:UIX291"/>
    <mergeCell ref="UIY291:UJA291"/>
    <mergeCell ref="UJB291:UJD291"/>
    <mergeCell ref="UJE291:UJG291"/>
    <mergeCell ref="UHX291:UHZ291"/>
    <mergeCell ref="UIA291:UIC291"/>
    <mergeCell ref="UID291:UIF291"/>
    <mergeCell ref="UIG291:UII291"/>
    <mergeCell ref="UIJ291:UIL291"/>
    <mergeCell ref="UIM291:UIO291"/>
    <mergeCell ref="UHF291:UHH291"/>
    <mergeCell ref="UHI291:UHK291"/>
    <mergeCell ref="UHL291:UHN291"/>
    <mergeCell ref="UHO291:UHQ291"/>
    <mergeCell ref="UHR291:UHT291"/>
    <mergeCell ref="UHU291:UHW291"/>
    <mergeCell ref="UGN291:UGP291"/>
    <mergeCell ref="UGQ291:UGS291"/>
    <mergeCell ref="UGT291:UGV291"/>
    <mergeCell ref="UGW291:UGY291"/>
    <mergeCell ref="UGZ291:UHB291"/>
    <mergeCell ref="UHC291:UHE291"/>
    <mergeCell ref="UFV291:UFX291"/>
    <mergeCell ref="UFY291:UGA291"/>
    <mergeCell ref="UGB291:UGD291"/>
    <mergeCell ref="UGE291:UGG291"/>
    <mergeCell ref="UGH291:UGJ291"/>
    <mergeCell ref="UGK291:UGM291"/>
    <mergeCell ref="UFD291:UFF291"/>
    <mergeCell ref="UFG291:UFI291"/>
    <mergeCell ref="UFJ291:UFL291"/>
    <mergeCell ref="UFM291:UFO291"/>
    <mergeCell ref="UFP291:UFR291"/>
    <mergeCell ref="UFS291:UFU291"/>
    <mergeCell ref="UEL291:UEN291"/>
    <mergeCell ref="UEO291:UEQ291"/>
    <mergeCell ref="UER291:UET291"/>
    <mergeCell ref="UEU291:UEW291"/>
    <mergeCell ref="UEX291:UEZ291"/>
    <mergeCell ref="UFA291:UFC291"/>
    <mergeCell ref="UDT291:UDV291"/>
    <mergeCell ref="UDW291:UDY291"/>
    <mergeCell ref="UDZ291:UEB291"/>
    <mergeCell ref="UEC291:UEE291"/>
    <mergeCell ref="UEF291:UEH291"/>
    <mergeCell ref="UEI291:UEK291"/>
    <mergeCell ref="UDB291:UDD291"/>
    <mergeCell ref="UDE291:UDG291"/>
    <mergeCell ref="UDH291:UDJ291"/>
    <mergeCell ref="UDK291:UDM291"/>
    <mergeCell ref="UDN291:UDP291"/>
    <mergeCell ref="UDQ291:UDS291"/>
    <mergeCell ref="UCJ291:UCL291"/>
    <mergeCell ref="UCM291:UCO291"/>
    <mergeCell ref="UCP291:UCR291"/>
    <mergeCell ref="UCS291:UCU291"/>
    <mergeCell ref="UCV291:UCX291"/>
    <mergeCell ref="UCY291:UDA291"/>
    <mergeCell ref="UBR291:UBT291"/>
    <mergeCell ref="UBU291:UBW291"/>
    <mergeCell ref="UBX291:UBZ291"/>
    <mergeCell ref="UCA291:UCC291"/>
    <mergeCell ref="UCD291:UCF291"/>
    <mergeCell ref="UCG291:UCI291"/>
    <mergeCell ref="UAZ291:UBB291"/>
    <mergeCell ref="UBC291:UBE291"/>
    <mergeCell ref="UBF291:UBH291"/>
    <mergeCell ref="UBI291:UBK291"/>
    <mergeCell ref="UBL291:UBN291"/>
    <mergeCell ref="UBO291:UBQ291"/>
    <mergeCell ref="UAH291:UAJ291"/>
    <mergeCell ref="UAK291:UAM291"/>
    <mergeCell ref="UAN291:UAP291"/>
    <mergeCell ref="UAQ291:UAS291"/>
    <mergeCell ref="UAT291:UAV291"/>
    <mergeCell ref="UAW291:UAY291"/>
    <mergeCell ref="TZP291:TZR291"/>
    <mergeCell ref="TZS291:TZU291"/>
    <mergeCell ref="TZV291:TZX291"/>
    <mergeCell ref="TZY291:UAA291"/>
    <mergeCell ref="UAB291:UAD291"/>
    <mergeCell ref="UAE291:UAG291"/>
    <mergeCell ref="TYX291:TYZ291"/>
    <mergeCell ref="TZA291:TZC291"/>
    <mergeCell ref="TZD291:TZF291"/>
    <mergeCell ref="TZG291:TZI291"/>
    <mergeCell ref="TZJ291:TZL291"/>
    <mergeCell ref="TZM291:TZO291"/>
    <mergeCell ref="TYF291:TYH291"/>
    <mergeCell ref="TYI291:TYK291"/>
    <mergeCell ref="TYL291:TYN291"/>
    <mergeCell ref="TYO291:TYQ291"/>
    <mergeCell ref="TYR291:TYT291"/>
    <mergeCell ref="TYU291:TYW291"/>
    <mergeCell ref="TXN291:TXP291"/>
    <mergeCell ref="TXQ291:TXS291"/>
    <mergeCell ref="TXT291:TXV291"/>
    <mergeCell ref="TXW291:TXY291"/>
    <mergeCell ref="TXZ291:TYB291"/>
    <mergeCell ref="TYC291:TYE291"/>
    <mergeCell ref="TWV291:TWX291"/>
    <mergeCell ref="TWY291:TXA291"/>
    <mergeCell ref="TXB291:TXD291"/>
    <mergeCell ref="TXE291:TXG291"/>
    <mergeCell ref="TXH291:TXJ291"/>
    <mergeCell ref="TXK291:TXM291"/>
    <mergeCell ref="TWD291:TWF291"/>
    <mergeCell ref="TWG291:TWI291"/>
    <mergeCell ref="TWJ291:TWL291"/>
    <mergeCell ref="TWM291:TWO291"/>
    <mergeCell ref="TWP291:TWR291"/>
    <mergeCell ref="TWS291:TWU291"/>
    <mergeCell ref="TVL291:TVN291"/>
    <mergeCell ref="TVO291:TVQ291"/>
    <mergeCell ref="TVR291:TVT291"/>
    <mergeCell ref="TVU291:TVW291"/>
    <mergeCell ref="TVX291:TVZ291"/>
    <mergeCell ref="TWA291:TWC291"/>
    <mergeCell ref="TUT291:TUV291"/>
    <mergeCell ref="TUW291:TUY291"/>
    <mergeCell ref="TUZ291:TVB291"/>
    <mergeCell ref="TVC291:TVE291"/>
    <mergeCell ref="TVF291:TVH291"/>
    <mergeCell ref="TVI291:TVK291"/>
    <mergeCell ref="TUB291:TUD291"/>
    <mergeCell ref="TUE291:TUG291"/>
    <mergeCell ref="TUH291:TUJ291"/>
    <mergeCell ref="TUK291:TUM291"/>
    <mergeCell ref="TUN291:TUP291"/>
    <mergeCell ref="TUQ291:TUS291"/>
    <mergeCell ref="TTJ291:TTL291"/>
    <mergeCell ref="TTM291:TTO291"/>
    <mergeCell ref="TTP291:TTR291"/>
    <mergeCell ref="TTS291:TTU291"/>
    <mergeCell ref="TTV291:TTX291"/>
    <mergeCell ref="TTY291:TUA291"/>
    <mergeCell ref="TSR291:TST291"/>
    <mergeCell ref="TSU291:TSW291"/>
    <mergeCell ref="TSX291:TSZ291"/>
    <mergeCell ref="TTA291:TTC291"/>
    <mergeCell ref="TTD291:TTF291"/>
    <mergeCell ref="TTG291:TTI291"/>
    <mergeCell ref="TRZ291:TSB291"/>
    <mergeCell ref="TSC291:TSE291"/>
    <mergeCell ref="TSF291:TSH291"/>
    <mergeCell ref="TSI291:TSK291"/>
    <mergeCell ref="TSL291:TSN291"/>
    <mergeCell ref="TSO291:TSQ291"/>
    <mergeCell ref="TRH291:TRJ291"/>
    <mergeCell ref="TRK291:TRM291"/>
    <mergeCell ref="TRN291:TRP291"/>
    <mergeCell ref="TRQ291:TRS291"/>
    <mergeCell ref="TRT291:TRV291"/>
    <mergeCell ref="TRW291:TRY291"/>
    <mergeCell ref="TQP291:TQR291"/>
    <mergeCell ref="TQS291:TQU291"/>
    <mergeCell ref="TQV291:TQX291"/>
    <mergeCell ref="TQY291:TRA291"/>
    <mergeCell ref="TRB291:TRD291"/>
    <mergeCell ref="TRE291:TRG291"/>
    <mergeCell ref="TPX291:TPZ291"/>
    <mergeCell ref="TQA291:TQC291"/>
    <mergeCell ref="TQD291:TQF291"/>
    <mergeCell ref="TQG291:TQI291"/>
    <mergeCell ref="TQJ291:TQL291"/>
    <mergeCell ref="TQM291:TQO291"/>
    <mergeCell ref="TPF291:TPH291"/>
    <mergeCell ref="TPI291:TPK291"/>
    <mergeCell ref="TPL291:TPN291"/>
    <mergeCell ref="TPO291:TPQ291"/>
    <mergeCell ref="TPR291:TPT291"/>
    <mergeCell ref="TPU291:TPW291"/>
    <mergeCell ref="TON291:TOP291"/>
    <mergeCell ref="TOQ291:TOS291"/>
    <mergeCell ref="TOT291:TOV291"/>
    <mergeCell ref="TOW291:TOY291"/>
    <mergeCell ref="TOZ291:TPB291"/>
    <mergeCell ref="TPC291:TPE291"/>
    <mergeCell ref="TNV291:TNX291"/>
    <mergeCell ref="TNY291:TOA291"/>
    <mergeCell ref="TOB291:TOD291"/>
    <mergeCell ref="TOE291:TOG291"/>
    <mergeCell ref="TOH291:TOJ291"/>
    <mergeCell ref="TOK291:TOM291"/>
    <mergeCell ref="TND291:TNF291"/>
    <mergeCell ref="TNG291:TNI291"/>
    <mergeCell ref="TNJ291:TNL291"/>
    <mergeCell ref="TNM291:TNO291"/>
    <mergeCell ref="TNP291:TNR291"/>
    <mergeCell ref="TNS291:TNU291"/>
    <mergeCell ref="TML291:TMN291"/>
    <mergeCell ref="TMO291:TMQ291"/>
    <mergeCell ref="TMR291:TMT291"/>
    <mergeCell ref="TMU291:TMW291"/>
    <mergeCell ref="TMX291:TMZ291"/>
    <mergeCell ref="TNA291:TNC291"/>
    <mergeCell ref="TLT291:TLV291"/>
    <mergeCell ref="TLW291:TLY291"/>
    <mergeCell ref="TLZ291:TMB291"/>
    <mergeCell ref="TMC291:TME291"/>
    <mergeCell ref="TMF291:TMH291"/>
    <mergeCell ref="TMI291:TMK291"/>
    <mergeCell ref="TLB291:TLD291"/>
    <mergeCell ref="TLE291:TLG291"/>
    <mergeCell ref="TLH291:TLJ291"/>
    <mergeCell ref="TLK291:TLM291"/>
    <mergeCell ref="TLN291:TLP291"/>
    <mergeCell ref="TLQ291:TLS291"/>
    <mergeCell ref="TKJ291:TKL291"/>
    <mergeCell ref="TKM291:TKO291"/>
    <mergeCell ref="TKP291:TKR291"/>
    <mergeCell ref="TKS291:TKU291"/>
    <mergeCell ref="TKV291:TKX291"/>
    <mergeCell ref="TKY291:TLA291"/>
    <mergeCell ref="TJR291:TJT291"/>
    <mergeCell ref="TJU291:TJW291"/>
    <mergeCell ref="TJX291:TJZ291"/>
    <mergeCell ref="TKA291:TKC291"/>
    <mergeCell ref="TKD291:TKF291"/>
    <mergeCell ref="TKG291:TKI291"/>
    <mergeCell ref="TIZ291:TJB291"/>
    <mergeCell ref="TJC291:TJE291"/>
    <mergeCell ref="TJF291:TJH291"/>
    <mergeCell ref="TJI291:TJK291"/>
    <mergeCell ref="TJL291:TJN291"/>
    <mergeCell ref="TJO291:TJQ291"/>
    <mergeCell ref="TIH291:TIJ291"/>
    <mergeCell ref="TIK291:TIM291"/>
    <mergeCell ref="TIN291:TIP291"/>
    <mergeCell ref="TIQ291:TIS291"/>
    <mergeCell ref="TIT291:TIV291"/>
    <mergeCell ref="TIW291:TIY291"/>
    <mergeCell ref="THP291:THR291"/>
    <mergeCell ref="THS291:THU291"/>
    <mergeCell ref="THV291:THX291"/>
    <mergeCell ref="THY291:TIA291"/>
    <mergeCell ref="TIB291:TID291"/>
    <mergeCell ref="TIE291:TIG291"/>
    <mergeCell ref="TGX291:TGZ291"/>
    <mergeCell ref="THA291:THC291"/>
    <mergeCell ref="THD291:THF291"/>
    <mergeCell ref="THG291:THI291"/>
    <mergeCell ref="THJ291:THL291"/>
    <mergeCell ref="THM291:THO291"/>
    <mergeCell ref="TGF291:TGH291"/>
    <mergeCell ref="TGI291:TGK291"/>
    <mergeCell ref="TGL291:TGN291"/>
    <mergeCell ref="TGO291:TGQ291"/>
    <mergeCell ref="TGR291:TGT291"/>
    <mergeCell ref="TGU291:TGW291"/>
    <mergeCell ref="TFN291:TFP291"/>
    <mergeCell ref="TFQ291:TFS291"/>
    <mergeCell ref="TFT291:TFV291"/>
    <mergeCell ref="TFW291:TFY291"/>
    <mergeCell ref="TFZ291:TGB291"/>
    <mergeCell ref="TGC291:TGE291"/>
    <mergeCell ref="TEV291:TEX291"/>
    <mergeCell ref="TEY291:TFA291"/>
    <mergeCell ref="TFB291:TFD291"/>
    <mergeCell ref="TFE291:TFG291"/>
    <mergeCell ref="TFH291:TFJ291"/>
    <mergeCell ref="TFK291:TFM291"/>
    <mergeCell ref="TED291:TEF291"/>
    <mergeCell ref="TEG291:TEI291"/>
    <mergeCell ref="TEJ291:TEL291"/>
    <mergeCell ref="TEM291:TEO291"/>
    <mergeCell ref="TEP291:TER291"/>
    <mergeCell ref="TES291:TEU291"/>
    <mergeCell ref="TDL291:TDN291"/>
    <mergeCell ref="TDO291:TDQ291"/>
    <mergeCell ref="TDR291:TDT291"/>
    <mergeCell ref="TDU291:TDW291"/>
    <mergeCell ref="TDX291:TDZ291"/>
    <mergeCell ref="TEA291:TEC291"/>
    <mergeCell ref="TCT291:TCV291"/>
    <mergeCell ref="TCW291:TCY291"/>
    <mergeCell ref="TCZ291:TDB291"/>
    <mergeCell ref="TDC291:TDE291"/>
    <mergeCell ref="TDF291:TDH291"/>
    <mergeCell ref="TDI291:TDK291"/>
    <mergeCell ref="TCB291:TCD291"/>
    <mergeCell ref="TCE291:TCG291"/>
    <mergeCell ref="TCH291:TCJ291"/>
    <mergeCell ref="TCK291:TCM291"/>
    <mergeCell ref="TCN291:TCP291"/>
    <mergeCell ref="TCQ291:TCS291"/>
    <mergeCell ref="TBJ291:TBL291"/>
    <mergeCell ref="TBM291:TBO291"/>
    <mergeCell ref="TBP291:TBR291"/>
    <mergeCell ref="TBS291:TBU291"/>
    <mergeCell ref="TBV291:TBX291"/>
    <mergeCell ref="TBY291:TCA291"/>
    <mergeCell ref="TAR291:TAT291"/>
    <mergeCell ref="TAU291:TAW291"/>
    <mergeCell ref="TAX291:TAZ291"/>
    <mergeCell ref="TBA291:TBC291"/>
    <mergeCell ref="TBD291:TBF291"/>
    <mergeCell ref="TBG291:TBI291"/>
    <mergeCell ref="SZZ291:TAB291"/>
    <mergeCell ref="TAC291:TAE291"/>
    <mergeCell ref="TAF291:TAH291"/>
    <mergeCell ref="TAI291:TAK291"/>
    <mergeCell ref="TAL291:TAN291"/>
    <mergeCell ref="TAO291:TAQ291"/>
    <mergeCell ref="SZH291:SZJ291"/>
    <mergeCell ref="SZK291:SZM291"/>
    <mergeCell ref="SZN291:SZP291"/>
    <mergeCell ref="SZQ291:SZS291"/>
    <mergeCell ref="SZT291:SZV291"/>
    <mergeCell ref="SZW291:SZY291"/>
    <mergeCell ref="SYP291:SYR291"/>
    <mergeCell ref="SYS291:SYU291"/>
    <mergeCell ref="SYV291:SYX291"/>
    <mergeCell ref="SYY291:SZA291"/>
    <mergeCell ref="SZB291:SZD291"/>
    <mergeCell ref="SZE291:SZG291"/>
    <mergeCell ref="SXX291:SXZ291"/>
    <mergeCell ref="SYA291:SYC291"/>
    <mergeCell ref="SYD291:SYF291"/>
    <mergeCell ref="SYG291:SYI291"/>
    <mergeCell ref="SYJ291:SYL291"/>
    <mergeCell ref="SYM291:SYO291"/>
    <mergeCell ref="SXF291:SXH291"/>
    <mergeCell ref="SXI291:SXK291"/>
    <mergeCell ref="SXL291:SXN291"/>
    <mergeCell ref="SXO291:SXQ291"/>
    <mergeCell ref="SXR291:SXT291"/>
    <mergeCell ref="SXU291:SXW291"/>
    <mergeCell ref="SWN291:SWP291"/>
    <mergeCell ref="SWQ291:SWS291"/>
    <mergeCell ref="SWT291:SWV291"/>
    <mergeCell ref="SWW291:SWY291"/>
    <mergeCell ref="SWZ291:SXB291"/>
    <mergeCell ref="SXC291:SXE291"/>
    <mergeCell ref="SVV291:SVX291"/>
    <mergeCell ref="SVY291:SWA291"/>
    <mergeCell ref="SWB291:SWD291"/>
    <mergeCell ref="SWE291:SWG291"/>
    <mergeCell ref="SWH291:SWJ291"/>
    <mergeCell ref="SWK291:SWM291"/>
    <mergeCell ref="SVD291:SVF291"/>
    <mergeCell ref="SVG291:SVI291"/>
    <mergeCell ref="SVJ291:SVL291"/>
    <mergeCell ref="SVM291:SVO291"/>
    <mergeCell ref="SVP291:SVR291"/>
    <mergeCell ref="SVS291:SVU291"/>
    <mergeCell ref="SUL291:SUN291"/>
    <mergeCell ref="SUO291:SUQ291"/>
    <mergeCell ref="SUR291:SUT291"/>
    <mergeCell ref="SUU291:SUW291"/>
    <mergeCell ref="SUX291:SUZ291"/>
    <mergeCell ref="SVA291:SVC291"/>
    <mergeCell ref="STT291:STV291"/>
    <mergeCell ref="STW291:STY291"/>
    <mergeCell ref="STZ291:SUB291"/>
    <mergeCell ref="SUC291:SUE291"/>
    <mergeCell ref="SUF291:SUH291"/>
    <mergeCell ref="SUI291:SUK291"/>
    <mergeCell ref="STB291:STD291"/>
    <mergeCell ref="STE291:STG291"/>
    <mergeCell ref="STH291:STJ291"/>
    <mergeCell ref="STK291:STM291"/>
    <mergeCell ref="STN291:STP291"/>
    <mergeCell ref="STQ291:STS291"/>
    <mergeCell ref="SSJ291:SSL291"/>
    <mergeCell ref="SSM291:SSO291"/>
    <mergeCell ref="SSP291:SSR291"/>
    <mergeCell ref="SSS291:SSU291"/>
    <mergeCell ref="SSV291:SSX291"/>
    <mergeCell ref="SSY291:STA291"/>
    <mergeCell ref="SRR291:SRT291"/>
    <mergeCell ref="SRU291:SRW291"/>
    <mergeCell ref="SRX291:SRZ291"/>
    <mergeCell ref="SSA291:SSC291"/>
    <mergeCell ref="SSD291:SSF291"/>
    <mergeCell ref="SSG291:SSI291"/>
    <mergeCell ref="SQZ291:SRB291"/>
    <mergeCell ref="SRC291:SRE291"/>
    <mergeCell ref="SRF291:SRH291"/>
    <mergeCell ref="SRI291:SRK291"/>
    <mergeCell ref="SRL291:SRN291"/>
    <mergeCell ref="SRO291:SRQ291"/>
    <mergeCell ref="SQH291:SQJ291"/>
    <mergeCell ref="SQK291:SQM291"/>
    <mergeCell ref="SQN291:SQP291"/>
    <mergeCell ref="SQQ291:SQS291"/>
    <mergeCell ref="SQT291:SQV291"/>
    <mergeCell ref="SQW291:SQY291"/>
    <mergeCell ref="SPP291:SPR291"/>
    <mergeCell ref="SPS291:SPU291"/>
    <mergeCell ref="SPV291:SPX291"/>
    <mergeCell ref="SPY291:SQA291"/>
    <mergeCell ref="SQB291:SQD291"/>
    <mergeCell ref="SQE291:SQG291"/>
    <mergeCell ref="SOX291:SOZ291"/>
    <mergeCell ref="SPA291:SPC291"/>
    <mergeCell ref="SPD291:SPF291"/>
    <mergeCell ref="SPG291:SPI291"/>
    <mergeCell ref="SPJ291:SPL291"/>
    <mergeCell ref="SPM291:SPO291"/>
    <mergeCell ref="SOF291:SOH291"/>
    <mergeCell ref="SOI291:SOK291"/>
    <mergeCell ref="SOL291:SON291"/>
    <mergeCell ref="SOO291:SOQ291"/>
    <mergeCell ref="SOR291:SOT291"/>
    <mergeCell ref="SOU291:SOW291"/>
    <mergeCell ref="SNN291:SNP291"/>
    <mergeCell ref="SNQ291:SNS291"/>
    <mergeCell ref="SNT291:SNV291"/>
    <mergeCell ref="SNW291:SNY291"/>
    <mergeCell ref="SNZ291:SOB291"/>
    <mergeCell ref="SOC291:SOE291"/>
    <mergeCell ref="SMV291:SMX291"/>
    <mergeCell ref="SMY291:SNA291"/>
    <mergeCell ref="SNB291:SND291"/>
    <mergeCell ref="SNE291:SNG291"/>
    <mergeCell ref="SNH291:SNJ291"/>
    <mergeCell ref="SNK291:SNM291"/>
    <mergeCell ref="SMD291:SMF291"/>
    <mergeCell ref="SMG291:SMI291"/>
    <mergeCell ref="SMJ291:SML291"/>
    <mergeCell ref="SMM291:SMO291"/>
    <mergeCell ref="SMP291:SMR291"/>
    <mergeCell ref="SMS291:SMU291"/>
    <mergeCell ref="SLL291:SLN291"/>
    <mergeCell ref="SLO291:SLQ291"/>
    <mergeCell ref="SLR291:SLT291"/>
    <mergeCell ref="SLU291:SLW291"/>
    <mergeCell ref="SLX291:SLZ291"/>
    <mergeCell ref="SMA291:SMC291"/>
    <mergeCell ref="SKT291:SKV291"/>
    <mergeCell ref="SKW291:SKY291"/>
    <mergeCell ref="SKZ291:SLB291"/>
    <mergeCell ref="SLC291:SLE291"/>
    <mergeCell ref="SLF291:SLH291"/>
    <mergeCell ref="SLI291:SLK291"/>
    <mergeCell ref="SKB291:SKD291"/>
    <mergeCell ref="SKE291:SKG291"/>
    <mergeCell ref="SKH291:SKJ291"/>
    <mergeCell ref="SKK291:SKM291"/>
    <mergeCell ref="SKN291:SKP291"/>
    <mergeCell ref="SKQ291:SKS291"/>
    <mergeCell ref="SJJ291:SJL291"/>
    <mergeCell ref="SJM291:SJO291"/>
    <mergeCell ref="SJP291:SJR291"/>
    <mergeCell ref="SJS291:SJU291"/>
    <mergeCell ref="SJV291:SJX291"/>
    <mergeCell ref="SJY291:SKA291"/>
    <mergeCell ref="SIR291:SIT291"/>
    <mergeCell ref="SIU291:SIW291"/>
    <mergeCell ref="SIX291:SIZ291"/>
    <mergeCell ref="SJA291:SJC291"/>
    <mergeCell ref="SJD291:SJF291"/>
    <mergeCell ref="SJG291:SJI291"/>
    <mergeCell ref="SHZ291:SIB291"/>
    <mergeCell ref="SIC291:SIE291"/>
    <mergeCell ref="SIF291:SIH291"/>
    <mergeCell ref="SII291:SIK291"/>
    <mergeCell ref="SIL291:SIN291"/>
    <mergeCell ref="SIO291:SIQ291"/>
    <mergeCell ref="SHH291:SHJ291"/>
    <mergeCell ref="SHK291:SHM291"/>
    <mergeCell ref="SHN291:SHP291"/>
    <mergeCell ref="SHQ291:SHS291"/>
    <mergeCell ref="SHT291:SHV291"/>
    <mergeCell ref="SHW291:SHY291"/>
    <mergeCell ref="SGP291:SGR291"/>
    <mergeCell ref="SGS291:SGU291"/>
    <mergeCell ref="SGV291:SGX291"/>
    <mergeCell ref="SGY291:SHA291"/>
    <mergeCell ref="SHB291:SHD291"/>
    <mergeCell ref="SHE291:SHG291"/>
    <mergeCell ref="SFX291:SFZ291"/>
    <mergeCell ref="SGA291:SGC291"/>
    <mergeCell ref="SGD291:SGF291"/>
    <mergeCell ref="SGG291:SGI291"/>
    <mergeCell ref="SGJ291:SGL291"/>
    <mergeCell ref="SGM291:SGO291"/>
    <mergeCell ref="SFF291:SFH291"/>
    <mergeCell ref="SFI291:SFK291"/>
    <mergeCell ref="SFL291:SFN291"/>
    <mergeCell ref="SFO291:SFQ291"/>
    <mergeCell ref="SFR291:SFT291"/>
    <mergeCell ref="SFU291:SFW291"/>
    <mergeCell ref="SEN291:SEP291"/>
    <mergeCell ref="SEQ291:SES291"/>
    <mergeCell ref="SET291:SEV291"/>
    <mergeCell ref="SEW291:SEY291"/>
    <mergeCell ref="SEZ291:SFB291"/>
    <mergeCell ref="SFC291:SFE291"/>
    <mergeCell ref="SDV291:SDX291"/>
    <mergeCell ref="SDY291:SEA291"/>
    <mergeCell ref="SEB291:SED291"/>
    <mergeCell ref="SEE291:SEG291"/>
    <mergeCell ref="SEH291:SEJ291"/>
    <mergeCell ref="SEK291:SEM291"/>
    <mergeCell ref="SDD291:SDF291"/>
    <mergeCell ref="SDG291:SDI291"/>
    <mergeCell ref="SDJ291:SDL291"/>
    <mergeCell ref="SDM291:SDO291"/>
    <mergeCell ref="SDP291:SDR291"/>
    <mergeCell ref="SDS291:SDU291"/>
    <mergeCell ref="SCL291:SCN291"/>
    <mergeCell ref="SCO291:SCQ291"/>
    <mergeCell ref="SCR291:SCT291"/>
    <mergeCell ref="SCU291:SCW291"/>
    <mergeCell ref="SCX291:SCZ291"/>
    <mergeCell ref="SDA291:SDC291"/>
    <mergeCell ref="SBT291:SBV291"/>
    <mergeCell ref="SBW291:SBY291"/>
    <mergeCell ref="SBZ291:SCB291"/>
    <mergeCell ref="SCC291:SCE291"/>
    <mergeCell ref="SCF291:SCH291"/>
    <mergeCell ref="SCI291:SCK291"/>
    <mergeCell ref="SBB291:SBD291"/>
    <mergeCell ref="SBE291:SBG291"/>
    <mergeCell ref="SBH291:SBJ291"/>
    <mergeCell ref="SBK291:SBM291"/>
    <mergeCell ref="SBN291:SBP291"/>
    <mergeCell ref="SBQ291:SBS291"/>
    <mergeCell ref="SAJ291:SAL291"/>
    <mergeCell ref="SAM291:SAO291"/>
    <mergeCell ref="SAP291:SAR291"/>
    <mergeCell ref="SAS291:SAU291"/>
    <mergeCell ref="SAV291:SAX291"/>
    <mergeCell ref="SAY291:SBA291"/>
    <mergeCell ref="RZR291:RZT291"/>
    <mergeCell ref="RZU291:RZW291"/>
    <mergeCell ref="RZX291:RZZ291"/>
    <mergeCell ref="SAA291:SAC291"/>
    <mergeCell ref="SAD291:SAF291"/>
    <mergeCell ref="SAG291:SAI291"/>
    <mergeCell ref="RYZ291:RZB291"/>
    <mergeCell ref="RZC291:RZE291"/>
    <mergeCell ref="RZF291:RZH291"/>
    <mergeCell ref="RZI291:RZK291"/>
    <mergeCell ref="RZL291:RZN291"/>
    <mergeCell ref="RZO291:RZQ291"/>
    <mergeCell ref="RYH291:RYJ291"/>
    <mergeCell ref="RYK291:RYM291"/>
    <mergeCell ref="RYN291:RYP291"/>
    <mergeCell ref="RYQ291:RYS291"/>
    <mergeCell ref="RYT291:RYV291"/>
    <mergeCell ref="RYW291:RYY291"/>
    <mergeCell ref="RXP291:RXR291"/>
    <mergeCell ref="RXS291:RXU291"/>
    <mergeCell ref="RXV291:RXX291"/>
    <mergeCell ref="RXY291:RYA291"/>
    <mergeCell ref="RYB291:RYD291"/>
    <mergeCell ref="RYE291:RYG291"/>
    <mergeCell ref="RWX291:RWZ291"/>
    <mergeCell ref="RXA291:RXC291"/>
    <mergeCell ref="RXD291:RXF291"/>
    <mergeCell ref="RXG291:RXI291"/>
    <mergeCell ref="RXJ291:RXL291"/>
    <mergeCell ref="RXM291:RXO291"/>
    <mergeCell ref="RWF291:RWH291"/>
    <mergeCell ref="RWI291:RWK291"/>
    <mergeCell ref="RWL291:RWN291"/>
    <mergeCell ref="RWO291:RWQ291"/>
    <mergeCell ref="RWR291:RWT291"/>
    <mergeCell ref="RWU291:RWW291"/>
    <mergeCell ref="RVN291:RVP291"/>
    <mergeCell ref="RVQ291:RVS291"/>
    <mergeCell ref="RVT291:RVV291"/>
    <mergeCell ref="RVW291:RVY291"/>
    <mergeCell ref="RVZ291:RWB291"/>
    <mergeCell ref="RWC291:RWE291"/>
    <mergeCell ref="RUV291:RUX291"/>
    <mergeCell ref="RUY291:RVA291"/>
    <mergeCell ref="RVB291:RVD291"/>
    <mergeCell ref="RVE291:RVG291"/>
    <mergeCell ref="RVH291:RVJ291"/>
    <mergeCell ref="RVK291:RVM291"/>
    <mergeCell ref="RUD291:RUF291"/>
    <mergeCell ref="RUG291:RUI291"/>
    <mergeCell ref="RUJ291:RUL291"/>
    <mergeCell ref="RUM291:RUO291"/>
    <mergeCell ref="RUP291:RUR291"/>
    <mergeCell ref="RUS291:RUU291"/>
    <mergeCell ref="RTL291:RTN291"/>
    <mergeCell ref="RTO291:RTQ291"/>
    <mergeCell ref="RTR291:RTT291"/>
    <mergeCell ref="RTU291:RTW291"/>
    <mergeCell ref="RTX291:RTZ291"/>
    <mergeCell ref="RUA291:RUC291"/>
    <mergeCell ref="RST291:RSV291"/>
    <mergeCell ref="RSW291:RSY291"/>
    <mergeCell ref="RSZ291:RTB291"/>
    <mergeCell ref="RTC291:RTE291"/>
    <mergeCell ref="RTF291:RTH291"/>
    <mergeCell ref="RTI291:RTK291"/>
    <mergeCell ref="RSB291:RSD291"/>
    <mergeCell ref="RSE291:RSG291"/>
    <mergeCell ref="RSH291:RSJ291"/>
    <mergeCell ref="RSK291:RSM291"/>
    <mergeCell ref="RSN291:RSP291"/>
    <mergeCell ref="RSQ291:RSS291"/>
    <mergeCell ref="RRJ291:RRL291"/>
    <mergeCell ref="RRM291:RRO291"/>
    <mergeCell ref="RRP291:RRR291"/>
    <mergeCell ref="RRS291:RRU291"/>
    <mergeCell ref="RRV291:RRX291"/>
    <mergeCell ref="RRY291:RSA291"/>
    <mergeCell ref="RQR291:RQT291"/>
    <mergeCell ref="RQU291:RQW291"/>
    <mergeCell ref="RQX291:RQZ291"/>
    <mergeCell ref="RRA291:RRC291"/>
    <mergeCell ref="RRD291:RRF291"/>
    <mergeCell ref="RRG291:RRI291"/>
    <mergeCell ref="RPZ291:RQB291"/>
    <mergeCell ref="RQC291:RQE291"/>
    <mergeCell ref="RQF291:RQH291"/>
    <mergeCell ref="RQI291:RQK291"/>
    <mergeCell ref="RQL291:RQN291"/>
    <mergeCell ref="RQO291:RQQ291"/>
    <mergeCell ref="RPH291:RPJ291"/>
    <mergeCell ref="RPK291:RPM291"/>
    <mergeCell ref="RPN291:RPP291"/>
    <mergeCell ref="RPQ291:RPS291"/>
    <mergeCell ref="RPT291:RPV291"/>
    <mergeCell ref="RPW291:RPY291"/>
    <mergeCell ref="ROP291:ROR291"/>
    <mergeCell ref="ROS291:ROU291"/>
    <mergeCell ref="ROV291:ROX291"/>
    <mergeCell ref="ROY291:RPA291"/>
    <mergeCell ref="RPB291:RPD291"/>
    <mergeCell ref="RPE291:RPG291"/>
    <mergeCell ref="RNX291:RNZ291"/>
    <mergeCell ref="ROA291:ROC291"/>
    <mergeCell ref="ROD291:ROF291"/>
    <mergeCell ref="ROG291:ROI291"/>
    <mergeCell ref="ROJ291:ROL291"/>
    <mergeCell ref="ROM291:ROO291"/>
    <mergeCell ref="RNF291:RNH291"/>
    <mergeCell ref="RNI291:RNK291"/>
    <mergeCell ref="RNL291:RNN291"/>
    <mergeCell ref="RNO291:RNQ291"/>
    <mergeCell ref="RNR291:RNT291"/>
    <mergeCell ref="RNU291:RNW291"/>
    <mergeCell ref="RMN291:RMP291"/>
    <mergeCell ref="RMQ291:RMS291"/>
    <mergeCell ref="RMT291:RMV291"/>
    <mergeCell ref="RMW291:RMY291"/>
    <mergeCell ref="RMZ291:RNB291"/>
    <mergeCell ref="RNC291:RNE291"/>
    <mergeCell ref="RLV291:RLX291"/>
    <mergeCell ref="RLY291:RMA291"/>
    <mergeCell ref="RMB291:RMD291"/>
    <mergeCell ref="RME291:RMG291"/>
    <mergeCell ref="RMH291:RMJ291"/>
    <mergeCell ref="RMK291:RMM291"/>
    <mergeCell ref="RLD291:RLF291"/>
    <mergeCell ref="RLG291:RLI291"/>
    <mergeCell ref="RLJ291:RLL291"/>
    <mergeCell ref="RLM291:RLO291"/>
    <mergeCell ref="RLP291:RLR291"/>
    <mergeCell ref="RLS291:RLU291"/>
    <mergeCell ref="RKL291:RKN291"/>
    <mergeCell ref="RKO291:RKQ291"/>
    <mergeCell ref="RKR291:RKT291"/>
    <mergeCell ref="RKU291:RKW291"/>
    <mergeCell ref="RKX291:RKZ291"/>
    <mergeCell ref="RLA291:RLC291"/>
    <mergeCell ref="RJT291:RJV291"/>
    <mergeCell ref="RJW291:RJY291"/>
    <mergeCell ref="RJZ291:RKB291"/>
    <mergeCell ref="RKC291:RKE291"/>
    <mergeCell ref="RKF291:RKH291"/>
    <mergeCell ref="RKI291:RKK291"/>
    <mergeCell ref="RJB291:RJD291"/>
    <mergeCell ref="RJE291:RJG291"/>
    <mergeCell ref="RJH291:RJJ291"/>
    <mergeCell ref="RJK291:RJM291"/>
    <mergeCell ref="RJN291:RJP291"/>
    <mergeCell ref="RJQ291:RJS291"/>
    <mergeCell ref="RIJ291:RIL291"/>
    <mergeCell ref="RIM291:RIO291"/>
    <mergeCell ref="RIP291:RIR291"/>
    <mergeCell ref="RIS291:RIU291"/>
    <mergeCell ref="RIV291:RIX291"/>
    <mergeCell ref="RIY291:RJA291"/>
    <mergeCell ref="RHR291:RHT291"/>
    <mergeCell ref="RHU291:RHW291"/>
    <mergeCell ref="RHX291:RHZ291"/>
    <mergeCell ref="RIA291:RIC291"/>
    <mergeCell ref="RID291:RIF291"/>
    <mergeCell ref="RIG291:RII291"/>
    <mergeCell ref="RGZ291:RHB291"/>
    <mergeCell ref="RHC291:RHE291"/>
    <mergeCell ref="RHF291:RHH291"/>
    <mergeCell ref="RHI291:RHK291"/>
    <mergeCell ref="RHL291:RHN291"/>
    <mergeCell ref="RHO291:RHQ291"/>
    <mergeCell ref="RGH291:RGJ291"/>
    <mergeCell ref="RGK291:RGM291"/>
    <mergeCell ref="RGN291:RGP291"/>
    <mergeCell ref="RGQ291:RGS291"/>
    <mergeCell ref="RGT291:RGV291"/>
    <mergeCell ref="RGW291:RGY291"/>
    <mergeCell ref="RFP291:RFR291"/>
    <mergeCell ref="RFS291:RFU291"/>
    <mergeCell ref="RFV291:RFX291"/>
    <mergeCell ref="RFY291:RGA291"/>
    <mergeCell ref="RGB291:RGD291"/>
    <mergeCell ref="RGE291:RGG291"/>
    <mergeCell ref="REX291:REZ291"/>
    <mergeCell ref="RFA291:RFC291"/>
    <mergeCell ref="RFD291:RFF291"/>
    <mergeCell ref="RFG291:RFI291"/>
    <mergeCell ref="RFJ291:RFL291"/>
    <mergeCell ref="RFM291:RFO291"/>
    <mergeCell ref="REF291:REH291"/>
    <mergeCell ref="REI291:REK291"/>
    <mergeCell ref="REL291:REN291"/>
    <mergeCell ref="REO291:REQ291"/>
    <mergeCell ref="RER291:RET291"/>
    <mergeCell ref="REU291:REW291"/>
    <mergeCell ref="RDN291:RDP291"/>
    <mergeCell ref="RDQ291:RDS291"/>
    <mergeCell ref="RDT291:RDV291"/>
    <mergeCell ref="RDW291:RDY291"/>
    <mergeCell ref="RDZ291:REB291"/>
    <mergeCell ref="REC291:REE291"/>
    <mergeCell ref="RCV291:RCX291"/>
    <mergeCell ref="RCY291:RDA291"/>
    <mergeCell ref="RDB291:RDD291"/>
    <mergeCell ref="RDE291:RDG291"/>
    <mergeCell ref="RDH291:RDJ291"/>
    <mergeCell ref="RDK291:RDM291"/>
    <mergeCell ref="RCD291:RCF291"/>
    <mergeCell ref="RCG291:RCI291"/>
    <mergeCell ref="RCJ291:RCL291"/>
    <mergeCell ref="RCM291:RCO291"/>
    <mergeCell ref="RCP291:RCR291"/>
    <mergeCell ref="RCS291:RCU291"/>
    <mergeCell ref="RBL291:RBN291"/>
    <mergeCell ref="RBO291:RBQ291"/>
    <mergeCell ref="RBR291:RBT291"/>
    <mergeCell ref="RBU291:RBW291"/>
    <mergeCell ref="RBX291:RBZ291"/>
    <mergeCell ref="RCA291:RCC291"/>
    <mergeCell ref="RAT291:RAV291"/>
    <mergeCell ref="RAW291:RAY291"/>
    <mergeCell ref="RAZ291:RBB291"/>
    <mergeCell ref="RBC291:RBE291"/>
    <mergeCell ref="RBF291:RBH291"/>
    <mergeCell ref="RBI291:RBK291"/>
    <mergeCell ref="RAB291:RAD291"/>
    <mergeCell ref="RAE291:RAG291"/>
    <mergeCell ref="RAH291:RAJ291"/>
    <mergeCell ref="RAK291:RAM291"/>
    <mergeCell ref="RAN291:RAP291"/>
    <mergeCell ref="RAQ291:RAS291"/>
    <mergeCell ref="QZJ291:QZL291"/>
    <mergeCell ref="QZM291:QZO291"/>
    <mergeCell ref="QZP291:QZR291"/>
    <mergeCell ref="QZS291:QZU291"/>
    <mergeCell ref="QZV291:QZX291"/>
    <mergeCell ref="QZY291:RAA291"/>
    <mergeCell ref="QYR291:QYT291"/>
    <mergeCell ref="QYU291:QYW291"/>
    <mergeCell ref="QYX291:QYZ291"/>
    <mergeCell ref="QZA291:QZC291"/>
    <mergeCell ref="QZD291:QZF291"/>
    <mergeCell ref="QZG291:QZI291"/>
    <mergeCell ref="QXZ291:QYB291"/>
    <mergeCell ref="QYC291:QYE291"/>
    <mergeCell ref="QYF291:QYH291"/>
    <mergeCell ref="QYI291:QYK291"/>
    <mergeCell ref="QYL291:QYN291"/>
    <mergeCell ref="QYO291:QYQ291"/>
    <mergeCell ref="QXH291:QXJ291"/>
    <mergeCell ref="QXK291:QXM291"/>
    <mergeCell ref="QXN291:QXP291"/>
    <mergeCell ref="QXQ291:QXS291"/>
    <mergeCell ref="QXT291:QXV291"/>
    <mergeCell ref="QXW291:QXY291"/>
    <mergeCell ref="QWP291:QWR291"/>
    <mergeCell ref="QWS291:QWU291"/>
    <mergeCell ref="QWV291:QWX291"/>
    <mergeCell ref="QWY291:QXA291"/>
    <mergeCell ref="QXB291:QXD291"/>
    <mergeCell ref="QXE291:QXG291"/>
    <mergeCell ref="QVX291:QVZ291"/>
    <mergeCell ref="QWA291:QWC291"/>
    <mergeCell ref="QWD291:QWF291"/>
    <mergeCell ref="QWG291:QWI291"/>
    <mergeCell ref="QWJ291:QWL291"/>
    <mergeCell ref="QWM291:QWO291"/>
    <mergeCell ref="QVF291:QVH291"/>
    <mergeCell ref="QVI291:QVK291"/>
    <mergeCell ref="QVL291:QVN291"/>
    <mergeCell ref="QVO291:QVQ291"/>
    <mergeCell ref="QVR291:QVT291"/>
    <mergeCell ref="QVU291:QVW291"/>
    <mergeCell ref="QUN291:QUP291"/>
    <mergeCell ref="QUQ291:QUS291"/>
    <mergeCell ref="QUT291:QUV291"/>
    <mergeCell ref="QUW291:QUY291"/>
    <mergeCell ref="QUZ291:QVB291"/>
    <mergeCell ref="QVC291:QVE291"/>
    <mergeCell ref="QTV291:QTX291"/>
    <mergeCell ref="QTY291:QUA291"/>
    <mergeCell ref="QUB291:QUD291"/>
    <mergeCell ref="QUE291:QUG291"/>
    <mergeCell ref="QUH291:QUJ291"/>
    <mergeCell ref="QUK291:QUM291"/>
    <mergeCell ref="QTD291:QTF291"/>
    <mergeCell ref="QTG291:QTI291"/>
    <mergeCell ref="QTJ291:QTL291"/>
    <mergeCell ref="QTM291:QTO291"/>
    <mergeCell ref="QTP291:QTR291"/>
    <mergeCell ref="QTS291:QTU291"/>
    <mergeCell ref="QSL291:QSN291"/>
    <mergeCell ref="QSO291:QSQ291"/>
    <mergeCell ref="QSR291:QST291"/>
    <mergeCell ref="QSU291:QSW291"/>
    <mergeCell ref="QSX291:QSZ291"/>
    <mergeCell ref="QTA291:QTC291"/>
    <mergeCell ref="QRT291:QRV291"/>
    <mergeCell ref="QRW291:QRY291"/>
    <mergeCell ref="QRZ291:QSB291"/>
    <mergeCell ref="QSC291:QSE291"/>
    <mergeCell ref="QSF291:QSH291"/>
    <mergeCell ref="QSI291:QSK291"/>
    <mergeCell ref="QRB291:QRD291"/>
    <mergeCell ref="QRE291:QRG291"/>
    <mergeCell ref="QRH291:QRJ291"/>
    <mergeCell ref="QRK291:QRM291"/>
    <mergeCell ref="QRN291:QRP291"/>
    <mergeCell ref="QRQ291:QRS291"/>
    <mergeCell ref="QQJ291:QQL291"/>
    <mergeCell ref="QQM291:QQO291"/>
    <mergeCell ref="QQP291:QQR291"/>
    <mergeCell ref="QQS291:QQU291"/>
    <mergeCell ref="QQV291:QQX291"/>
    <mergeCell ref="QQY291:QRA291"/>
    <mergeCell ref="QPR291:QPT291"/>
    <mergeCell ref="QPU291:QPW291"/>
    <mergeCell ref="QPX291:QPZ291"/>
    <mergeCell ref="QQA291:QQC291"/>
    <mergeCell ref="QQD291:QQF291"/>
    <mergeCell ref="QQG291:QQI291"/>
    <mergeCell ref="QOZ291:QPB291"/>
    <mergeCell ref="QPC291:QPE291"/>
    <mergeCell ref="QPF291:QPH291"/>
    <mergeCell ref="QPI291:QPK291"/>
    <mergeCell ref="QPL291:QPN291"/>
    <mergeCell ref="QPO291:QPQ291"/>
    <mergeCell ref="QOH291:QOJ291"/>
    <mergeCell ref="QOK291:QOM291"/>
    <mergeCell ref="QON291:QOP291"/>
    <mergeCell ref="QOQ291:QOS291"/>
    <mergeCell ref="QOT291:QOV291"/>
    <mergeCell ref="QOW291:QOY291"/>
    <mergeCell ref="QNP291:QNR291"/>
    <mergeCell ref="QNS291:QNU291"/>
    <mergeCell ref="QNV291:QNX291"/>
    <mergeCell ref="QNY291:QOA291"/>
    <mergeCell ref="QOB291:QOD291"/>
    <mergeCell ref="QOE291:QOG291"/>
    <mergeCell ref="QMX291:QMZ291"/>
    <mergeCell ref="QNA291:QNC291"/>
    <mergeCell ref="QND291:QNF291"/>
    <mergeCell ref="QNG291:QNI291"/>
    <mergeCell ref="QNJ291:QNL291"/>
    <mergeCell ref="QNM291:QNO291"/>
    <mergeCell ref="QMF291:QMH291"/>
    <mergeCell ref="QMI291:QMK291"/>
    <mergeCell ref="QML291:QMN291"/>
    <mergeCell ref="QMO291:QMQ291"/>
    <mergeCell ref="QMR291:QMT291"/>
    <mergeCell ref="QMU291:QMW291"/>
    <mergeCell ref="QLN291:QLP291"/>
    <mergeCell ref="QLQ291:QLS291"/>
    <mergeCell ref="QLT291:QLV291"/>
    <mergeCell ref="QLW291:QLY291"/>
    <mergeCell ref="QLZ291:QMB291"/>
    <mergeCell ref="QMC291:QME291"/>
    <mergeCell ref="QKV291:QKX291"/>
    <mergeCell ref="QKY291:QLA291"/>
    <mergeCell ref="QLB291:QLD291"/>
    <mergeCell ref="QLE291:QLG291"/>
    <mergeCell ref="QLH291:QLJ291"/>
    <mergeCell ref="QLK291:QLM291"/>
    <mergeCell ref="QKD291:QKF291"/>
    <mergeCell ref="QKG291:QKI291"/>
    <mergeCell ref="QKJ291:QKL291"/>
    <mergeCell ref="QKM291:QKO291"/>
    <mergeCell ref="QKP291:QKR291"/>
    <mergeCell ref="QKS291:QKU291"/>
    <mergeCell ref="QJL291:QJN291"/>
    <mergeCell ref="QJO291:QJQ291"/>
    <mergeCell ref="QJR291:QJT291"/>
    <mergeCell ref="QJU291:QJW291"/>
    <mergeCell ref="QJX291:QJZ291"/>
    <mergeCell ref="QKA291:QKC291"/>
    <mergeCell ref="QIT291:QIV291"/>
    <mergeCell ref="QIW291:QIY291"/>
    <mergeCell ref="QIZ291:QJB291"/>
    <mergeCell ref="QJC291:QJE291"/>
    <mergeCell ref="QJF291:QJH291"/>
    <mergeCell ref="QJI291:QJK291"/>
    <mergeCell ref="QIB291:QID291"/>
    <mergeCell ref="QIE291:QIG291"/>
    <mergeCell ref="QIH291:QIJ291"/>
    <mergeCell ref="QIK291:QIM291"/>
    <mergeCell ref="QIN291:QIP291"/>
    <mergeCell ref="QIQ291:QIS291"/>
    <mergeCell ref="QHJ291:QHL291"/>
    <mergeCell ref="QHM291:QHO291"/>
    <mergeCell ref="QHP291:QHR291"/>
    <mergeCell ref="QHS291:QHU291"/>
    <mergeCell ref="QHV291:QHX291"/>
    <mergeCell ref="QHY291:QIA291"/>
    <mergeCell ref="QGR291:QGT291"/>
    <mergeCell ref="QGU291:QGW291"/>
    <mergeCell ref="QGX291:QGZ291"/>
    <mergeCell ref="QHA291:QHC291"/>
    <mergeCell ref="QHD291:QHF291"/>
    <mergeCell ref="QHG291:QHI291"/>
    <mergeCell ref="QFZ291:QGB291"/>
    <mergeCell ref="QGC291:QGE291"/>
    <mergeCell ref="QGF291:QGH291"/>
    <mergeCell ref="QGI291:QGK291"/>
    <mergeCell ref="QGL291:QGN291"/>
    <mergeCell ref="QGO291:QGQ291"/>
    <mergeCell ref="QFH291:QFJ291"/>
    <mergeCell ref="QFK291:QFM291"/>
    <mergeCell ref="QFN291:QFP291"/>
    <mergeCell ref="QFQ291:QFS291"/>
    <mergeCell ref="QFT291:QFV291"/>
    <mergeCell ref="QFW291:QFY291"/>
    <mergeCell ref="QEP291:QER291"/>
    <mergeCell ref="QES291:QEU291"/>
    <mergeCell ref="QEV291:QEX291"/>
    <mergeCell ref="QEY291:QFA291"/>
    <mergeCell ref="QFB291:QFD291"/>
    <mergeCell ref="QFE291:QFG291"/>
    <mergeCell ref="QDX291:QDZ291"/>
    <mergeCell ref="QEA291:QEC291"/>
    <mergeCell ref="QED291:QEF291"/>
    <mergeCell ref="QEG291:QEI291"/>
    <mergeCell ref="QEJ291:QEL291"/>
    <mergeCell ref="QEM291:QEO291"/>
    <mergeCell ref="QDF291:QDH291"/>
    <mergeCell ref="QDI291:QDK291"/>
    <mergeCell ref="QDL291:QDN291"/>
    <mergeCell ref="QDO291:QDQ291"/>
    <mergeCell ref="QDR291:QDT291"/>
    <mergeCell ref="QDU291:QDW291"/>
    <mergeCell ref="QCN291:QCP291"/>
    <mergeCell ref="QCQ291:QCS291"/>
    <mergeCell ref="QCT291:QCV291"/>
    <mergeCell ref="QCW291:QCY291"/>
    <mergeCell ref="QCZ291:QDB291"/>
    <mergeCell ref="QDC291:QDE291"/>
    <mergeCell ref="QBV291:QBX291"/>
    <mergeCell ref="QBY291:QCA291"/>
    <mergeCell ref="QCB291:QCD291"/>
    <mergeCell ref="QCE291:QCG291"/>
    <mergeCell ref="QCH291:QCJ291"/>
    <mergeCell ref="QCK291:QCM291"/>
    <mergeCell ref="QBD291:QBF291"/>
    <mergeCell ref="QBG291:QBI291"/>
    <mergeCell ref="QBJ291:QBL291"/>
    <mergeCell ref="QBM291:QBO291"/>
    <mergeCell ref="QBP291:QBR291"/>
    <mergeCell ref="QBS291:QBU291"/>
    <mergeCell ref="QAL291:QAN291"/>
    <mergeCell ref="QAO291:QAQ291"/>
    <mergeCell ref="QAR291:QAT291"/>
    <mergeCell ref="QAU291:QAW291"/>
    <mergeCell ref="QAX291:QAZ291"/>
    <mergeCell ref="QBA291:QBC291"/>
    <mergeCell ref="PZT291:PZV291"/>
    <mergeCell ref="PZW291:PZY291"/>
    <mergeCell ref="PZZ291:QAB291"/>
    <mergeCell ref="QAC291:QAE291"/>
    <mergeCell ref="QAF291:QAH291"/>
    <mergeCell ref="QAI291:QAK291"/>
    <mergeCell ref="PZB291:PZD291"/>
    <mergeCell ref="PZE291:PZG291"/>
    <mergeCell ref="PZH291:PZJ291"/>
    <mergeCell ref="PZK291:PZM291"/>
    <mergeCell ref="PZN291:PZP291"/>
    <mergeCell ref="PZQ291:PZS291"/>
    <mergeCell ref="PYJ291:PYL291"/>
    <mergeCell ref="PYM291:PYO291"/>
    <mergeCell ref="PYP291:PYR291"/>
    <mergeCell ref="PYS291:PYU291"/>
    <mergeCell ref="PYV291:PYX291"/>
    <mergeCell ref="PYY291:PZA291"/>
    <mergeCell ref="PXR291:PXT291"/>
    <mergeCell ref="PXU291:PXW291"/>
    <mergeCell ref="PXX291:PXZ291"/>
    <mergeCell ref="PYA291:PYC291"/>
    <mergeCell ref="PYD291:PYF291"/>
    <mergeCell ref="PYG291:PYI291"/>
    <mergeCell ref="PWZ291:PXB291"/>
    <mergeCell ref="PXC291:PXE291"/>
    <mergeCell ref="PXF291:PXH291"/>
    <mergeCell ref="PXI291:PXK291"/>
    <mergeCell ref="PXL291:PXN291"/>
    <mergeCell ref="PXO291:PXQ291"/>
    <mergeCell ref="PWH291:PWJ291"/>
    <mergeCell ref="PWK291:PWM291"/>
    <mergeCell ref="PWN291:PWP291"/>
    <mergeCell ref="PWQ291:PWS291"/>
    <mergeCell ref="PWT291:PWV291"/>
    <mergeCell ref="PWW291:PWY291"/>
    <mergeCell ref="PVP291:PVR291"/>
    <mergeCell ref="PVS291:PVU291"/>
    <mergeCell ref="PVV291:PVX291"/>
    <mergeCell ref="PVY291:PWA291"/>
    <mergeCell ref="PWB291:PWD291"/>
    <mergeCell ref="PWE291:PWG291"/>
    <mergeCell ref="PUX291:PUZ291"/>
    <mergeCell ref="PVA291:PVC291"/>
    <mergeCell ref="PVD291:PVF291"/>
    <mergeCell ref="PVG291:PVI291"/>
    <mergeCell ref="PVJ291:PVL291"/>
    <mergeCell ref="PVM291:PVO291"/>
    <mergeCell ref="PUF291:PUH291"/>
    <mergeCell ref="PUI291:PUK291"/>
    <mergeCell ref="PUL291:PUN291"/>
    <mergeCell ref="PUO291:PUQ291"/>
    <mergeCell ref="PUR291:PUT291"/>
    <mergeCell ref="PUU291:PUW291"/>
    <mergeCell ref="PTN291:PTP291"/>
    <mergeCell ref="PTQ291:PTS291"/>
    <mergeCell ref="PTT291:PTV291"/>
    <mergeCell ref="PTW291:PTY291"/>
    <mergeCell ref="PTZ291:PUB291"/>
    <mergeCell ref="PUC291:PUE291"/>
    <mergeCell ref="PSV291:PSX291"/>
    <mergeCell ref="PSY291:PTA291"/>
    <mergeCell ref="PTB291:PTD291"/>
    <mergeCell ref="PTE291:PTG291"/>
    <mergeCell ref="PTH291:PTJ291"/>
    <mergeCell ref="PTK291:PTM291"/>
    <mergeCell ref="PSD291:PSF291"/>
    <mergeCell ref="PSG291:PSI291"/>
    <mergeCell ref="PSJ291:PSL291"/>
    <mergeCell ref="PSM291:PSO291"/>
    <mergeCell ref="PSP291:PSR291"/>
    <mergeCell ref="PSS291:PSU291"/>
    <mergeCell ref="PRL291:PRN291"/>
    <mergeCell ref="PRO291:PRQ291"/>
    <mergeCell ref="PRR291:PRT291"/>
    <mergeCell ref="PRU291:PRW291"/>
    <mergeCell ref="PRX291:PRZ291"/>
    <mergeCell ref="PSA291:PSC291"/>
    <mergeCell ref="PQT291:PQV291"/>
    <mergeCell ref="PQW291:PQY291"/>
    <mergeCell ref="PQZ291:PRB291"/>
    <mergeCell ref="PRC291:PRE291"/>
    <mergeCell ref="PRF291:PRH291"/>
    <mergeCell ref="PRI291:PRK291"/>
    <mergeCell ref="PQB291:PQD291"/>
    <mergeCell ref="PQE291:PQG291"/>
    <mergeCell ref="PQH291:PQJ291"/>
    <mergeCell ref="PQK291:PQM291"/>
    <mergeCell ref="PQN291:PQP291"/>
    <mergeCell ref="PQQ291:PQS291"/>
    <mergeCell ref="PPJ291:PPL291"/>
    <mergeCell ref="PPM291:PPO291"/>
    <mergeCell ref="PPP291:PPR291"/>
    <mergeCell ref="PPS291:PPU291"/>
    <mergeCell ref="PPV291:PPX291"/>
    <mergeCell ref="PPY291:PQA291"/>
    <mergeCell ref="POR291:POT291"/>
    <mergeCell ref="POU291:POW291"/>
    <mergeCell ref="POX291:POZ291"/>
    <mergeCell ref="PPA291:PPC291"/>
    <mergeCell ref="PPD291:PPF291"/>
    <mergeCell ref="PPG291:PPI291"/>
    <mergeCell ref="PNZ291:POB291"/>
    <mergeCell ref="POC291:POE291"/>
    <mergeCell ref="POF291:POH291"/>
    <mergeCell ref="POI291:POK291"/>
    <mergeCell ref="POL291:PON291"/>
    <mergeCell ref="POO291:POQ291"/>
    <mergeCell ref="PNH291:PNJ291"/>
    <mergeCell ref="PNK291:PNM291"/>
    <mergeCell ref="PNN291:PNP291"/>
    <mergeCell ref="PNQ291:PNS291"/>
    <mergeCell ref="PNT291:PNV291"/>
    <mergeCell ref="PNW291:PNY291"/>
    <mergeCell ref="PMP291:PMR291"/>
    <mergeCell ref="PMS291:PMU291"/>
    <mergeCell ref="PMV291:PMX291"/>
    <mergeCell ref="PMY291:PNA291"/>
    <mergeCell ref="PNB291:PND291"/>
    <mergeCell ref="PNE291:PNG291"/>
    <mergeCell ref="PLX291:PLZ291"/>
    <mergeCell ref="PMA291:PMC291"/>
    <mergeCell ref="PMD291:PMF291"/>
    <mergeCell ref="PMG291:PMI291"/>
    <mergeCell ref="PMJ291:PML291"/>
    <mergeCell ref="PMM291:PMO291"/>
    <mergeCell ref="PLF291:PLH291"/>
    <mergeCell ref="PLI291:PLK291"/>
    <mergeCell ref="PLL291:PLN291"/>
    <mergeCell ref="PLO291:PLQ291"/>
    <mergeCell ref="PLR291:PLT291"/>
    <mergeCell ref="PLU291:PLW291"/>
    <mergeCell ref="PKN291:PKP291"/>
    <mergeCell ref="PKQ291:PKS291"/>
    <mergeCell ref="PKT291:PKV291"/>
    <mergeCell ref="PKW291:PKY291"/>
    <mergeCell ref="PKZ291:PLB291"/>
    <mergeCell ref="PLC291:PLE291"/>
    <mergeCell ref="PJV291:PJX291"/>
    <mergeCell ref="PJY291:PKA291"/>
    <mergeCell ref="PKB291:PKD291"/>
    <mergeCell ref="PKE291:PKG291"/>
    <mergeCell ref="PKH291:PKJ291"/>
    <mergeCell ref="PKK291:PKM291"/>
    <mergeCell ref="PJD291:PJF291"/>
    <mergeCell ref="PJG291:PJI291"/>
    <mergeCell ref="PJJ291:PJL291"/>
    <mergeCell ref="PJM291:PJO291"/>
    <mergeCell ref="PJP291:PJR291"/>
    <mergeCell ref="PJS291:PJU291"/>
    <mergeCell ref="PIL291:PIN291"/>
    <mergeCell ref="PIO291:PIQ291"/>
    <mergeCell ref="PIR291:PIT291"/>
    <mergeCell ref="PIU291:PIW291"/>
    <mergeCell ref="PIX291:PIZ291"/>
    <mergeCell ref="PJA291:PJC291"/>
    <mergeCell ref="PHT291:PHV291"/>
    <mergeCell ref="PHW291:PHY291"/>
    <mergeCell ref="PHZ291:PIB291"/>
    <mergeCell ref="PIC291:PIE291"/>
    <mergeCell ref="PIF291:PIH291"/>
    <mergeCell ref="PII291:PIK291"/>
    <mergeCell ref="PHB291:PHD291"/>
    <mergeCell ref="PHE291:PHG291"/>
    <mergeCell ref="PHH291:PHJ291"/>
    <mergeCell ref="PHK291:PHM291"/>
    <mergeCell ref="PHN291:PHP291"/>
    <mergeCell ref="PHQ291:PHS291"/>
    <mergeCell ref="PGJ291:PGL291"/>
    <mergeCell ref="PGM291:PGO291"/>
    <mergeCell ref="PGP291:PGR291"/>
    <mergeCell ref="PGS291:PGU291"/>
    <mergeCell ref="PGV291:PGX291"/>
    <mergeCell ref="PGY291:PHA291"/>
    <mergeCell ref="PFR291:PFT291"/>
    <mergeCell ref="PFU291:PFW291"/>
    <mergeCell ref="PFX291:PFZ291"/>
    <mergeCell ref="PGA291:PGC291"/>
    <mergeCell ref="PGD291:PGF291"/>
    <mergeCell ref="PGG291:PGI291"/>
    <mergeCell ref="PEZ291:PFB291"/>
    <mergeCell ref="PFC291:PFE291"/>
    <mergeCell ref="PFF291:PFH291"/>
    <mergeCell ref="PFI291:PFK291"/>
    <mergeCell ref="PFL291:PFN291"/>
    <mergeCell ref="PFO291:PFQ291"/>
    <mergeCell ref="PEH291:PEJ291"/>
    <mergeCell ref="PEK291:PEM291"/>
    <mergeCell ref="PEN291:PEP291"/>
    <mergeCell ref="PEQ291:PES291"/>
    <mergeCell ref="PET291:PEV291"/>
    <mergeCell ref="PEW291:PEY291"/>
    <mergeCell ref="PDP291:PDR291"/>
    <mergeCell ref="PDS291:PDU291"/>
    <mergeCell ref="PDV291:PDX291"/>
    <mergeCell ref="PDY291:PEA291"/>
    <mergeCell ref="PEB291:PED291"/>
    <mergeCell ref="PEE291:PEG291"/>
    <mergeCell ref="PCX291:PCZ291"/>
    <mergeCell ref="PDA291:PDC291"/>
    <mergeCell ref="PDD291:PDF291"/>
    <mergeCell ref="PDG291:PDI291"/>
    <mergeCell ref="PDJ291:PDL291"/>
    <mergeCell ref="PDM291:PDO291"/>
    <mergeCell ref="PCF291:PCH291"/>
    <mergeCell ref="PCI291:PCK291"/>
    <mergeCell ref="PCL291:PCN291"/>
    <mergeCell ref="PCO291:PCQ291"/>
    <mergeCell ref="PCR291:PCT291"/>
    <mergeCell ref="PCU291:PCW291"/>
    <mergeCell ref="PBN291:PBP291"/>
    <mergeCell ref="PBQ291:PBS291"/>
    <mergeCell ref="PBT291:PBV291"/>
    <mergeCell ref="PBW291:PBY291"/>
    <mergeCell ref="PBZ291:PCB291"/>
    <mergeCell ref="PCC291:PCE291"/>
    <mergeCell ref="PAV291:PAX291"/>
    <mergeCell ref="PAY291:PBA291"/>
    <mergeCell ref="PBB291:PBD291"/>
    <mergeCell ref="PBE291:PBG291"/>
    <mergeCell ref="PBH291:PBJ291"/>
    <mergeCell ref="PBK291:PBM291"/>
    <mergeCell ref="PAD291:PAF291"/>
    <mergeCell ref="PAG291:PAI291"/>
    <mergeCell ref="PAJ291:PAL291"/>
    <mergeCell ref="PAM291:PAO291"/>
    <mergeCell ref="PAP291:PAR291"/>
    <mergeCell ref="PAS291:PAU291"/>
    <mergeCell ref="OZL291:OZN291"/>
    <mergeCell ref="OZO291:OZQ291"/>
    <mergeCell ref="OZR291:OZT291"/>
    <mergeCell ref="OZU291:OZW291"/>
    <mergeCell ref="OZX291:OZZ291"/>
    <mergeCell ref="PAA291:PAC291"/>
    <mergeCell ref="OYT291:OYV291"/>
    <mergeCell ref="OYW291:OYY291"/>
    <mergeCell ref="OYZ291:OZB291"/>
    <mergeCell ref="OZC291:OZE291"/>
    <mergeCell ref="OZF291:OZH291"/>
    <mergeCell ref="OZI291:OZK291"/>
    <mergeCell ref="OYB291:OYD291"/>
    <mergeCell ref="OYE291:OYG291"/>
    <mergeCell ref="OYH291:OYJ291"/>
    <mergeCell ref="OYK291:OYM291"/>
    <mergeCell ref="OYN291:OYP291"/>
    <mergeCell ref="OYQ291:OYS291"/>
    <mergeCell ref="OXJ291:OXL291"/>
    <mergeCell ref="OXM291:OXO291"/>
    <mergeCell ref="OXP291:OXR291"/>
    <mergeCell ref="OXS291:OXU291"/>
    <mergeCell ref="OXV291:OXX291"/>
    <mergeCell ref="OXY291:OYA291"/>
    <mergeCell ref="OWR291:OWT291"/>
    <mergeCell ref="OWU291:OWW291"/>
    <mergeCell ref="OWX291:OWZ291"/>
    <mergeCell ref="OXA291:OXC291"/>
    <mergeCell ref="OXD291:OXF291"/>
    <mergeCell ref="OXG291:OXI291"/>
    <mergeCell ref="OVZ291:OWB291"/>
    <mergeCell ref="OWC291:OWE291"/>
    <mergeCell ref="OWF291:OWH291"/>
    <mergeCell ref="OWI291:OWK291"/>
    <mergeCell ref="OWL291:OWN291"/>
    <mergeCell ref="OWO291:OWQ291"/>
    <mergeCell ref="OVH291:OVJ291"/>
    <mergeCell ref="OVK291:OVM291"/>
    <mergeCell ref="OVN291:OVP291"/>
    <mergeCell ref="OVQ291:OVS291"/>
    <mergeCell ref="OVT291:OVV291"/>
    <mergeCell ref="OVW291:OVY291"/>
    <mergeCell ref="OUP291:OUR291"/>
    <mergeCell ref="OUS291:OUU291"/>
    <mergeCell ref="OUV291:OUX291"/>
    <mergeCell ref="OUY291:OVA291"/>
    <mergeCell ref="OVB291:OVD291"/>
    <mergeCell ref="OVE291:OVG291"/>
    <mergeCell ref="OTX291:OTZ291"/>
    <mergeCell ref="OUA291:OUC291"/>
    <mergeCell ref="OUD291:OUF291"/>
    <mergeCell ref="OUG291:OUI291"/>
    <mergeCell ref="OUJ291:OUL291"/>
    <mergeCell ref="OUM291:OUO291"/>
    <mergeCell ref="OTF291:OTH291"/>
    <mergeCell ref="OTI291:OTK291"/>
    <mergeCell ref="OTL291:OTN291"/>
    <mergeCell ref="OTO291:OTQ291"/>
    <mergeCell ref="OTR291:OTT291"/>
    <mergeCell ref="OTU291:OTW291"/>
    <mergeCell ref="OSN291:OSP291"/>
    <mergeCell ref="OSQ291:OSS291"/>
    <mergeCell ref="OST291:OSV291"/>
    <mergeCell ref="OSW291:OSY291"/>
    <mergeCell ref="OSZ291:OTB291"/>
    <mergeCell ref="OTC291:OTE291"/>
    <mergeCell ref="ORV291:ORX291"/>
    <mergeCell ref="ORY291:OSA291"/>
    <mergeCell ref="OSB291:OSD291"/>
    <mergeCell ref="OSE291:OSG291"/>
    <mergeCell ref="OSH291:OSJ291"/>
    <mergeCell ref="OSK291:OSM291"/>
    <mergeCell ref="ORD291:ORF291"/>
    <mergeCell ref="ORG291:ORI291"/>
    <mergeCell ref="ORJ291:ORL291"/>
    <mergeCell ref="ORM291:ORO291"/>
    <mergeCell ref="ORP291:ORR291"/>
    <mergeCell ref="ORS291:ORU291"/>
    <mergeCell ref="OQL291:OQN291"/>
    <mergeCell ref="OQO291:OQQ291"/>
    <mergeCell ref="OQR291:OQT291"/>
    <mergeCell ref="OQU291:OQW291"/>
    <mergeCell ref="OQX291:OQZ291"/>
    <mergeCell ref="ORA291:ORC291"/>
    <mergeCell ref="OPT291:OPV291"/>
    <mergeCell ref="OPW291:OPY291"/>
    <mergeCell ref="OPZ291:OQB291"/>
    <mergeCell ref="OQC291:OQE291"/>
    <mergeCell ref="OQF291:OQH291"/>
    <mergeCell ref="OQI291:OQK291"/>
    <mergeCell ref="OPB291:OPD291"/>
    <mergeCell ref="OPE291:OPG291"/>
    <mergeCell ref="OPH291:OPJ291"/>
    <mergeCell ref="OPK291:OPM291"/>
    <mergeCell ref="OPN291:OPP291"/>
    <mergeCell ref="OPQ291:OPS291"/>
    <mergeCell ref="OOJ291:OOL291"/>
    <mergeCell ref="OOM291:OOO291"/>
    <mergeCell ref="OOP291:OOR291"/>
    <mergeCell ref="OOS291:OOU291"/>
    <mergeCell ref="OOV291:OOX291"/>
    <mergeCell ref="OOY291:OPA291"/>
    <mergeCell ref="ONR291:ONT291"/>
    <mergeCell ref="ONU291:ONW291"/>
    <mergeCell ref="ONX291:ONZ291"/>
    <mergeCell ref="OOA291:OOC291"/>
    <mergeCell ref="OOD291:OOF291"/>
    <mergeCell ref="OOG291:OOI291"/>
    <mergeCell ref="OMZ291:ONB291"/>
    <mergeCell ref="ONC291:ONE291"/>
    <mergeCell ref="ONF291:ONH291"/>
    <mergeCell ref="ONI291:ONK291"/>
    <mergeCell ref="ONL291:ONN291"/>
    <mergeCell ref="ONO291:ONQ291"/>
    <mergeCell ref="OMH291:OMJ291"/>
    <mergeCell ref="OMK291:OMM291"/>
    <mergeCell ref="OMN291:OMP291"/>
    <mergeCell ref="OMQ291:OMS291"/>
    <mergeCell ref="OMT291:OMV291"/>
    <mergeCell ref="OMW291:OMY291"/>
    <mergeCell ref="OLP291:OLR291"/>
    <mergeCell ref="OLS291:OLU291"/>
    <mergeCell ref="OLV291:OLX291"/>
    <mergeCell ref="OLY291:OMA291"/>
    <mergeCell ref="OMB291:OMD291"/>
    <mergeCell ref="OME291:OMG291"/>
    <mergeCell ref="OKX291:OKZ291"/>
    <mergeCell ref="OLA291:OLC291"/>
    <mergeCell ref="OLD291:OLF291"/>
    <mergeCell ref="OLG291:OLI291"/>
    <mergeCell ref="OLJ291:OLL291"/>
    <mergeCell ref="OLM291:OLO291"/>
    <mergeCell ref="OKF291:OKH291"/>
    <mergeCell ref="OKI291:OKK291"/>
    <mergeCell ref="OKL291:OKN291"/>
    <mergeCell ref="OKO291:OKQ291"/>
    <mergeCell ref="OKR291:OKT291"/>
    <mergeCell ref="OKU291:OKW291"/>
    <mergeCell ref="OJN291:OJP291"/>
    <mergeCell ref="OJQ291:OJS291"/>
    <mergeCell ref="OJT291:OJV291"/>
    <mergeCell ref="OJW291:OJY291"/>
    <mergeCell ref="OJZ291:OKB291"/>
    <mergeCell ref="OKC291:OKE291"/>
    <mergeCell ref="OIV291:OIX291"/>
    <mergeCell ref="OIY291:OJA291"/>
    <mergeCell ref="OJB291:OJD291"/>
    <mergeCell ref="OJE291:OJG291"/>
    <mergeCell ref="OJH291:OJJ291"/>
    <mergeCell ref="OJK291:OJM291"/>
    <mergeCell ref="OID291:OIF291"/>
    <mergeCell ref="OIG291:OII291"/>
    <mergeCell ref="OIJ291:OIL291"/>
    <mergeCell ref="OIM291:OIO291"/>
    <mergeCell ref="OIP291:OIR291"/>
    <mergeCell ref="OIS291:OIU291"/>
    <mergeCell ref="OHL291:OHN291"/>
    <mergeCell ref="OHO291:OHQ291"/>
    <mergeCell ref="OHR291:OHT291"/>
    <mergeCell ref="OHU291:OHW291"/>
    <mergeCell ref="OHX291:OHZ291"/>
    <mergeCell ref="OIA291:OIC291"/>
    <mergeCell ref="OGT291:OGV291"/>
    <mergeCell ref="OGW291:OGY291"/>
    <mergeCell ref="OGZ291:OHB291"/>
    <mergeCell ref="OHC291:OHE291"/>
    <mergeCell ref="OHF291:OHH291"/>
    <mergeCell ref="OHI291:OHK291"/>
    <mergeCell ref="OGB291:OGD291"/>
    <mergeCell ref="OGE291:OGG291"/>
    <mergeCell ref="OGH291:OGJ291"/>
    <mergeCell ref="OGK291:OGM291"/>
    <mergeCell ref="OGN291:OGP291"/>
    <mergeCell ref="OGQ291:OGS291"/>
    <mergeCell ref="OFJ291:OFL291"/>
    <mergeCell ref="OFM291:OFO291"/>
    <mergeCell ref="OFP291:OFR291"/>
    <mergeCell ref="OFS291:OFU291"/>
    <mergeCell ref="OFV291:OFX291"/>
    <mergeCell ref="OFY291:OGA291"/>
    <mergeCell ref="OER291:OET291"/>
    <mergeCell ref="OEU291:OEW291"/>
    <mergeCell ref="OEX291:OEZ291"/>
    <mergeCell ref="OFA291:OFC291"/>
    <mergeCell ref="OFD291:OFF291"/>
    <mergeCell ref="OFG291:OFI291"/>
    <mergeCell ref="ODZ291:OEB291"/>
    <mergeCell ref="OEC291:OEE291"/>
    <mergeCell ref="OEF291:OEH291"/>
    <mergeCell ref="OEI291:OEK291"/>
    <mergeCell ref="OEL291:OEN291"/>
    <mergeCell ref="OEO291:OEQ291"/>
    <mergeCell ref="ODH291:ODJ291"/>
    <mergeCell ref="ODK291:ODM291"/>
    <mergeCell ref="ODN291:ODP291"/>
    <mergeCell ref="ODQ291:ODS291"/>
    <mergeCell ref="ODT291:ODV291"/>
    <mergeCell ref="ODW291:ODY291"/>
    <mergeCell ref="OCP291:OCR291"/>
    <mergeCell ref="OCS291:OCU291"/>
    <mergeCell ref="OCV291:OCX291"/>
    <mergeCell ref="OCY291:ODA291"/>
    <mergeCell ref="ODB291:ODD291"/>
    <mergeCell ref="ODE291:ODG291"/>
    <mergeCell ref="OBX291:OBZ291"/>
    <mergeCell ref="OCA291:OCC291"/>
    <mergeCell ref="OCD291:OCF291"/>
    <mergeCell ref="OCG291:OCI291"/>
    <mergeCell ref="OCJ291:OCL291"/>
    <mergeCell ref="OCM291:OCO291"/>
    <mergeCell ref="OBF291:OBH291"/>
    <mergeCell ref="OBI291:OBK291"/>
    <mergeCell ref="OBL291:OBN291"/>
    <mergeCell ref="OBO291:OBQ291"/>
    <mergeCell ref="OBR291:OBT291"/>
    <mergeCell ref="OBU291:OBW291"/>
    <mergeCell ref="OAN291:OAP291"/>
    <mergeCell ref="OAQ291:OAS291"/>
    <mergeCell ref="OAT291:OAV291"/>
    <mergeCell ref="OAW291:OAY291"/>
    <mergeCell ref="OAZ291:OBB291"/>
    <mergeCell ref="OBC291:OBE291"/>
    <mergeCell ref="NZV291:NZX291"/>
    <mergeCell ref="NZY291:OAA291"/>
    <mergeCell ref="OAB291:OAD291"/>
    <mergeCell ref="OAE291:OAG291"/>
    <mergeCell ref="OAH291:OAJ291"/>
    <mergeCell ref="OAK291:OAM291"/>
    <mergeCell ref="NZD291:NZF291"/>
    <mergeCell ref="NZG291:NZI291"/>
    <mergeCell ref="NZJ291:NZL291"/>
    <mergeCell ref="NZM291:NZO291"/>
    <mergeCell ref="NZP291:NZR291"/>
    <mergeCell ref="NZS291:NZU291"/>
    <mergeCell ref="NYL291:NYN291"/>
    <mergeCell ref="NYO291:NYQ291"/>
    <mergeCell ref="NYR291:NYT291"/>
    <mergeCell ref="NYU291:NYW291"/>
    <mergeCell ref="NYX291:NYZ291"/>
    <mergeCell ref="NZA291:NZC291"/>
    <mergeCell ref="NXT291:NXV291"/>
    <mergeCell ref="NXW291:NXY291"/>
    <mergeCell ref="NXZ291:NYB291"/>
    <mergeCell ref="NYC291:NYE291"/>
    <mergeCell ref="NYF291:NYH291"/>
    <mergeCell ref="NYI291:NYK291"/>
    <mergeCell ref="NXB291:NXD291"/>
    <mergeCell ref="NXE291:NXG291"/>
    <mergeCell ref="NXH291:NXJ291"/>
    <mergeCell ref="NXK291:NXM291"/>
    <mergeCell ref="NXN291:NXP291"/>
    <mergeCell ref="NXQ291:NXS291"/>
    <mergeCell ref="NWJ291:NWL291"/>
    <mergeCell ref="NWM291:NWO291"/>
    <mergeCell ref="NWP291:NWR291"/>
    <mergeCell ref="NWS291:NWU291"/>
    <mergeCell ref="NWV291:NWX291"/>
    <mergeCell ref="NWY291:NXA291"/>
    <mergeCell ref="NVR291:NVT291"/>
    <mergeCell ref="NVU291:NVW291"/>
    <mergeCell ref="NVX291:NVZ291"/>
    <mergeCell ref="NWA291:NWC291"/>
    <mergeCell ref="NWD291:NWF291"/>
    <mergeCell ref="NWG291:NWI291"/>
    <mergeCell ref="NUZ291:NVB291"/>
    <mergeCell ref="NVC291:NVE291"/>
    <mergeCell ref="NVF291:NVH291"/>
    <mergeCell ref="NVI291:NVK291"/>
    <mergeCell ref="NVL291:NVN291"/>
    <mergeCell ref="NVO291:NVQ291"/>
    <mergeCell ref="NUH291:NUJ291"/>
    <mergeCell ref="NUK291:NUM291"/>
    <mergeCell ref="NUN291:NUP291"/>
    <mergeCell ref="NUQ291:NUS291"/>
    <mergeCell ref="NUT291:NUV291"/>
    <mergeCell ref="NUW291:NUY291"/>
    <mergeCell ref="NTP291:NTR291"/>
    <mergeCell ref="NTS291:NTU291"/>
    <mergeCell ref="NTV291:NTX291"/>
    <mergeCell ref="NTY291:NUA291"/>
    <mergeCell ref="NUB291:NUD291"/>
    <mergeCell ref="NUE291:NUG291"/>
    <mergeCell ref="NSX291:NSZ291"/>
    <mergeCell ref="NTA291:NTC291"/>
    <mergeCell ref="NTD291:NTF291"/>
    <mergeCell ref="NTG291:NTI291"/>
    <mergeCell ref="NTJ291:NTL291"/>
    <mergeCell ref="NTM291:NTO291"/>
    <mergeCell ref="NSF291:NSH291"/>
    <mergeCell ref="NSI291:NSK291"/>
    <mergeCell ref="NSL291:NSN291"/>
    <mergeCell ref="NSO291:NSQ291"/>
    <mergeCell ref="NSR291:NST291"/>
    <mergeCell ref="NSU291:NSW291"/>
    <mergeCell ref="NRN291:NRP291"/>
    <mergeCell ref="NRQ291:NRS291"/>
    <mergeCell ref="NRT291:NRV291"/>
    <mergeCell ref="NRW291:NRY291"/>
    <mergeCell ref="NRZ291:NSB291"/>
    <mergeCell ref="NSC291:NSE291"/>
    <mergeCell ref="NQV291:NQX291"/>
    <mergeCell ref="NQY291:NRA291"/>
    <mergeCell ref="NRB291:NRD291"/>
    <mergeCell ref="NRE291:NRG291"/>
    <mergeCell ref="NRH291:NRJ291"/>
    <mergeCell ref="NRK291:NRM291"/>
    <mergeCell ref="NQD291:NQF291"/>
    <mergeCell ref="NQG291:NQI291"/>
    <mergeCell ref="NQJ291:NQL291"/>
    <mergeCell ref="NQM291:NQO291"/>
    <mergeCell ref="NQP291:NQR291"/>
    <mergeCell ref="NQS291:NQU291"/>
    <mergeCell ref="NPL291:NPN291"/>
    <mergeCell ref="NPO291:NPQ291"/>
    <mergeCell ref="NPR291:NPT291"/>
    <mergeCell ref="NPU291:NPW291"/>
    <mergeCell ref="NPX291:NPZ291"/>
    <mergeCell ref="NQA291:NQC291"/>
    <mergeCell ref="NOT291:NOV291"/>
    <mergeCell ref="NOW291:NOY291"/>
    <mergeCell ref="NOZ291:NPB291"/>
    <mergeCell ref="NPC291:NPE291"/>
    <mergeCell ref="NPF291:NPH291"/>
    <mergeCell ref="NPI291:NPK291"/>
    <mergeCell ref="NOB291:NOD291"/>
    <mergeCell ref="NOE291:NOG291"/>
    <mergeCell ref="NOH291:NOJ291"/>
    <mergeCell ref="NOK291:NOM291"/>
    <mergeCell ref="NON291:NOP291"/>
    <mergeCell ref="NOQ291:NOS291"/>
    <mergeCell ref="NNJ291:NNL291"/>
    <mergeCell ref="NNM291:NNO291"/>
    <mergeCell ref="NNP291:NNR291"/>
    <mergeCell ref="NNS291:NNU291"/>
    <mergeCell ref="NNV291:NNX291"/>
    <mergeCell ref="NNY291:NOA291"/>
    <mergeCell ref="NMR291:NMT291"/>
    <mergeCell ref="NMU291:NMW291"/>
    <mergeCell ref="NMX291:NMZ291"/>
    <mergeCell ref="NNA291:NNC291"/>
    <mergeCell ref="NND291:NNF291"/>
    <mergeCell ref="NNG291:NNI291"/>
    <mergeCell ref="NLZ291:NMB291"/>
    <mergeCell ref="NMC291:NME291"/>
    <mergeCell ref="NMF291:NMH291"/>
    <mergeCell ref="NMI291:NMK291"/>
    <mergeCell ref="NML291:NMN291"/>
    <mergeCell ref="NMO291:NMQ291"/>
    <mergeCell ref="NLH291:NLJ291"/>
    <mergeCell ref="NLK291:NLM291"/>
    <mergeCell ref="NLN291:NLP291"/>
    <mergeCell ref="NLQ291:NLS291"/>
    <mergeCell ref="NLT291:NLV291"/>
    <mergeCell ref="NLW291:NLY291"/>
    <mergeCell ref="NKP291:NKR291"/>
    <mergeCell ref="NKS291:NKU291"/>
    <mergeCell ref="NKV291:NKX291"/>
    <mergeCell ref="NKY291:NLA291"/>
    <mergeCell ref="NLB291:NLD291"/>
    <mergeCell ref="NLE291:NLG291"/>
    <mergeCell ref="NJX291:NJZ291"/>
    <mergeCell ref="NKA291:NKC291"/>
    <mergeCell ref="NKD291:NKF291"/>
    <mergeCell ref="NKG291:NKI291"/>
    <mergeCell ref="NKJ291:NKL291"/>
    <mergeCell ref="NKM291:NKO291"/>
    <mergeCell ref="NJF291:NJH291"/>
    <mergeCell ref="NJI291:NJK291"/>
    <mergeCell ref="NJL291:NJN291"/>
    <mergeCell ref="NJO291:NJQ291"/>
    <mergeCell ref="NJR291:NJT291"/>
    <mergeCell ref="NJU291:NJW291"/>
    <mergeCell ref="NIN291:NIP291"/>
    <mergeCell ref="NIQ291:NIS291"/>
    <mergeCell ref="NIT291:NIV291"/>
    <mergeCell ref="NIW291:NIY291"/>
    <mergeCell ref="NIZ291:NJB291"/>
    <mergeCell ref="NJC291:NJE291"/>
    <mergeCell ref="NHV291:NHX291"/>
    <mergeCell ref="NHY291:NIA291"/>
    <mergeCell ref="NIB291:NID291"/>
    <mergeCell ref="NIE291:NIG291"/>
    <mergeCell ref="NIH291:NIJ291"/>
    <mergeCell ref="NIK291:NIM291"/>
    <mergeCell ref="NHD291:NHF291"/>
    <mergeCell ref="NHG291:NHI291"/>
    <mergeCell ref="NHJ291:NHL291"/>
    <mergeCell ref="NHM291:NHO291"/>
    <mergeCell ref="NHP291:NHR291"/>
    <mergeCell ref="NHS291:NHU291"/>
    <mergeCell ref="NGL291:NGN291"/>
    <mergeCell ref="NGO291:NGQ291"/>
    <mergeCell ref="NGR291:NGT291"/>
    <mergeCell ref="NGU291:NGW291"/>
    <mergeCell ref="NGX291:NGZ291"/>
    <mergeCell ref="NHA291:NHC291"/>
    <mergeCell ref="NFT291:NFV291"/>
    <mergeCell ref="NFW291:NFY291"/>
    <mergeCell ref="NFZ291:NGB291"/>
    <mergeCell ref="NGC291:NGE291"/>
    <mergeCell ref="NGF291:NGH291"/>
    <mergeCell ref="NGI291:NGK291"/>
    <mergeCell ref="NFB291:NFD291"/>
    <mergeCell ref="NFE291:NFG291"/>
    <mergeCell ref="NFH291:NFJ291"/>
    <mergeCell ref="NFK291:NFM291"/>
    <mergeCell ref="NFN291:NFP291"/>
    <mergeCell ref="NFQ291:NFS291"/>
    <mergeCell ref="NEJ291:NEL291"/>
    <mergeCell ref="NEM291:NEO291"/>
    <mergeCell ref="NEP291:NER291"/>
    <mergeCell ref="NES291:NEU291"/>
    <mergeCell ref="NEV291:NEX291"/>
    <mergeCell ref="NEY291:NFA291"/>
    <mergeCell ref="NDR291:NDT291"/>
    <mergeCell ref="NDU291:NDW291"/>
    <mergeCell ref="NDX291:NDZ291"/>
    <mergeCell ref="NEA291:NEC291"/>
    <mergeCell ref="NED291:NEF291"/>
    <mergeCell ref="NEG291:NEI291"/>
    <mergeCell ref="NCZ291:NDB291"/>
    <mergeCell ref="NDC291:NDE291"/>
    <mergeCell ref="NDF291:NDH291"/>
    <mergeCell ref="NDI291:NDK291"/>
    <mergeCell ref="NDL291:NDN291"/>
    <mergeCell ref="NDO291:NDQ291"/>
    <mergeCell ref="NCH291:NCJ291"/>
    <mergeCell ref="NCK291:NCM291"/>
    <mergeCell ref="NCN291:NCP291"/>
    <mergeCell ref="NCQ291:NCS291"/>
    <mergeCell ref="NCT291:NCV291"/>
    <mergeCell ref="NCW291:NCY291"/>
    <mergeCell ref="NBP291:NBR291"/>
    <mergeCell ref="NBS291:NBU291"/>
    <mergeCell ref="NBV291:NBX291"/>
    <mergeCell ref="NBY291:NCA291"/>
    <mergeCell ref="NCB291:NCD291"/>
    <mergeCell ref="NCE291:NCG291"/>
    <mergeCell ref="NAX291:NAZ291"/>
    <mergeCell ref="NBA291:NBC291"/>
    <mergeCell ref="NBD291:NBF291"/>
    <mergeCell ref="NBG291:NBI291"/>
    <mergeCell ref="NBJ291:NBL291"/>
    <mergeCell ref="NBM291:NBO291"/>
    <mergeCell ref="NAF291:NAH291"/>
    <mergeCell ref="NAI291:NAK291"/>
    <mergeCell ref="NAL291:NAN291"/>
    <mergeCell ref="NAO291:NAQ291"/>
    <mergeCell ref="NAR291:NAT291"/>
    <mergeCell ref="NAU291:NAW291"/>
    <mergeCell ref="MZN291:MZP291"/>
    <mergeCell ref="MZQ291:MZS291"/>
    <mergeCell ref="MZT291:MZV291"/>
    <mergeCell ref="MZW291:MZY291"/>
    <mergeCell ref="MZZ291:NAB291"/>
    <mergeCell ref="NAC291:NAE291"/>
    <mergeCell ref="MYV291:MYX291"/>
    <mergeCell ref="MYY291:MZA291"/>
    <mergeCell ref="MZB291:MZD291"/>
    <mergeCell ref="MZE291:MZG291"/>
    <mergeCell ref="MZH291:MZJ291"/>
    <mergeCell ref="MZK291:MZM291"/>
    <mergeCell ref="MYD291:MYF291"/>
    <mergeCell ref="MYG291:MYI291"/>
    <mergeCell ref="MYJ291:MYL291"/>
    <mergeCell ref="MYM291:MYO291"/>
    <mergeCell ref="MYP291:MYR291"/>
    <mergeCell ref="MYS291:MYU291"/>
    <mergeCell ref="MXL291:MXN291"/>
    <mergeCell ref="MXO291:MXQ291"/>
    <mergeCell ref="MXR291:MXT291"/>
    <mergeCell ref="MXU291:MXW291"/>
    <mergeCell ref="MXX291:MXZ291"/>
    <mergeCell ref="MYA291:MYC291"/>
    <mergeCell ref="MWT291:MWV291"/>
    <mergeCell ref="MWW291:MWY291"/>
    <mergeCell ref="MWZ291:MXB291"/>
    <mergeCell ref="MXC291:MXE291"/>
    <mergeCell ref="MXF291:MXH291"/>
    <mergeCell ref="MXI291:MXK291"/>
    <mergeCell ref="MWB291:MWD291"/>
    <mergeCell ref="MWE291:MWG291"/>
    <mergeCell ref="MWH291:MWJ291"/>
    <mergeCell ref="MWK291:MWM291"/>
    <mergeCell ref="MWN291:MWP291"/>
    <mergeCell ref="MWQ291:MWS291"/>
    <mergeCell ref="MVJ291:MVL291"/>
    <mergeCell ref="MVM291:MVO291"/>
    <mergeCell ref="MVP291:MVR291"/>
    <mergeCell ref="MVS291:MVU291"/>
    <mergeCell ref="MVV291:MVX291"/>
    <mergeCell ref="MVY291:MWA291"/>
    <mergeCell ref="MUR291:MUT291"/>
    <mergeCell ref="MUU291:MUW291"/>
    <mergeCell ref="MUX291:MUZ291"/>
    <mergeCell ref="MVA291:MVC291"/>
    <mergeCell ref="MVD291:MVF291"/>
    <mergeCell ref="MVG291:MVI291"/>
    <mergeCell ref="MTZ291:MUB291"/>
    <mergeCell ref="MUC291:MUE291"/>
    <mergeCell ref="MUF291:MUH291"/>
    <mergeCell ref="MUI291:MUK291"/>
    <mergeCell ref="MUL291:MUN291"/>
    <mergeCell ref="MUO291:MUQ291"/>
    <mergeCell ref="MTH291:MTJ291"/>
    <mergeCell ref="MTK291:MTM291"/>
    <mergeCell ref="MTN291:MTP291"/>
    <mergeCell ref="MTQ291:MTS291"/>
    <mergeCell ref="MTT291:MTV291"/>
    <mergeCell ref="MTW291:MTY291"/>
    <mergeCell ref="MSP291:MSR291"/>
    <mergeCell ref="MSS291:MSU291"/>
    <mergeCell ref="MSV291:MSX291"/>
    <mergeCell ref="MSY291:MTA291"/>
    <mergeCell ref="MTB291:MTD291"/>
    <mergeCell ref="MTE291:MTG291"/>
    <mergeCell ref="MRX291:MRZ291"/>
    <mergeCell ref="MSA291:MSC291"/>
    <mergeCell ref="MSD291:MSF291"/>
    <mergeCell ref="MSG291:MSI291"/>
    <mergeCell ref="MSJ291:MSL291"/>
    <mergeCell ref="MSM291:MSO291"/>
    <mergeCell ref="MRF291:MRH291"/>
    <mergeCell ref="MRI291:MRK291"/>
    <mergeCell ref="MRL291:MRN291"/>
    <mergeCell ref="MRO291:MRQ291"/>
    <mergeCell ref="MRR291:MRT291"/>
    <mergeCell ref="MRU291:MRW291"/>
    <mergeCell ref="MQN291:MQP291"/>
    <mergeCell ref="MQQ291:MQS291"/>
    <mergeCell ref="MQT291:MQV291"/>
    <mergeCell ref="MQW291:MQY291"/>
    <mergeCell ref="MQZ291:MRB291"/>
    <mergeCell ref="MRC291:MRE291"/>
    <mergeCell ref="MPV291:MPX291"/>
    <mergeCell ref="MPY291:MQA291"/>
    <mergeCell ref="MQB291:MQD291"/>
    <mergeCell ref="MQE291:MQG291"/>
    <mergeCell ref="MQH291:MQJ291"/>
    <mergeCell ref="MQK291:MQM291"/>
    <mergeCell ref="MPD291:MPF291"/>
    <mergeCell ref="MPG291:MPI291"/>
    <mergeCell ref="MPJ291:MPL291"/>
    <mergeCell ref="MPM291:MPO291"/>
    <mergeCell ref="MPP291:MPR291"/>
    <mergeCell ref="MPS291:MPU291"/>
    <mergeCell ref="MOL291:MON291"/>
    <mergeCell ref="MOO291:MOQ291"/>
    <mergeCell ref="MOR291:MOT291"/>
    <mergeCell ref="MOU291:MOW291"/>
    <mergeCell ref="MOX291:MOZ291"/>
    <mergeCell ref="MPA291:MPC291"/>
    <mergeCell ref="MNT291:MNV291"/>
    <mergeCell ref="MNW291:MNY291"/>
    <mergeCell ref="MNZ291:MOB291"/>
    <mergeCell ref="MOC291:MOE291"/>
    <mergeCell ref="MOF291:MOH291"/>
    <mergeCell ref="MOI291:MOK291"/>
    <mergeCell ref="MNB291:MND291"/>
    <mergeCell ref="MNE291:MNG291"/>
    <mergeCell ref="MNH291:MNJ291"/>
    <mergeCell ref="MNK291:MNM291"/>
    <mergeCell ref="MNN291:MNP291"/>
    <mergeCell ref="MNQ291:MNS291"/>
    <mergeCell ref="MMJ291:MML291"/>
    <mergeCell ref="MMM291:MMO291"/>
    <mergeCell ref="MMP291:MMR291"/>
    <mergeCell ref="MMS291:MMU291"/>
    <mergeCell ref="MMV291:MMX291"/>
    <mergeCell ref="MMY291:MNA291"/>
    <mergeCell ref="MLR291:MLT291"/>
    <mergeCell ref="MLU291:MLW291"/>
    <mergeCell ref="MLX291:MLZ291"/>
    <mergeCell ref="MMA291:MMC291"/>
    <mergeCell ref="MMD291:MMF291"/>
    <mergeCell ref="MMG291:MMI291"/>
    <mergeCell ref="MKZ291:MLB291"/>
    <mergeCell ref="MLC291:MLE291"/>
    <mergeCell ref="MLF291:MLH291"/>
    <mergeCell ref="MLI291:MLK291"/>
    <mergeCell ref="MLL291:MLN291"/>
    <mergeCell ref="MLO291:MLQ291"/>
    <mergeCell ref="MKH291:MKJ291"/>
    <mergeCell ref="MKK291:MKM291"/>
    <mergeCell ref="MKN291:MKP291"/>
    <mergeCell ref="MKQ291:MKS291"/>
    <mergeCell ref="MKT291:MKV291"/>
    <mergeCell ref="MKW291:MKY291"/>
    <mergeCell ref="MJP291:MJR291"/>
    <mergeCell ref="MJS291:MJU291"/>
    <mergeCell ref="MJV291:MJX291"/>
    <mergeCell ref="MJY291:MKA291"/>
    <mergeCell ref="MKB291:MKD291"/>
    <mergeCell ref="MKE291:MKG291"/>
    <mergeCell ref="MIX291:MIZ291"/>
    <mergeCell ref="MJA291:MJC291"/>
    <mergeCell ref="MJD291:MJF291"/>
    <mergeCell ref="MJG291:MJI291"/>
    <mergeCell ref="MJJ291:MJL291"/>
    <mergeCell ref="MJM291:MJO291"/>
    <mergeCell ref="MIF291:MIH291"/>
    <mergeCell ref="MII291:MIK291"/>
    <mergeCell ref="MIL291:MIN291"/>
    <mergeCell ref="MIO291:MIQ291"/>
    <mergeCell ref="MIR291:MIT291"/>
    <mergeCell ref="MIU291:MIW291"/>
    <mergeCell ref="MHN291:MHP291"/>
    <mergeCell ref="MHQ291:MHS291"/>
    <mergeCell ref="MHT291:MHV291"/>
    <mergeCell ref="MHW291:MHY291"/>
    <mergeCell ref="MHZ291:MIB291"/>
    <mergeCell ref="MIC291:MIE291"/>
    <mergeCell ref="MGV291:MGX291"/>
    <mergeCell ref="MGY291:MHA291"/>
    <mergeCell ref="MHB291:MHD291"/>
    <mergeCell ref="MHE291:MHG291"/>
    <mergeCell ref="MHH291:MHJ291"/>
    <mergeCell ref="MHK291:MHM291"/>
    <mergeCell ref="MGD291:MGF291"/>
    <mergeCell ref="MGG291:MGI291"/>
    <mergeCell ref="MGJ291:MGL291"/>
    <mergeCell ref="MGM291:MGO291"/>
    <mergeCell ref="MGP291:MGR291"/>
    <mergeCell ref="MGS291:MGU291"/>
    <mergeCell ref="MFL291:MFN291"/>
    <mergeCell ref="MFO291:MFQ291"/>
    <mergeCell ref="MFR291:MFT291"/>
    <mergeCell ref="MFU291:MFW291"/>
    <mergeCell ref="MFX291:MFZ291"/>
    <mergeCell ref="MGA291:MGC291"/>
    <mergeCell ref="MET291:MEV291"/>
    <mergeCell ref="MEW291:MEY291"/>
    <mergeCell ref="MEZ291:MFB291"/>
    <mergeCell ref="MFC291:MFE291"/>
    <mergeCell ref="MFF291:MFH291"/>
    <mergeCell ref="MFI291:MFK291"/>
    <mergeCell ref="MEB291:MED291"/>
    <mergeCell ref="MEE291:MEG291"/>
    <mergeCell ref="MEH291:MEJ291"/>
    <mergeCell ref="MEK291:MEM291"/>
    <mergeCell ref="MEN291:MEP291"/>
    <mergeCell ref="MEQ291:MES291"/>
    <mergeCell ref="MDJ291:MDL291"/>
    <mergeCell ref="MDM291:MDO291"/>
    <mergeCell ref="MDP291:MDR291"/>
    <mergeCell ref="MDS291:MDU291"/>
    <mergeCell ref="MDV291:MDX291"/>
    <mergeCell ref="MDY291:MEA291"/>
    <mergeCell ref="MCR291:MCT291"/>
    <mergeCell ref="MCU291:MCW291"/>
    <mergeCell ref="MCX291:MCZ291"/>
    <mergeCell ref="MDA291:MDC291"/>
    <mergeCell ref="MDD291:MDF291"/>
    <mergeCell ref="MDG291:MDI291"/>
    <mergeCell ref="MBZ291:MCB291"/>
    <mergeCell ref="MCC291:MCE291"/>
    <mergeCell ref="MCF291:MCH291"/>
    <mergeCell ref="MCI291:MCK291"/>
    <mergeCell ref="MCL291:MCN291"/>
    <mergeCell ref="MCO291:MCQ291"/>
    <mergeCell ref="MBH291:MBJ291"/>
    <mergeCell ref="MBK291:MBM291"/>
    <mergeCell ref="MBN291:MBP291"/>
    <mergeCell ref="MBQ291:MBS291"/>
    <mergeCell ref="MBT291:MBV291"/>
    <mergeCell ref="MBW291:MBY291"/>
    <mergeCell ref="MAP291:MAR291"/>
    <mergeCell ref="MAS291:MAU291"/>
    <mergeCell ref="MAV291:MAX291"/>
    <mergeCell ref="MAY291:MBA291"/>
    <mergeCell ref="MBB291:MBD291"/>
    <mergeCell ref="MBE291:MBG291"/>
    <mergeCell ref="LZX291:LZZ291"/>
    <mergeCell ref="MAA291:MAC291"/>
    <mergeCell ref="MAD291:MAF291"/>
    <mergeCell ref="MAG291:MAI291"/>
    <mergeCell ref="MAJ291:MAL291"/>
    <mergeCell ref="MAM291:MAO291"/>
    <mergeCell ref="LZF291:LZH291"/>
    <mergeCell ref="LZI291:LZK291"/>
    <mergeCell ref="LZL291:LZN291"/>
    <mergeCell ref="LZO291:LZQ291"/>
    <mergeCell ref="LZR291:LZT291"/>
    <mergeCell ref="LZU291:LZW291"/>
    <mergeCell ref="LYN291:LYP291"/>
    <mergeCell ref="LYQ291:LYS291"/>
    <mergeCell ref="LYT291:LYV291"/>
    <mergeCell ref="LYW291:LYY291"/>
    <mergeCell ref="LYZ291:LZB291"/>
    <mergeCell ref="LZC291:LZE291"/>
    <mergeCell ref="LXV291:LXX291"/>
    <mergeCell ref="LXY291:LYA291"/>
    <mergeCell ref="LYB291:LYD291"/>
    <mergeCell ref="LYE291:LYG291"/>
    <mergeCell ref="LYH291:LYJ291"/>
    <mergeCell ref="LYK291:LYM291"/>
    <mergeCell ref="LXD291:LXF291"/>
    <mergeCell ref="LXG291:LXI291"/>
    <mergeCell ref="LXJ291:LXL291"/>
    <mergeCell ref="LXM291:LXO291"/>
    <mergeCell ref="LXP291:LXR291"/>
    <mergeCell ref="LXS291:LXU291"/>
    <mergeCell ref="LWL291:LWN291"/>
    <mergeCell ref="LWO291:LWQ291"/>
    <mergeCell ref="LWR291:LWT291"/>
    <mergeCell ref="LWU291:LWW291"/>
    <mergeCell ref="LWX291:LWZ291"/>
    <mergeCell ref="LXA291:LXC291"/>
    <mergeCell ref="LVT291:LVV291"/>
    <mergeCell ref="LVW291:LVY291"/>
    <mergeCell ref="LVZ291:LWB291"/>
    <mergeCell ref="LWC291:LWE291"/>
    <mergeCell ref="LWF291:LWH291"/>
    <mergeCell ref="LWI291:LWK291"/>
    <mergeCell ref="LVB291:LVD291"/>
    <mergeCell ref="LVE291:LVG291"/>
    <mergeCell ref="LVH291:LVJ291"/>
    <mergeCell ref="LVK291:LVM291"/>
    <mergeCell ref="LVN291:LVP291"/>
    <mergeCell ref="LVQ291:LVS291"/>
    <mergeCell ref="LUJ291:LUL291"/>
    <mergeCell ref="LUM291:LUO291"/>
    <mergeCell ref="LUP291:LUR291"/>
    <mergeCell ref="LUS291:LUU291"/>
    <mergeCell ref="LUV291:LUX291"/>
    <mergeCell ref="LUY291:LVA291"/>
    <mergeCell ref="LTR291:LTT291"/>
    <mergeCell ref="LTU291:LTW291"/>
    <mergeCell ref="LTX291:LTZ291"/>
    <mergeCell ref="LUA291:LUC291"/>
    <mergeCell ref="LUD291:LUF291"/>
    <mergeCell ref="LUG291:LUI291"/>
    <mergeCell ref="LSZ291:LTB291"/>
    <mergeCell ref="LTC291:LTE291"/>
    <mergeCell ref="LTF291:LTH291"/>
    <mergeCell ref="LTI291:LTK291"/>
    <mergeCell ref="LTL291:LTN291"/>
    <mergeCell ref="LTO291:LTQ291"/>
    <mergeCell ref="LSH291:LSJ291"/>
    <mergeCell ref="LSK291:LSM291"/>
    <mergeCell ref="LSN291:LSP291"/>
    <mergeCell ref="LSQ291:LSS291"/>
    <mergeCell ref="LST291:LSV291"/>
    <mergeCell ref="LSW291:LSY291"/>
    <mergeCell ref="LRP291:LRR291"/>
    <mergeCell ref="LRS291:LRU291"/>
    <mergeCell ref="LRV291:LRX291"/>
    <mergeCell ref="LRY291:LSA291"/>
    <mergeCell ref="LSB291:LSD291"/>
    <mergeCell ref="LSE291:LSG291"/>
    <mergeCell ref="LQX291:LQZ291"/>
    <mergeCell ref="LRA291:LRC291"/>
    <mergeCell ref="LRD291:LRF291"/>
    <mergeCell ref="LRG291:LRI291"/>
    <mergeCell ref="LRJ291:LRL291"/>
    <mergeCell ref="LRM291:LRO291"/>
    <mergeCell ref="LQF291:LQH291"/>
    <mergeCell ref="LQI291:LQK291"/>
    <mergeCell ref="LQL291:LQN291"/>
    <mergeCell ref="LQO291:LQQ291"/>
    <mergeCell ref="LQR291:LQT291"/>
    <mergeCell ref="LQU291:LQW291"/>
    <mergeCell ref="LPN291:LPP291"/>
    <mergeCell ref="LPQ291:LPS291"/>
    <mergeCell ref="LPT291:LPV291"/>
    <mergeCell ref="LPW291:LPY291"/>
    <mergeCell ref="LPZ291:LQB291"/>
    <mergeCell ref="LQC291:LQE291"/>
    <mergeCell ref="LOV291:LOX291"/>
    <mergeCell ref="LOY291:LPA291"/>
    <mergeCell ref="LPB291:LPD291"/>
    <mergeCell ref="LPE291:LPG291"/>
    <mergeCell ref="LPH291:LPJ291"/>
    <mergeCell ref="LPK291:LPM291"/>
    <mergeCell ref="LOD291:LOF291"/>
    <mergeCell ref="LOG291:LOI291"/>
    <mergeCell ref="LOJ291:LOL291"/>
    <mergeCell ref="LOM291:LOO291"/>
    <mergeCell ref="LOP291:LOR291"/>
    <mergeCell ref="LOS291:LOU291"/>
    <mergeCell ref="LNL291:LNN291"/>
    <mergeCell ref="LNO291:LNQ291"/>
    <mergeCell ref="LNR291:LNT291"/>
    <mergeCell ref="LNU291:LNW291"/>
    <mergeCell ref="LNX291:LNZ291"/>
    <mergeCell ref="LOA291:LOC291"/>
    <mergeCell ref="LMT291:LMV291"/>
    <mergeCell ref="LMW291:LMY291"/>
    <mergeCell ref="LMZ291:LNB291"/>
    <mergeCell ref="LNC291:LNE291"/>
    <mergeCell ref="LNF291:LNH291"/>
    <mergeCell ref="LNI291:LNK291"/>
    <mergeCell ref="LMB291:LMD291"/>
    <mergeCell ref="LME291:LMG291"/>
    <mergeCell ref="LMH291:LMJ291"/>
    <mergeCell ref="LMK291:LMM291"/>
    <mergeCell ref="LMN291:LMP291"/>
    <mergeCell ref="LMQ291:LMS291"/>
    <mergeCell ref="LLJ291:LLL291"/>
    <mergeCell ref="LLM291:LLO291"/>
    <mergeCell ref="LLP291:LLR291"/>
    <mergeCell ref="LLS291:LLU291"/>
    <mergeCell ref="LLV291:LLX291"/>
    <mergeCell ref="LLY291:LMA291"/>
    <mergeCell ref="LKR291:LKT291"/>
    <mergeCell ref="LKU291:LKW291"/>
    <mergeCell ref="LKX291:LKZ291"/>
    <mergeCell ref="LLA291:LLC291"/>
    <mergeCell ref="LLD291:LLF291"/>
    <mergeCell ref="LLG291:LLI291"/>
    <mergeCell ref="LJZ291:LKB291"/>
    <mergeCell ref="LKC291:LKE291"/>
    <mergeCell ref="LKF291:LKH291"/>
    <mergeCell ref="LKI291:LKK291"/>
    <mergeCell ref="LKL291:LKN291"/>
    <mergeCell ref="LKO291:LKQ291"/>
    <mergeCell ref="LJH291:LJJ291"/>
    <mergeCell ref="LJK291:LJM291"/>
    <mergeCell ref="LJN291:LJP291"/>
    <mergeCell ref="LJQ291:LJS291"/>
    <mergeCell ref="LJT291:LJV291"/>
    <mergeCell ref="LJW291:LJY291"/>
    <mergeCell ref="LIP291:LIR291"/>
    <mergeCell ref="LIS291:LIU291"/>
    <mergeCell ref="LIV291:LIX291"/>
    <mergeCell ref="LIY291:LJA291"/>
    <mergeCell ref="LJB291:LJD291"/>
    <mergeCell ref="LJE291:LJG291"/>
    <mergeCell ref="LHX291:LHZ291"/>
    <mergeCell ref="LIA291:LIC291"/>
    <mergeCell ref="LID291:LIF291"/>
    <mergeCell ref="LIG291:LII291"/>
    <mergeCell ref="LIJ291:LIL291"/>
    <mergeCell ref="LIM291:LIO291"/>
    <mergeCell ref="LHF291:LHH291"/>
    <mergeCell ref="LHI291:LHK291"/>
    <mergeCell ref="LHL291:LHN291"/>
    <mergeCell ref="LHO291:LHQ291"/>
    <mergeCell ref="LHR291:LHT291"/>
    <mergeCell ref="LHU291:LHW291"/>
    <mergeCell ref="LGN291:LGP291"/>
    <mergeCell ref="LGQ291:LGS291"/>
    <mergeCell ref="LGT291:LGV291"/>
    <mergeCell ref="LGW291:LGY291"/>
    <mergeCell ref="LGZ291:LHB291"/>
    <mergeCell ref="LHC291:LHE291"/>
    <mergeCell ref="LFV291:LFX291"/>
    <mergeCell ref="LFY291:LGA291"/>
    <mergeCell ref="LGB291:LGD291"/>
    <mergeCell ref="LGE291:LGG291"/>
    <mergeCell ref="LGH291:LGJ291"/>
    <mergeCell ref="LGK291:LGM291"/>
    <mergeCell ref="LFD291:LFF291"/>
    <mergeCell ref="LFG291:LFI291"/>
    <mergeCell ref="LFJ291:LFL291"/>
    <mergeCell ref="LFM291:LFO291"/>
    <mergeCell ref="LFP291:LFR291"/>
    <mergeCell ref="LFS291:LFU291"/>
    <mergeCell ref="LEL291:LEN291"/>
    <mergeCell ref="LEO291:LEQ291"/>
    <mergeCell ref="LER291:LET291"/>
    <mergeCell ref="LEU291:LEW291"/>
    <mergeCell ref="LEX291:LEZ291"/>
    <mergeCell ref="LFA291:LFC291"/>
    <mergeCell ref="LDT291:LDV291"/>
    <mergeCell ref="LDW291:LDY291"/>
    <mergeCell ref="LDZ291:LEB291"/>
    <mergeCell ref="LEC291:LEE291"/>
    <mergeCell ref="LEF291:LEH291"/>
    <mergeCell ref="LEI291:LEK291"/>
    <mergeCell ref="LDB291:LDD291"/>
    <mergeCell ref="LDE291:LDG291"/>
    <mergeCell ref="LDH291:LDJ291"/>
    <mergeCell ref="LDK291:LDM291"/>
    <mergeCell ref="LDN291:LDP291"/>
    <mergeCell ref="LDQ291:LDS291"/>
    <mergeCell ref="LCJ291:LCL291"/>
    <mergeCell ref="LCM291:LCO291"/>
    <mergeCell ref="LCP291:LCR291"/>
    <mergeCell ref="LCS291:LCU291"/>
    <mergeCell ref="LCV291:LCX291"/>
    <mergeCell ref="LCY291:LDA291"/>
    <mergeCell ref="LBR291:LBT291"/>
    <mergeCell ref="LBU291:LBW291"/>
    <mergeCell ref="LBX291:LBZ291"/>
    <mergeCell ref="LCA291:LCC291"/>
    <mergeCell ref="LCD291:LCF291"/>
    <mergeCell ref="LCG291:LCI291"/>
    <mergeCell ref="LAZ291:LBB291"/>
    <mergeCell ref="LBC291:LBE291"/>
    <mergeCell ref="LBF291:LBH291"/>
    <mergeCell ref="LBI291:LBK291"/>
    <mergeCell ref="LBL291:LBN291"/>
    <mergeCell ref="LBO291:LBQ291"/>
    <mergeCell ref="LAH291:LAJ291"/>
    <mergeCell ref="LAK291:LAM291"/>
    <mergeCell ref="LAN291:LAP291"/>
    <mergeCell ref="LAQ291:LAS291"/>
    <mergeCell ref="LAT291:LAV291"/>
    <mergeCell ref="LAW291:LAY291"/>
    <mergeCell ref="KZP291:KZR291"/>
    <mergeCell ref="KZS291:KZU291"/>
    <mergeCell ref="KZV291:KZX291"/>
    <mergeCell ref="KZY291:LAA291"/>
    <mergeCell ref="LAB291:LAD291"/>
    <mergeCell ref="LAE291:LAG291"/>
    <mergeCell ref="KYX291:KYZ291"/>
    <mergeCell ref="KZA291:KZC291"/>
    <mergeCell ref="KZD291:KZF291"/>
    <mergeCell ref="KZG291:KZI291"/>
    <mergeCell ref="KZJ291:KZL291"/>
    <mergeCell ref="KZM291:KZO291"/>
    <mergeCell ref="KYF291:KYH291"/>
    <mergeCell ref="KYI291:KYK291"/>
    <mergeCell ref="KYL291:KYN291"/>
    <mergeCell ref="KYO291:KYQ291"/>
    <mergeCell ref="KYR291:KYT291"/>
    <mergeCell ref="KYU291:KYW291"/>
    <mergeCell ref="KXN291:KXP291"/>
    <mergeCell ref="KXQ291:KXS291"/>
    <mergeCell ref="KXT291:KXV291"/>
    <mergeCell ref="KXW291:KXY291"/>
    <mergeCell ref="KXZ291:KYB291"/>
    <mergeCell ref="KYC291:KYE291"/>
    <mergeCell ref="KWV291:KWX291"/>
    <mergeCell ref="KWY291:KXA291"/>
    <mergeCell ref="KXB291:KXD291"/>
    <mergeCell ref="KXE291:KXG291"/>
    <mergeCell ref="KXH291:KXJ291"/>
    <mergeCell ref="KXK291:KXM291"/>
    <mergeCell ref="KWD291:KWF291"/>
    <mergeCell ref="KWG291:KWI291"/>
    <mergeCell ref="KWJ291:KWL291"/>
    <mergeCell ref="KWM291:KWO291"/>
    <mergeCell ref="KWP291:KWR291"/>
    <mergeCell ref="KWS291:KWU291"/>
    <mergeCell ref="KVL291:KVN291"/>
    <mergeCell ref="KVO291:KVQ291"/>
    <mergeCell ref="KVR291:KVT291"/>
    <mergeCell ref="KVU291:KVW291"/>
    <mergeCell ref="KVX291:KVZ291"/>
    <mergeCell ref="KWA291:KWC291"/>
    <mergeCell ref="KUT291:KUV291"/>
    <mergeCell ref="KUW291:KUY291"/>
    <mergeCell ref="KUZ291:KVB291"/>
    <mergeCell ref="KVC291:KVE291"/>
    <mergeCell ref="KVF291:KVH291"/>
    <mergeCell ref="KVI291:KVK291"/>
    <mergeCell ref="KUB291:KUD291"/>
    <mergeCell ref="KUE291:KUG291"/>
    <mergeCell ref="KUH291:KUJ291"/>
    <mergeCell ref="KUK291:KUM291"/>
    <mergeCell ref="KUN291:KUP291"/>
    <mergeCell ref="KUQ291:KUS291"/>
    <mergeCell ref="KTJ291:KTL291"/>
    <mergeCell ref="KTM291:KTO291"/>
    <mergeCell ref="KTP291:KTR291"/>
    <mergeCell ref="KTS291:KTU291"/>
    <mergeCell ref="KTV291:KTX291"/>
    <mergeCell ref="KTY291:KUA291"/>
    <mergeCell ref="KSR291:KST291"/>
    <mergeCell ref="KSU291:KSW291"/>
    <mergeCell ref="KSX291:KSZ291"/>
    <mergeCell ref="KTA291:KTC291"/>
    <mergeCell ref="KTD291:KTF291"/>
    <mergeCell ref="KTG291:KTI291"/>
    <mergeCell ref="KRZ291:KSB291"/>
    <mergeCell ref="KSC291:KSE291"/>
    <mergeCell ref="KSF291:KSH291"/>
    <mergeCell ref="KSI291:KSK291"/>
    <mergeCell ref="KSL291:KSN291"/>
    <mergeCell ref="KSO291:KSQ291"/>
    <mergeCell ref="KRH291:KRJ291"/>
    <mergeCell ref="KRK291:KRM291"/>
    <mergeCell ref="KRN291:KRP291"/>
    <mergeCell ref="KRQ291:KRS291"/>
    <mergeCell ref="KRT291:KRV291"/>
    <mergeCell ref="KRW291:KRY291"/>
    <mergeCell ref="KQP291:KQR291"/>
    <mergeCell ref="KQS291:KQU291"/>
    <mergeCell ref="KQV291:KQX291"/>
    <mergeCell ref="KQY291:KRA291"/>
    <mergeCell ref="KRB291:KRD291"/>
    <mergeCell ref="KRE291:KRG291"/>
    <mergeCell ref="KPX291:KPZ291"/>
    <mergeCell ref="KQA291:KQC291"/>
    <mergeCell ref="KQD291:KQF291"/>
    <mergeCell ref="KQG291:KQI291"/>
    <mergeCell ref="KQJ291:KQL291"/>
    <mergeCell ref="KQM291:KQO291"/>
    <mergeCell ref="KPF291:KPH291"/>
    <mergeCell ref="KPI291:KPK291"/>
    <mergeCell ref="KPL291:KPN291"/>
    <mergeCell ref="KPO291:KPQ291"/>
    <mergeCell ref="KPR291:KPT291"/>
    <mergeCell ref="KPU291:KPW291"/>
    <mergeCell ref="KON291:KOP291"/>
    <mergeCell ref="KOQ291:KOS291"/>
    <mergeCell ref="KOT291:KOV291"/>
    <mergeCell ref="KOW291:KOY291"/>
    <mergeCell ref="KOZ291:KPB291"/>
    <mergeCell ref="KPC291:KPE291"/>
    <mergeCell ref="KNV291:KNX291"/>
    <mergeCell ref="KNY291:KOA291"/>
    <mergeCell ref="KOB291:KOD291"/>
    <mergeCell ref="KOE291:KOG291"/>
    <mergeCell ref="KOH291:KOJ291"/>
    <mergeCell ref="KOK291:KOM291"/>
    <mergeCell ref="KND291:KNF291"/>
    <mergeCell ref="KNG291:KNI291"/>
    <mergeCell ref="KNJ291:KNL291"/>
    <mergeCell ref="KNM291:KNO291"/>
    <mergeCell ref="KNP291:KNR291"/>
    <mergeCell ref="KNS291:KNU291"/>
    <mergeCell ref="KML291:KMN291"/>
    <mergeCell ref="KMO291:KMQ291"/>
    <mergeCell ref="KMR291:KMT291"/>
    <mergeCell ref="KMU291:KMW291"/>
    <mergeCell ref="KMX291:KMZ291"/>
    <mergeCell ref="KNA291:KNC291"/>
    <mergeCell ref="KLT291:KLV291"/>
    <mergeCell ref="KLW291:KLY291"/>
    <mergeCell ref="KLZ291:KMB291"/>
    <mergeCell ref="KMC291:KME291"/>
    <mergeCell ref="KMF291:KMH291"/>
    <mergeCell ref="KMI291:KMK291"/>
    <mergeCell ref="KLB291:KLD291"/>
    <mergeCell ref="KLE291:KLG291"/>
    <mergeCell ref="KLH291:KLJ291"/>
    <mergeCell ref="KLK291:KLM291"/>
    <mergeCell ref="KLN291:KLP291"/>
    <mergeCell ref="KLQ291:KLS291"/>
    <mergeCell ref="KKJ291:KKL291"/>
    <mergeCell ref="KKM291:KKO291"/>
    <mergeCell ref="KKP291:KKR291"/>
    <mergeCell ref="KKS291:KKU291"/>
    <mergeCell ref="KKV291:KKX291"/>
    <mergeCell ref="KKY291:KLA291"/>
    <mergeCell ref="KJR291:KJT291"/>
    <mergeCell ref="KJU291:KJW291"/>
    <mergeCell ref="KJX291:KJZ291"/>
    <mergeCell ref="KKA291:KKC291"/>
    <mergeCell ref="KKD291:KKF291"/>
    <mergeCell ref="KKG291:KKI291"/>
    <mergeCell ref="KIZ291:KJB291"/>
    <mergeCell ref="KJC291:KJE291"/>
    <mergeCell ref="KJF291:KJH291"/>
    <mergeCell ref="KJI291:KJK291"/>
    <mergeCell ref="KJL291:KJN291"/>
    <mergeCell ref="KJO291:KJQ291"/>
    <mergeCell ref="KIH291:KIJ291"/>
    <mergeCell ref="KIK291:KIM291"/>
    <mergeCell ref="KIN291:KIP291"/>
    <mergeCell ref="KIQ291:KIS291"/>
    <mergeCell ref="KIT291:KIV291"/>
    <mergeCell ref="KIW291:KIY291"/>
    <mergeCell ref="KHP291:KHR291"/>
    <mergeCell ref="KHS291:KHU291"/>
    <mergeCell ref="KHV291:KHX291"/>
    <mergeCell ref="KHY291:KIA291"/>
    <mergeCell ref="KIB291:KID291"/>
    <mergeCell ref="KIE291:KIG291"/>
    <mergeCell ref="KGX291:KGZ291"/>
    <mergeCell ref="KHA291:KHC291"/>
    <mergeCell ref="KHD291:KHF291"/>
    <mergeCell ref="KHG291:KHI291"/>
    <mergeCell ref="KHJ291:KHL291"/>
    <mergeCell ref="KHM291:KHO291"/>
    <mergeCell ref="KGF291:KGH291"/>
    <mergeCell ref="KGI291:KGK291"/>
    <mergeCell ref="KGL291:KGN291"/>
    <mergeCell ref="KGO291:KGQ291"/>
    <mergeCell ref="KGR291:KGT291"/>
    <mergeCell ref="KGU291:KGW291"/>
    <mergeCell ref="KFN291:KFP291"/>
    <mergeCell ref="KFQ291:KFS291"/>
    <mergeCell ref="KFT291:KFV291"/>
    <mergeCell ref="KFW291:KFY291"/>
    <mergeCell ref="KFZ291:KGB291"/>
    <mergeCell ref="KGC291:KGE291"/>
    <mergeCell ref="KEV291:KEX291"/>
    <mergeCell ref="KEY291:KFA291"/>
    <mergeCell ref="KFB291:KFD291"/>
    <mergeCell ref="KFE291:KFG291"/>
    <mergeCell ref="KFH291:KFJ291"/>
    <mergeCell ref="KFK291:KFM291"/>
    <mergeCell ref="KED291:KEF291"/>
    <mergeCell ref="KEG291:KEI291"/>
    <mergeCell ref="KEJ291:KEL291"/>
    <mergeCell ref="KEM291:KEO291"/>
    <mergeCell ref="KEP291:KER291"/>
    <mergeCell ref="KES291:KEU291"/>
    <mergeCell ref="KDL291:KDN291"/>
    <mergeCell ref="KDO291:KDQ291"/>
    <mergeCell ref="KDR291:KDT291"/>
    <mergeCell ref="KDU291:KDW291"/>
    <mergeCell ref="KDX291:KDZ291"/>
    <mergeCell ref="KEA291:KEC291"/>
    <mergeCell ref="KCT291:KCV291"/>
    <mergeCell ref="KCW291:KCY291"/>
    <mergeCell ref="KCZ291:KDB291"/>
    <mergeCell ref="KDC291:KDE291"/>
    <mergeCell ref="KDF291:KDH291"/>
    <mergeCell ref="KDI291:KDK291"/>
    <mergeCell ref="KCB291:KCD291"/>
    <mergeCell ref="KCE291:KCG291"/>
    <mergeCell ref="KCH291:KCJ291"/>
    <mergeCell ref="KCK291:KCM291"/>
    <mergeCell ref="KCN291:KCP291"/>
    <mergeCell ref="KCQ291:KCS291"/>
    <mergeCell ref="KBJ291:KBL291"/>
    <mergeCell ref="KBM291:KBO291"/>
    <mergeCell ref="KBP291:KBR291"/>
    <mergeCell ref="KBS291:KBU291"/>
    <mergeCell ref="KBV291:KBX291"/>
    <mergeCell ref="KBY291:KCA291"/>
    <mergeCell ref="KAR291:KAT291"/>
    <mergeCell ref="KAU291:KAW291"/>
    <mergeCell ref="KAX291:KAZ291"/>
    <mergeCell ref="KBA291:KBC291"/>
    <mergeCell ref="KBD291:KBF291"/>
    <mergeCell ref="KBG291:KBI291"/>
    <mergeCell ref="JZZ291:KAB291"/>
    <mergeCell ref="KAC291:KAE291"/>
    <mergeCell ref="KAF291:KAH291"/>
    <mergeCell ref="KAI291:KAK291"/>
    <mergeCell ref="KAL291:KAN291"/>
    <mergeCell ref="KAO291:KAQ291"/>
    <mergeCell ref="JZH291:JZJ291"/>
    <mergeCell ref="JZK291:JZM291"/>
    <mergeCell ref="JZN291:JZP291"/>
    <mergeCell ref="JZQ291:JZS291"/>
    <mergeCell ref="JZT291:JZV291"/>
    <mergeCell ref="JZW291:JZY291"/>
    <mergeCell ref="JYP291:JYR291"/>
    <mergeCell ref="JYS291:JYU291"/>
    <mergeCell ref="JYV291:JYX291"/>
    <mergeCell ref="JYY291:JZA291"/>
    <mergeCell ref="JZB291:JZD291"/>
    <mergeCell ref="JZE291:JZG291"/>
    <mergeCell ref="JXX291:JXZ291"/>
    <mergeCell ref="JYA291:JYC291"/>
    <mergeCell ref="JYD291:JYF291"/>
    <mergeCell ref="JYG291:JYI291"/>
    <mergeCell ref="JYJ291:JYL291"/>
    <mergeCell ref="JYM291:JYO291"/>
    <mergeCell ref="JXF291:JXH291"/>
    <mergeCell ref="JXI291:JXK291"/>
    <mergeCell ref="JXL291:JXN291"/>
    <mergeCell ref="JXO291:JXQ291"/>
    <mergeCell ref="JXR291:JXT291"/>
    <mergeCell ref="JXU291:JXW291"/>
    <mergeCell ref="JWN291:JWP291"/>
    <mergeCell ref="JWQ291:JWS291"/>
    <mergeCell ref="JWT291:JWV291"/>
    <mergeCell ref="JWW291:JWY291"/>
    <mergeCell ref="JWZ291:JXB291"/>
    <mergeCell ref="JXC291:JXE291"/>
    <mergeCell ref="JVV291:JVX291"/>
    <mergeCell ref="JVY291:JWA291"/>
    <mergeCell ref="JWB291:JWD291"/>
    <mergeCell ref="JWE291:JWG291"/>
    <mergeCell ref="JWH291:JWJ291"/>
    <mergeCell ref="JWK291:JWM291"/>
    <mergeCell ref="JVD291:JVF291"/>
    <mergeCell ref="JVG291:JVI291"/>
    <mergeCell ref="JVJ291:JVL291"/>
    <mergeCell ref="JVM291:JVO291"/>
    <mergeCell ref="JVP291:JVR291"/>
    <mergeCell ref="JVS291:JVU291"/>
    <mergeCell ref="JUL291:JUN291"/>
    <mergeCell ref="JUO291:JUQ291"/>
    <mergeCell ref="JUR291:JUT291"/>
    <mergeCell ref="JUU291:JUW291"/>
    <mergeCell ref="JUX291:JUZ291"/>
    <mergeCell ref="JVA291:JVC291"/>
    <mergeCell ref="JTT291:JTV291"/>
    <mergeCell ref="JTW291:JTY291"/>
    <mergeCell ref="JTZ291:JUB291"/>
    <mergeCell ref="JUC291:JUE291"/>
    <mergeCell ref="JUF291:JUH291"/>
    <mergeCell ref="JUI291:JUK291"/>
    <mergeCell ref="JTB291:JTD291"/>
    <mergeCell ref="JTE291:JTG291"/>
    <mergeCell ref="JTH291:JTJ291"/>
    <mergeCell ref="JTK291:JTM291"/>
    <mergeCell ref="JTN291:JTP291"/>
    <mergeCell ref="JTQ291:JTS291"/>
    <mergeCell ref="JSJ291:JSL291"/>
    <mergeCell ref="JSM291:JSO291"/>
    <mergeCell ref="JSP291:JSR291"/>
    <mergeCell ref="JSS291:JSU291"/>
    <mergeCell ref="JSV291:JSX291"/>
    <mergeCell ref="JSY291:JTA291"/>
    <mergeCell ref="JRR291:JRT291"/>
    <mergeCell ref="JRU291:JRW291"/>
    <mergeCell ref="JRX291:JRZ291"/>
    <mergeCell ref="JSA291:JSC291"/>
    <mergeCell ref="JSD291:JSF291"/>
    <mergeCell ref="JSG291:JSI291"/>
    <mergeCell ref="JQZ291:JRB291"/>
    <mergeCell ref="JRC291:JRE291"/>
    <mergeCell ref="JRF291:JRH291"/>
    <mergeCell ref="JRI291:JRK291"/>
    <mergeCell ref="JRL291:JRN291"/>
    <mergeCell ref="JRO291:JRQ291"/>
    <mergeCell ref="JQH291:JQJ291"/>
    <mergeCell ref="JQK291:JQM291"/>
    <mergeCell ref="JQN291:JQP291"/>
    <mergeCell ref="JQQ291:JQS291"/>
    <mergeCell ref="JQT291:JQV291"/>
    <mergeCell ref="JQW291:JQY291"/>
    <mergeCell ref="JPP291:JPR291"/>
    <mergeCell ref="JPS291:JPU291"/>
    <mergeCell ref="JPV291:JPX291"/>
    <mergeCell ref="JPY291:JQA291"/>
    <mergeCell ref="JQB291:JQD291"/>
    <mergeCell ref="JQE291:JQG291"/>
    <mergeCell ref="JOX291:JOZ291"/>
    <mergeCell ref="JPA291:JPC291"/>
    <mergeCell ref="JPD291:JPF291"/>
    <mergeCell ref="JPG291:JPI291"/>
    <mergeCell ref="JPJ291:JPL291"/>
    <mergeCell ref="JPM291:JPO291"/>
    <mergeCell ref="JOF291:JOH291"/>
    <mergeCell ref="JOI291:JOK291"/>
    <mergeCell ref="JOL291:JON291"/>
    <mergeCell ref="JOO291:JOQ291"/>
    <mergeCell ref="JOR291:JOT291"/>
    <mergeCell ref="JOU291:JOW291"/>
    <mergeCell ref="JNN291:JNP291"/>
    <mergeCell ref="JNQ291:JNS291"/>
    <mergeCell ref="JNT291:JNV291"/>
    <mergeCell ref="JNW291:JNY291"/>
    <mergeCell ref="JNZ291:JOB291"/>
    <mergeCell ref="JOC291:JOE291"/>
    <mergeCell ref="JMV291:JMX291"/>
    <mergeCell ref="JMY291:JNA291"/>
    <mergeCell ref="JNB291:JND291"/>
    <mergeCell ref="JNE291:JNG291"/>
    <mergeCell ref="JNH291:JNJ291"/>
    <mergeCell ref="JNK291:JNM291"/>
    <mergeCell ref="JMD291:JMF291"/>
    <mergeCell ref="JMG291:JMI291"/>
    <mergeCell ref="JMJ291:JML291"/>
    <mergeCell ref="JMM291:JMO291"/>
    <mergeCell ref="JMP291:JMR291"/>
    <mergeCell ref="JMS291:JMU291"/>
    <mergeCell ref="JLL291:JLN291"/>
    <mergeCell ref="JLO291:JLQ291"/>
    <mergeCell ref="JLR291:JLT291"/>
    <mergeCell ref="JLU291:JLW291"/>
    <mergeCell ref="JLX291:JLZ291"/>
    <mergeCell ref="JMA291:JMC291"/>
    <mergeCell ref="JKT291:JKV291"/>
    <mergeCell ref="JKW291:JKY291"/>
    <mergeCell ref="JKZ291:JLB291"/>
    <mergeCell ref="JLC291:JLE291"/>
    <mergeCell ref="JLF291:JLH291"/>
    <mergeCell ref="JLI291:JLK291"/>
    <mergeCell ref="JKB291:JKD291"/>
    <mergeCell ref="JKE291:JKG291"/>
    <mergeCell ref="JKH291:JKJ291"/>
    <mergeCell ref="JKK291:JKM291"/>
    <mergeCell ref="JKN291:JKP291"/>
    <mergeCell ref="JKQ291:JKS291"/>
    <mergeCell ref="JJJ291:JJL291"/>
    <mergeCell ref="JJM291:JJO291"/>
    <mergeCell ref="JJP291:JJR291"/>
    <mergeCell ref="JJS291:JJU291"/>
    <mergeCell ref="JJV291:JJX291"/>
    <mergeCell ref="JJY291:JKA291"/>
    <mergeCell ref="JIR291:JIT291"/>
    <mergeCell ref="JIU291:JIW291"/>
    <mergeCell ref="JIX291:JIZ291"/>
    <mergeCell ref="JJA291:JJC291"/>
    <mergeCell ref="JJD291:JJF291"/>
    <mergeCell ref="JJG291:JJI291"/>
    <mergeCell ref="JHZ291:JIB291"/>
    <mergeCell ref="JIC291:JIE291"/>
    <mergeCell ref="JIF291:JIH291"/>
    <mergeCell ref="JII291:JIK291"/>
    <mergeCell ref="JIL291:JIN291"/>
    <mergeCell ref="JIO291:JIQ291"/>
    <mergeCell ref="JHH291:JHJ291"/>
    <mergeCell ref="JHK291:JHM291"/>
    <mergeCell ref="JHN291:JHP291"/>
    <mergeCell ref="JHQ291:JHS291"/>
    <mergeCell ref="JHT291:JHV291"/>
    <mergeCell ref="JHW291:JHY291"/>
    <mergeCell ref="JGP291:JGR291"/>
    <mergeCell ref="JGS291:JGU291"/>
    <mergeCell ref="JGV291:JGX291"/>
    <mergeCell ref="JGY291:JHA291"/>
    <mergeCell ref="JHB291:JHD291"/>
    <mergeCell ref="JHE291:JHG291"/>
    <mergeCell ref="JFX291:JFZ291"/>
    <mergeCell ref="JGA291:JGC291"/>
    <mergeCell ref="JGD291:JGF291"/>
    <mergeCell ref="JGG291:JGI291"/>
    <mergeCell ref="JGJ291:JGL291"/>
    <mergeCell ref="JGM291:JGO291"/>
    <mergeCell ref="JFF291:JFH291"/>
    <mergeCell ref="JFI291:JFK291"/>
    <mergeCell ref="JFL291:JFN291"/>
    <mergeCell ref="JFO291:JFQ291"/>
    <mergeCell ref="JFR291:JFT291"/>
    <mergeCell ref="JFU291:JFW291"/>
    <mergeCell ref="JEN291:JEP291"/>
    <mergeCell ref="JEQ291:JES291"/>
    <mergeCell ref="JET291:JEV291"/>
    <mergeCell ref="JEW291:JEY291"/>
    <mergeCell ref="JEZ291:JFB291"/>
    <mergeCell ref="JFC291:JFE291"/>
    <mergeCell ref="JDV291:JDX291"/>
    <mergeCell ref="JDY291:JEA291"/>
    <mergeCell ref="JEB291:JED291"/>
    <mergeCell ref="JEE291:JEG291"/>
    <mergeCell ref="JEH291:JEJ291"/>
    <mergeCell ref="JEK291:JEM291"/>
    <mergeCell ref="JDD291:JDF291"/>
    <mergeCell ref="JDG291:JDI291"/>
    <mergeCell ref="JDJ291:JDL291"/>
    <mergeCell ref="JDM291:JDO291"/>
    <mergeCell ref="JDP291:JDR291"/>
    <mergeCell ref="JDS291:JDU291"/>
    <mergeCell ref="JCL291:JCN291"/>
    <mergeCell ref="JCO291:JCQ291"/>
    <mergeCell ref="JCR291:JCT291"/>
    <mergeCell ref="JCU291:JCW291"/>
    <mergeCell ref="JCX291:JCZ291"/>
    <mergeCell ref="JDA291:JDC291"/>
    <mergeCell ref="JBT291:JBV291"/>
    <mergeCell ref="JBW291:JBY291"/>
    <mergeCell ref="JBZ291:JCB291"/>
    <mergeCell ref="JCC291:JCE291"/>
    <mergeCell ref="JCF291:JCH291"/>
    <mergeCell ref="JCI291:JCK291"/>
    <mergeCell ref="JBB291:JBD291"/>
    <mergeCell ref="JBE291:JBG291"/>
    <mergeCell ref="JBH291:JBJ291"/>
    <mergeCell ref="JBK291:JBM291"/>
    <mergeCell ref="JBN291:JBP291"/>
    <mergeCell ref="JBQ291:JBS291"/>
    <mergeCell ref="JAJ291:JAL291"/>
    <mergeCell ref="JAM291:JAO291"/>
    <mergeCell ref="JAP291:JAR291"/>
    <mergeCell ref="JAS291:JAU291"/>
    <mergeCell ref="JAV291:JAX291"/>
    <mergeCell ref="JAY291:JBA291"/>
    <mergeCell ref="IZR291:IZT291"/>
    <mergeCell ref="IZU291:IZW291"/>
    <mergeCell ref="IZX291:IZZ291"/>
    <mergeCell ref="JAA291:JAC291"/>
    <mergeCell ref="JAD291:JAF291"/>
    <mergeCell ref="JAG291:JAI291"/>
    <mergeCell ref="IYZ291:IZB291"/>
    <mergeCell ref="IZC291:IZE291"/>
    <mergeCell ref="IZF291:IZH291"/>
    <mergeCell ref="IZI291:IZK291"/>
    <mergeCell ref="IZL291:IZN291"/>
    <mergeCell ref="IZO291:IZQ291"/>
    <mergeCell ref="IYH291:IYJ291"/>
    <mergeCell ref="IYK291:IYM291"/>
    <mergeCell ref="IYN291:IYP291"/>
    <mergeCell ref="IYQ291:IYS291"/>
    <mergeCell ref="IYT291:IYV291"/>
    <mergeCell ref="IYW291:IYY291"/>
    <mergeCell ref="IXP291:IXR291"/>
    <mergeCell ref="IXS291:IXU291"/>
    <mergeCell ref="IXV291:IXX291"/>
    <mergeCell ref="IXY291:IYA291"/>
    <mergeCell ref="IYB291:IYD291"/>
    <mergeCell ref="IYE291:IYG291"/>
    <mergeCell ref="IWX291:IWZ291"/>
    <mergeCell ref="IXA291:IXC291"/>
    <mergeCell ref="IXD291:IXF291"/>
    <mergeCell ref="IXG291:IXI291"/>
    <mergeCell ref="IXJ291:IXL291"/>
    <mergeCell ref="IXM291:IXO291"/>
    <mergeCell ref="IWF291:IWH291"/>
    <mergeCell ref="IWI291:IWK291"/>
    <mergeCell ref="IWL291:IWN291"/>
    <mergeCell ref="IWO291:IWQ291"/>
    <mergeCell ref="IWR291:IWT291"/>
    <mergeCell ref="IWU291:IWW291"/>
    <mergeCell ref="IVN291:IVP291"/>
    <mergeCell ref="IVQ291:IVS291"/>
    <mergeCell ref="IVT291:IVV291"/>
    <mergeCell ref="IVW291:IVY291"/>
    <mergeCell ref="IVZ291:IWB291"/>
    <mergeCell ref="IWC291:IWE291"/>
    <mergeCell ref="IUV291:IUX291"/>
    <mergeCell ref="IUY291:IVA291"/>
    <mergeCell ref="IVB291:IVD291"/>
    <mergeCell ref="IVE291:IVG291"/>
    <mergeCell ref="IVH291:IVJ291"/>
    <mergeCell ref="IVK291:IVM291"/>
    <mergeCell ref="IUD291:IUF291"/>
    <mergeCell ref="IUG291:IUI291"/>
    <mergeCell ref="IUJ291:IUL291"/>
    <mergeCell ref="IUM291:IUO291"/>
    <mergeCell ref="IUP291:IUR291"/>
    <mergeCell ref="IUS291:IUU291"/>
    <mergeCell ref="ITL291:ITN291"/>
    <mergeCell ref="ITO291:ITQ291"/>
    <mergeCell ref="ITR291:ITT291"/>
    <mergeCell ref="ITU291:ITW291"/>
    <mergeCell ref="ITX291:ITZ291"/>
    <mergeCell ref="IUA291:IUC291"/>
    <mergeCell ref="IST291:ISV291"/>
    <mergeCell ref="ISW291:ISY291"/>
    <mergeCell ref="ISZ291:ITB291"/>
    <mergeCell ref="ITC291:ITE291"/>
    <mergeCell ref="ITF291:ITH291"/>
    <mergeCell ref="ITI291:ITK291"/>
    <mergeCell ref="ISB291:ISD291"/>
    <mergeCell ref="ISE291:ISG291"/>
    <mergeCell ref="ISH291:ISJ291"/>
    <mergeCell ref="ISK291:ISM291"/>
    <mergeCell ref="ISN291:ISP291"/>
    <mergeCell ref="ISQ291:ISS291"/>
    <mergeCell ref="IRJ291:IRL291"/>
    <mergeCell ref="IRM291:IRO291"/>
    <mergeCell ref="IRP291:IRR291"/>
    <mergeCell ref="IRS291:IRU291"/>
    <mergeCell ref="IRV291:IRX291"/>
    <mergeCell ref="IRY291:ISA291"/>
    <mergeCell ref="IQR291:IQT291"/>
    <mergeCell ref="IQU291:IQW291"/>
    <mergeCell ref="IQX291:IQZ291"/>
    <mergeCell ref="IRA291:IRC291"/>
    <mergeCell ref="IRD291:IRF291"/>
    <mergeCell ref="IRG291:IRI291"/>
    <mergeCell ref="IPZ291:IQB291"/>
    <mergeCell ref="IQC291:IQE291"/>
    <mergeCell ref="IQF291:IQH291"/>
    <mergeCell ref="IQI291:IQK291"/>
    <mergeCell ref="IQL291:IQN291"/>
    <mergeCell ref="IQO291:IQQ291"/>
    <mergeCell ref="IPH291:IPJ291"/>
    <mergeCell ref="IPK291:IPM291"/>
    <mergeCell ref="IPN291:IPP291"/>
    <mergeCell ref="IPQ291:IPS291"/>
    <mergeCell ref="IPT291:IPV291"/>
    <mergeCell ref="IPW291:IPY291"/>
    <mergeCell ref="IOP291:IOR291"/>
    <mergeCell ref="IOS291:IOU291"/>
    <mergeCell ref="IOV291:IOX291"/>
    <mergeCell ref="IOY291:IPA291"/>
    <mergeCell ref="IPB291:IPD291"/>
    <mergeCell ref="IPE291:IPG291"/>
    <mergeCell ref="INX291:INZ291"/>
    <mergeCell ref="IOA291:IOC291"/>
    <mergeCell ref="IOD291:IOF291"/>
    <mergeCell ref="IOG291:IOI291"/>
    <mergeCell ref="IOJ291:IOL291"/>
    <mergeCell ref="IOM291:IOO291"/>
    <mergeCell ref="INF291:INH291"/>
    <mergeCell ref="INI291:INK291"/>
    <mergeCell ref="INL291:INN291"/>
    <mergeCell ref="INO291:INQ291"/>
    <mergeCell ref="INR291:INT291"/>
    <mergeCell ref="INU291:INW291"/>
    <mergeCell ref="IMN291:IMP291"/>
    <mergeCell ref="IMQ291:IMS291"/>
    <mergeCell ref="IMT291:IMV291"/>
    <mergeCell ref="IMW291:IMY291"/>
    <mergeCell ref="IMZ291:INB291"/>
    <mergeCell ref="INC291:INE291"/>
    <mergeCell ref="ILV291:ILX291"/>
    <mergeCell ref="ILY291:IMA291"/>
    <mergeCell ref="IMB291:IMD291"/>
    <mergeCell ref="IME291:IMG291"/>
    <mergeCell ref="IMH291:IMJ291"/>
    <mergeCell ref="IMK291:IMM291"/>
    <mergeCell ref="ILD291:ILF291"/>
    <mergeCell ref="ILG291:ILI291"/>
    <mergeCell ref="ILJ291:ILL291"/>
    <mergeCell ref="ILM291:ILO291"/>
    <mergeCell ref="ILP291:ILR291"/>
    <mergeCell ref="ILS291:ILU291"/>
    <mergeCell ref="IKL291:IKN291"/>
    <mergeCell ref="IKO291:IKQ291"/>
    <mergeCell ref="IKR291:IKT291"/>
    <mergeCell ref="IKU291:IKW291"/>
    <mergeCell ref="IKX291:IKZ291"/>
    <mergeCell ref="ILA291:ILC291"/>
    <mergeCell ref="IJT291:IJV291"/>
    <mergeCell ref="IJW291:IJY291"/>
    <mergeCell ref="IJZ291:IKB291"/>
    <mergeCell ref="IKC291:IKE291"/>
    <mergeCell ref="IKF291:IKH291"/>
    <mergeCell ref="IKI291:IKK291"/>
    <mergeCell ref="IJB291:IJD291"/>
    <mergeCell ref="IJE291:IJG291"/>
    <mergeCell ref="IJH291:IJJ291"/>
    <mergeCell ref="IJK291:IJM291"/>
    <mergeCell ref="IJN291:IJP291"/>
    <mergeCell ref="IJQ291:IJS291"/>
    <mergeCell ref="IIJ291:IIL291"/>
    <mergeCell ref="IIM291:IIO291"/>
    <mergeCell ref="IIP291:IIR291"/>
    <mergeCell ref="IIS291:IIU291"/>
    <mergeCell ref="IIV291:IIX291"/>
    <mergeCell ref="IIY291:IJA291"/>
    <mergeCell ref="IHR291:IHT291"/>
    <mergeCell ref="IHU291:IHW291"/>
    <mergeCell ref="IHX291:IHZ291"/>
    <mergeCell ref="IIA291:IIC291"/>
    <mergeCell ref="IID291:IIF291"/>
    <mergeCell ref="IIG291:III291"/>
    <mergeCell ref="IGZ291:IHB291"/>
    <mergeCell ref="IHC291:IHE291"/>
    <mergeCell ref="IHF291:IHH291"/>
    <mergeCell ref="IHI291:IHK291"/>
    <mergeCell ref="IHL291:IHN291"/>
    <mergeCell ref="IHO291:IHQ291"/>
    <mergeCell ref="IGH291:IGJ291"/>
    <mergeCell ref="IGK291:IGM291"/>
    <mergeCell ref="IGN291:IGP291"/>
    <mergeCell ref="IGQ291:IGS291"/>
    <mergeCell ref="IGT291:IGV291"/>
    <mergeCell ref="IGW291:IGY291"/>
    <mergeCell ref="IFP291:IFR291"/>
    <mergeCell ref="IFS291:IFU291"/>
    <mergeCell ref="IFV291:IFX291"/>
    <mergeCell ref="IFY291:IGA291"/>
    <mergeCell ref="IGB291:IGD291"/>
    <mergeCell ref="IGE291:IGG291"/>
    <mergeCell ref="IEX291:IEZ291"/>
    <mergeCell ref="IFA291:IFC291"/>
    <mergeCell ref="IFD291:IFF291"/>
    <mergeCell ref="IFG291:IFI291"/>
    <mergeCell ref="IFJ291:IFL291"/>
    <mergeCell ref="IFM291:IFO291"/>
    <mergeCell ref="IEF291:IEH291"/>
    <mergeCell ref="IEI291:IEK291"/>
    <mergeCell ref="IEL291:IEN291"/>
    <mergeCell ref="IEO291:IEQ291"/>
    <mergeCell ref="IER291:IET291"/>
    <mergeCell ref="IEU291:IEW291"/>
    <mergeCell ref="IDN291:IDP291"/>
    <mergeCell ref="IDQ291:IDS291"/>
    <mergeCell ref="IDT291:IDV291"/>
    <mergeCell ref="IDW291:IDY291"/>
    <mergeCell ref="IDZ291:IEB291"/>
    <mergeCell ref="IEC291:IEE291"/>
    <mergeCell ref="ICV291:ICX291"/>
    <mergeCell ref="ICY291:IDA291"/>
    <mergeCell ref="IDB291:IDD291"/>
    <mergeCell ref="IDE291:IDG291"/>
    <mergeCell ref="IDH291:IDJ291"/>
    <mergeCell ref="IDK291:IDM291"/>
    <mergeCell ref="ICD291:ICF291"/>
    <mergeCell ref="ICG291:ICI291"/>
    <mergeCell ref="ICJ291:ICL291"/>
    <mergeCell ref="ICM291:ICO291"/>
    <mergeCell ref="ICP291:ICR291"/>
    <mergeCell ref="ICS291:ICU291"/>
    <mergeCell ref="IBL291:IBN291"/>
    <mergeCell ref="IBO291:IBQ291"/>
    <mergeCell ref="IBR291:IBT291"/>
    <mergeCell ref="IBU291:IBW291"/>
    <mergeCell ref="IBX291:IBZ291"/>
    <mergeCell ref="ICA291:ICC291"/>
    <mergeCell ref="IAT291:IAV291"/>
    <mergeCell ref="IAW291:IAY291"/>
    <mergeCell ref="IAZ291:IBB291"/>
    <mergeCell ref="IBC291:IBE291"/>
    <mergeCell ref="IBF291:IBH291"/>
    <mergeCell ref="IBI291:IBK291"/>
    <mergeCell ref="IAB291:IAD291"/>
    <mergeCell ref="IAE291:IAG291"/>
    <mergeCell ref="IAH291:IAJ291"/>
    <mergeCell ref="IAK291:IAM291"/>
    <mergeCell ref="IAN291:IAP291"/>
    <mergeCell ref="IAQ291:IAS291"/>
    <mergeCell ref="HZJ291:HZL291"/>
    <mergeCell ref="HZM291:HZO291"/>
    <mergeCell ref="HZP291:HZR291"/>
    <mergeCell ref="HZS291:HZU291"/>
    <mergeCell ref="HZV291:HZX291"/>
    <mergeCell ref="HZY291:IAA291"/>
    <mergeCell ref="HYR291:HYT291"/>
    <mergeCell ref="HYU291:HYW291"/>
    <mergeCell ref="HYX291:HYZ291"/>
    <mergeCell ref="HZA291:HZC291"/>
    <mergeCell ref="HZD291:HZF291"/>
    <mergeCell ref="HZG291:HZI291"/>
    <mergeCell ref="HXZ291:HYB291"/>
    <mergeCell ref="HYC291:HYE291"/>
    <mergeCell ref="HYF291:HYH291"/>
    <mergeCell ref="HYI291:HYK291"/>
    <mergeCell ref="HYL291:HYN291"/>
    <mergeCell ref="HYO291:HYQ291"/>
    <mergeCell ref="HXH291:HXJ291"/>
    <mergeCell ref="HXK291:HXM291"/>
    <mergeCell ref="HXN291:HXP291"/>
    <mergeCell ref="HXQ291:HXS291"/>
    <mergeCell ref="HXT291:HXV291"/>
    <mergeCell ref="HXW291:HXY291"/>
    <mergeCell ref="HWP291:HWR291"/>
    <mergeCell ref="HWS291:HWU291"/>
    <mergeCell ref="HWV291:HWX291"/>
    <mergeCell ref="HWY291:HXA291"/>
    <mergeCell ref="HXB291:HXD291"/>
    <mergeCell ref="HXE291:HXG291"/>
    <mergeCell ref="HVX291:HVZ291"/>
    <mergeCell ref="HWA291:HWC291"/>
    <mergeCell ref="HWD291:HWF291"/>
    <mergeCell ref="HWG291:HWI291"/>
    <mergeCell ref="HWJ291:HWL291"/>
    <mergeCell ref="HWM291:HWO291"/>
    <mergeCell ref="HVF291:HVH291"/>
    <mergeCell ref="HVI291:HVK291"/>
    <mergeCell ref="HVL291:HVN291"/>
    <mergeCell ref="HVO291:HVQ291"/>
    <mergeCell ref="HVR291:HVT291"/>
    <mergeCell ref="HVU291:HVW291"/>
    <mergeCell ref="HUN291:HUP291"/>
    <mergeCell ref="HUQ291:HUS291"/>
    <mergeCell ref="HUT291:HUV291"/>
    <mergeCell ref="HUW291:HUY291"/>
    <mergeCell ref="HUZ291:HVB291"/>
    <mergeCell ref="HVC291:HVE291"/>
    <mergeCell ref="HTV291:HTX291"/>
    <mergeCell ref="HTY291:HUA291"/>
    <mergeCell ref="HUB291:HUD291"/>
    <mergeCell ref="HUE291:HUG291"/>
    <mergeCell ref="HUH291:HUJ291"/>
    <mergeCell ref="HUK291:HUM291"/>
    <mergeCell ref="HTD291:HTF291"/>
    <mergeCell ref="HTG291:HTI291"/>
    <mergeCell ref="HTJ291:HTL291"/>
    <mergeCell ref="HTM291:HTO291"/>
    <mergeCell ref="HTP291:HTR291"/>
    <mergeCell ref="HTS291:HTU291"/>
    <mergeCell ref="HSL291:HSN291"/>
    <mergeCell ref="HSO291:HSQ291"/>
    <mergeCell ref="HSR291:HST291"/>
    <mergeCell ref="HSU291:HSW291"/>
    <mergeCell ref="HSX291:HSZ291"/>
    <mergeCell ref="HTA291:HTC291"/>
    <mergeCell ref="HRT291:HRV291"/>
    <mergeCell ref="HRW291:HRY291"/>
    <mergeCell ref="HRZ291:HSB291"/>
    <mergeCell ref="HSC291:HSE291"/>
    <mergeCell ref="HSF291:HSH291"/>
    <mergeCell ref="HSI291:HSK291"/>
    <mergeCell ref="HRB291:HRD291"/>
    <mergeCell ref="HRE291:HRG291"/>
    <mergeCell ref="HRH291:HRJ291"/>
    <mergeCell ref="HRK291:HRM291"/>
    <mergeCell ref="HRN291:HRP291"/>
    <mergeCell ref="HRQ291:HRS291"/>
    <mergeCell ref="HQJ291:HQL291"/>
    <mergeCell ref="HQM291:HQO291"/>
    <mergeCell ref="HQP291:HQR291"/>
    <mergeCell ref="HQS291:HQU291"/>
    <mergeCell ref="HQV291:HQX291"/>
    <mergeCell ref="HQY291:HRA291"/>
    <mergeCell ref="HPR291:HPT291"/>
    <mergeCell ref="HPU291:HPW291"/>
    <mergeCell ref="HPX291:HPZ291"/>
    <mergeCell ref="HQA291:HQC291"/>
    <mergeCell ref="HQD291:HQF291"/>
    <mergeCell ref="HQG291:HQI291"/>
    <mergeCell ref="HOZ291:HPB291"/>
    <mergeCell ref="HPC291:HPE291"/>
    <mergeCell ref="HPF291:HPH291"/>
    <mergeCell ref="HPI291:HPK291"/>
    <mergeCell ref="HPL291:HPN291"/>
    <mergeCell ref="HPO291:HPQ291"/>
    <mergeCell ref="HOH291:HOJ291"/>
    <mergeCell ref="HOK291:HOM291"/>
    <mergeCell ref="HON291:HOP291"/>
    <mergeCell ref="HOQ291:HOS291"/>
    <mergeCell ref="HOT291:HOV291"/>
    <mergeCell ref="HOW291:HOY291"/>
    <mergeCell ref="HNP291:HNR291"/>
    <mergeCell ref="HNS291:HNU291"/>
    <mergeCell ref="HNV291:HNX291"/>
    <mergeCell ref="HNY291:HOA291"/>
    <mergeCell ref="HOB291:HOD291"/>
    <mergeCell ref="HOE291:HOG291"/>
    <mergeCell ref="HMX291:HMZ291"/>
    <mergeCell ref="HNA291:HNC291"/>
    <mergeCell ref="HND291:HNF291"/>
    <mergeCell ref="HNG291:HNI291"/>
    <mergeCell ref="HNJ291:HNL291"/>
    <mergeCell ref="HNM291:HNO291"/>
    <mergeCell ref="HMF291:HMH291"/>
    <mergeCell ref="HMI291:HMK291"/>
    <mergeCell ref="HML291:HMN291"/>
    <mergeCell ref="HMO291:HMQ291"/>
    <mergeCell ref="HMR291:HMT291"/>
    <mergeCell ref="HMU291:HMW291"/>
    <mergeCell ref="HLN291:HLP291"/>
    <mergeCell ref="HLQ291:HLS291"/>
    <mergeCell ref="HLT291:HLV291"/>
    <mergeCell ref="HLW291:HLY291"/>
    <mergeCell ref="HLZ291:HMB291"/>
    <mergeCell ref="HMC291:HME291"/>
    <mergeCell ref="HKV291:HKX291"/>
    <mergeCell ref="HKY291:HLA291"/>
    <mergeCell ref="HLB291:HLD291"/>
    <mergeCell ref="HLE291:HLG291"/>
    <mergeCell ref="HLH291:HLJ291"/>
    <mergeCell ref="HLK291:HLM291"/>
    <mergeCell ref="HKD291:HKF291"/>
    <mergeCell ref="HKG291:HKI291"/>
    <mergeCell ref="HKJ291:HKL291"/>
    <mergeCell ref="HKM291:HKO291"/>
    <mergeCell ref="HKP291:HKR291"/>
    <mergeCell ref="HKS291:HKU291"/>
    <mergeCell ref="HJL291:HJN291"/>
    <mergeCell ref="HJO291:HJQ291"/>
    <mergeCell ref="HJR291:HJT291"/>
    <mergeCell ref="HJU291:HJW291"/>
    <mergeCell ref="HJX291:HJZ291"/>
    <mergeCell ref="HKA291:HKC291"/>
    <mergeCell ref="HIT291:HIV291"/>
    <mergeCell ref="HIW291:HIY291"/>
    <mergeCell ref="HIZ291:HJB291"/>
    <mergeCell ref="HJC291:HJE291"/>
    <mergeCell ref="HJF291:HJH291"/>
    <mergeCell ref="HJI291:HJK291"/>
    <mergeCell ref="HIB291:HID291"/>
    <mergeCell ref="HIE291:HIG291"/>
    <mergeCell ref="HIH291:HIJ291"/>
    <mergeCell ref="HIK291:HIM291"/>
    <mergeCell ref="HIN291:HIP291"/>
    <mergeCell ref="HIQ291:HIS291"/>
    <mergeCell ref="HHJ291:HHL291"/>
    <mergeCell ref="HHM291:HHO291"/>
    <mergeCell ref="HHP291:HHR291"/>
    <mergeCell ref="HHS291:HHU291"/>
    <mergeCell ref="HHV291:HHX291"/>
    <mergeCell ref="HHY291:HIA291"/>
    <mergeCell ref="HGR291:HGT291"/>
    <mergeCell ref="HGU291:HGW291"/>
    <mergeCell ref="HGX291:HGZ291"/>
    <mergeCell ref="HHA291:HHC291"/>
    <mergeCell ref="HHD291:HHF291"/>
    <mergeCell ref="HHG291:HHI291"/>
    <mergeCell ref="HFZ291:HGB291"/>
    <mergeCell ref="HGC291:HGE291"/>
    <mergeCell ref="HGF291:HGH291"/>
    <mergeCell ref="HGI291:HGK291"/>
    <mergeCell ref="HGL291:HGN291"/>
    <mergeCell ref="HGO291:HGQ291"/>
    <mergeCell ref="HFH291:HFJ291"/>
    <mergeCell ref="HFK291:HFM291"/>
    <mergeCell ref="HFN291:HFP291"/>
    <mergeCell ref="HFQ291:HFS291"/>
    <mergeCell ref="HFT291:HFV291"/>
    <mergeCell ref="HFW291:HFY291"/>
    <mergeCell ref="HEP291:HER291"/>
    <mergeCell ref="HES291:HEU291"/>
    <mergeCell ref="HEV291:HEX291"/>
    <mergeCell ref="HEY291:HFA291"/>
    <mergeCell ref="HFB291:HFD291"/>
    <mergeCell ref="HFE291:HFG291"/>
    <mergeCell ref="HDX291:HDZ291"/>
    <mergeCell ref="HEA291:HEC291"/>
    <mergeCell ref="HED291:HEF291"/>
    <mergeCell ref="HEG291:HEI291"/>
    <mergeCell ref="HEJ291:HEL291"/>
    <mergeCell ref="HEM291:HEO291"/>
    <mergeCell ref="HDF291:HDH291"/>
    <mergeCell ref="HDI291:HDK291"/>
    <mergeCell ref="HDL291:HDN291"/>
    <mergeCell ref="HDO291:HDQ291"/>
    <mergeCell ref="HDR291:HDT291"/>
    <mergeCell ref="HDU291:HDW291"/>
    <mergeCell ref="HCN291:HCP291"/>
    <mergeCell ref="HCQ291:HCS291"/>
    <mergeCell ref="HCT291:HCV291"/>
    <mergeCell ref="HCW291:HCY291"/>
    <mergeCell ref="HCZ291:HDB291"/>
    <mergeCell ref="HDC291:HDE291"/>
    <mergeCell ref="HBV291:HBX291"/>
    <mergeCell ref="HBY291:HCA291"/>
    <mergeCell ref="HCB291:HCD291"/>
    <mergeCell ref="HCE291:HCG291"/>
    <mergeCell ref="HCH291:HCJ291"/>
    <mergeCell ref="HCK291:HCM291"/>
    <mergeCell ref="HBD291:HBF291"/>
    <mergeCell ref="HBG291:HBI291"/>
    <mergeCell ref="HBJ291:HBL291"/>
    <mergeCell ref="HBM291:HBO291"/>
    <mergeCell ref="HBP291:HBR291"/>
    <mergeCell ref="HBS291:HBU291"/>
    <mergeCell ref="HAL291:HAN291"/>
    <mergeCell ref="HAO291:HAQ291"/>
    <mergeCell ref="HAR291:HAT291"/>
    <mergeCell ref="HAU291:HAW291"/>
    <mergeCell ref="HAX291:HAZ291"/>
    <mergeCell ref="HBA291:HBC291"/>
    <mergeCell ref="GZT291:GZV291"/>
    <mergeCell ref="GZW291:GZY291"/>
    <mergeCell ref="GZZ291:HAB291"/>
    <mergeCell ref="HAC291:HAE291"/>
    <mergeCell ref="HAF291:HAH291"/>
    <mergeCell ref="HAI291:HAK291"/>
    <mergeCell ref="GZB291:GZD291"/>
    <mergeCell ref="GZE291:GZG291"/>
    <mergeCell ref="GZH291:GZJ291"/>
    <mergeCell ref="GZK291:GZM291"/>
    <mergeCell ref="GZN291:GZP291"/>
    <mergeCell ref="GZQ291:GZS291"/>
    <mergeCell ref="GYJ291:GYL291"/>
    <mergeCell ref="GYM291:GYO291"/>
    <mergeCell ref="GYP291:GYR291"/>
    <mergeCell ref="GYS291:GYU291"/>
    <mergeCell ref="GYV291:GYX291"/>
    <mergeCell ref="GYY291:GZA291"/>
    <mergeCell ref="GXR291:GXT291"/>
    <mergeCell ref="GXU291:GXW291"/>
    <mergeCell ref="GXX291:GXZ291"/>
    <mergeCell ref="GYA291:GYC291"/>
    <mergeCell ref="GYD291:GYF291"/>
    <mergeCell ref="GYG291:GYI291"/>
    <mergeCell ref="GWZ291:GXB291"/>
    <mergeCell ref="GXC291:GXE291"/>
    <mergeCell ref="GXF291:GXH291"/>
    <mergeCell ref="GXI291:GXK291"/>
    <mergeCell ref="GXL291:GXN291"/>
    <mergeCell ref="GXO291:GXQ291"/>
    <mergeCell ref="GWH291:GWJ291"/>
    <mergeCell ref="GWK291:GWM291"/>
    <mergeCell ref="GWN291:GWP291"/>
    <mergeCell ref="GWQ291:GWS291"/>
    <mergeCell ref="GWT291:GWV291"/>
    <mergeCell ref="GWW291:GWY291"/>
    <mergeCell ref="GVP291:GVR291"/>
    <mergeCell ref="GVS291:GVU291"/>
    <mergeCell ref="GVV291:GVX291"/>
    <mergeCell ref="GVY291:GWA291"/>
    <mergeCell ref="GWB291:GWD291"/>
    <mergeCell ref="GWE291:GWG291"/>
    <mergeCell ref="GUX291:GUZ291"/>
    <mergeCell ref="GVA291:GVC291"/>
    <mergeCell ref="GVD291:GVF291"/>
    <mergeCell ref="GVG291:GVI291"/>
    <mergeCell ref="GVJ291:GVL291"/>
    <mergeCell ref="GVM291:GVO291"/>
    <mergeCell ref="GUF291:GUH291"/>
    <mergeCell ref="GUI291:GUK291"/>
    <mergeCell ref="GUL291:GUN291"/>
    <mergeCell ref="GUO291:GUQ291"/>
    <mergeCell ref="GUR291:GUT291"/>
    <mergeCell ref="GUU291:GUW291"/>
    <mergeCell ref="GTN291:GTP291"/>
    <mergeCell ref="GTQ291:GTS291"/>
    <mergeCell ref="GTT291:GTV291"/>
    <mergeCell ref="GTW291:GTY291"/>
    <mergeCell ref="GTZ291:GUB291"/>
    <mergeCell ref="GUC291:GUE291"/>
    <mergeCell ref="GSV291:GSX291"/>
    <mergeCell ref="GSY291:GTA291"/>
    <mergeCell ref="GTB291:GTD291"/>
    <mergeCell ref="GTE291:GTG291"/>
    <mergeCell ref="GTH291:GTJ291"/>
    <mergeCell ref="GTK291:GTM291"/>
    <mergeCell ref="GSD291:GSF291"/>
    <mergeCell ref="GSG291:GSI291"/>
    <mergeCell ref="GSJ291:GSL291"/>
    <mergeCell ref="GSM291:GSO291"/>
    <mergeCell ref="GSP291:GSR291"/>
    <mergeCell ref="GSS291:GSU291"/>
    <mergeCell ref="GRL291:GRN291"/>
    <mergeCell ref="GRO291:GRQ291"/>
    <mergeCell ref="GRR291:GRT291"/>
    <mergeCell ref="GRU291:GRW291"/>
    <mergeCell ref="GRX291:GRZ291"/>
    <mergeCell ref="GSA291:GSC291"/>
    <mergeCell ref="GQT291:GQV291"/>
    <mergeCell ref="GQW291:GQY291"/>
    <mergeCell ref="GQZ291:GRB291"/>
    <mergeCell ref="GRC291:GRE291"/>
    <mergeCell ref="GRF291:GRH291"/>
    <mergeCell ref="GRI291:GRK291"/>
    <mergeCell ref="GQB291:GQD291"/>
    <mergeCell ref="GQE291:GQG291"/>
    <mergeCell ref="GQH291:GQJ291"/>
    <mergeCell ref="GQK291:GQM291"/>
    <mergeCell ref="GQN291:GQP291"/>
    <mergeCell ref="GQQ291:GQS291"/>
    <mergeCell ref="GPJ291:GPL291"/>
    <mergeCell ref="GPM291:GPO291"/>
    <mergeCell ref="GPP291:GPR291"/>
    <mergeCell ref="GPS291:GPU291"/>
    <mergeCell ref="GPV291:GPX291"/>
    <mergeCell ref="GPY291:GQA291"/>
    <mergeCell ref="GOR291:GOT291"/>
    <mergeCell ref="GOU291:GOW291"/>
    <mergeCell ref="GOX291:GOZ291"/>
    <mergeCell ref="GPA291:GPC291"/>
    <mergeCell ref="GPD291:GPF291"/>
    <mergeCell ref="GPG291:GPI291"/>
    <mergeCell ref="GNZ291:GOB291"/>
    <mergeCell ref="GOC291:GOE291"/>
    <mergeCell ref="GOF291:GOH291"/>
    <mergeCell ref="GOI291:GOK291"/>
    <mergeCell ref="GOL291:GON291"/>
    <mergeCell ref="GOO291:GOQ291"/>
    <mergeCell ref="GNH291:GNJ291"/>
    <mergeCell ref="GNK291:GNM291"/>
    <mergeCell ref="GNN291:GNP291"/>
    <mergeCell ref="GNQ291:GNS291"/>
    <mergeCell ref="GNT291:GNV291"/>
    <mergeCell ref="GNW291:GNY291"/>
    <mergeCell ref="GMP291:GMR291"/>
    <mergeCell ref="GMS291:GMU291"/>
    <mergeCell ref="GMV291:GMX291"/>
    <mergeCell ref="GMY291:GNA291"/>
    <mergeCell ref="GNB291:GND291"/>
    <mergeCell ref="GNE291:GNG291"/>
    <mergeCell ref="GLX291:GLZ291"/>
    <mergeCell ref="GMA291:GMC291"/>
    <mergeCell ref="GMD291:GMF291"/>
    <mergeCell ref="GMG291:GMI291"/>
    <mergeCell ref="GMJ291:GML291"/>
    <mergeCell ref="GMM291:GMO291"/>
    <mergeCell ref="GLF291:GLH291"/>
    <mergeCell ref="GLI291:GLK291"/>
    <mergeCell ref="GLL291:GLN291"/>
    <mergeCell ref="GLO291:GLQ291"/>
    <mergeCell ref="GLR291:GLT291"/>
    <mergeCell ref="GLU291:GLW291"/>
    <mergeCell ref="GKN291:GKP291"/>
    <mergeCell ref="GKQ291:GKS291"/>
    <mergeCell ref="GKT291:GKV291"/>
    <mergeCell ref="GKW291:GKY291"/>
    <mergeCell ref="GKZ291:GLB291"/>
    <mergeCell ref="GLC291:GLE291"/>
    <mergeCell ref="GJV291:GJX291"/>
    <mergeCell ref="GJY291:GKA291"/>
    <mergeCell ref="GKB291:GKD291"/>
    <mergeCell ref="GKE291:GKG291"/>
    <mergeCell ref="GKH291:GKJ291"/>
    <mergeCell ref="GKK291:GKM291"/>
    <mergeCell ref="GJD291:GJF291"/>
    <mergeCell ref="GJG291:GJI291"/>
    <mergeCell ref="GJJ291:GJL291"/>
    <mergeCell ref="GJM291:GJO291"/>
    <mergeCell ref="GJP291:GJR291"/>
    <mergeCell ref="GJS291:GJU291"/>
    <mergeCell ref="GIL291:GIN291"/>
    <mergeCell ref="GIO291:GIQ291"/>
    <mergeCell ref="GIR291:GIT291"/>
    <mergeCell ref="GIU291:GIW291"/>
    <mergeCell ref="GIX291:GIZ291"/>
    <mergeCell ref="GJA291:GJC291"/>
    <mergeCell ref="GHT291:GHV291"/>
    <mergeCell ref="GHW291:GHY291"/>
    <mergeCell ref="GHZ291:GIB291"/>
    <mergeCell ref="GIC291:GIE291"/>
    <mergeCell ref="GIF291:GIH291"/>
    <mergeCell ref="GII291:GIK291"/>
    <mergeCell ref="GHB291:GHD291"/>
    <mergeCell ref="GHE291:GHG291"/>
    <mergeCell ref="GHH291:GHJ291"/>
    <mergeCell ref="GHK291:GHM291"/>
    <mergeCell ref="GHN291:GHP291"/>
    <mergeCell ref="GHQ291:GHS291"/>
    <mergeCell ref="GGJ291:GGL291"/>
    <mergeCell ref="GGM291:GGO291"/>
    <mergeCell ref="GGP291:GGR291"/>
    <mergeCell ref="GGS291:GGU291"/>
    <mergeCell ref="GGV291:GGX291"/>
    <mergeCell ref="GGY291:GHA291"/>
    <mergeCell ref="GFR291:GFT291"/>
    <mergeCell ref="GFU291:GFW291"/>
    <mergeCell ref="GFX291:GFZ291"/>
    <mergeCell ref="GGA291:GGC291"/>
    <mergeCell ref="GGD291:GGF291"/>
    <mergeCell ref="GGG291:GGI291"/>
    <mergeCell ref="GEZ291:GFB291"/>
    <mergeCell ref="GFC291:GFE291"/>
    <mergeCell ref="GFF291:GFH291"/>
    <mergeCell ref="GFI291:GFK291"/>
    <mergeCell ref="GFL291:GFN291"/>
    <mergeCell ref="GFO291:GFQ291"/>
    <mergeCell ref="GEH291:GEJ291"/>
    <mergeCell ref="GEK291:GEM291"/>
    <mergeCell ref="GEN291:GEP291"/>
    <mergeCell ref="GEQ291:GES291"/>
    <mergeCell ref="GET291:GEV291"/>
    <mergeCell ref="GEW291:GEY291"/>
    <mergeCell ref="GDP291:GDR291"/>
    <mergeCell ref="GDS291:GDU291"/>
    <mergeCell ref="GDV291:GDX291"/>
    <mergeCell ref="GDY291:GEA291"/>
    <mergeCell ref="GEB291:GED291"/>
    <mergeCell ref="GEE291:GEG291"/>
    <mergeCell ref="GCX291:GCZ291"/>
    <mergeCell ref="GDA291:GDC291"/>
    <mergeCell ref="GDD291:GDF291"/>
    <mergeCell ref="GDG291:GDI291"/>
    <mergeCell ref="GDJ291:GDL291"/>
    <mergeCell ref="GDM291:GDO291"/>
    <mergeCell ref="GCF291:GCH291"/>
    <mergeCell ref="GCI291:GCK291"/>
    <mergeCell ref="GCL291:GCN291"/>
    <mergeCell ref="GCO291:GCQ291"/>
    <mergeCell ref="GCR291:GCT291"/>
    <mergeCell ref="GCU291:GCW291"/>
    <mergeCell ref="GBN291:GBP291"/>
    <mergeCell ref="GBQ291:GBS291"/>
    <mergeCell ref="GBT291:GBV291"/>
    <mergeCell ref="GBW291:GBY291"/>
    <mergeCell ref="GBZ291:GCB291"/>
    <mergeCell ref="GCC291:GCE291"/>
    <mergeCell ref="GAV291:GAX291"/>
    <mergeCell ref="GAY291:GBA291"/>
    <mergeCell ref="GBB291:GBD291"/>
    <mergeCell ref="GBE291:GBG291"/>
    <mergeCell ref="GBH291:GBJ291"/>
    <mergeCell ref="GBK291:GBM291"/>
    <mergeCell ref="GAD291:GAF291"/>
    <mergeCell ref="GAG291:GAI291"/>
    <mergeCell ref="GAJ291:GAL291"/>
    <mergeCell ref="GAM291:GAO291"/>
    <mergeCell ref="GAP291:GAR291"/>
    <mergeCell ref="GAS291:GAU291"/>
    <mergeCell ref="FZL291:FZN291"/>
    <mergeCell ref="FZO291:FZQ291"/>
    <mergeCell ref="FZR291:FZT291"/>
    <mergeCell ref="FZU291:FZW291"/>
    <mergeCell ref="FZX291:FZZ291"/>
    <mergeCell ref="GAA291:GAC291"/>
    <mergeCell ref="FYT291:FYV291"/>
    <mergeCell ref="FYW291:FYY291"/>
    <mergeCell ref="FYZ291:FZB291"/>
    <mergeCell ref="FZC291:FZE291"/>
    <mergeCell ref="FZF291:FZH291"/>
    <mergeCell ref="FZI291:FZK291"/>
    <mergeCell ref="FYB291:FYD291"/>
    <mergeCell ref="FYE291:FYG291"/>
    <mergeCell ref="FYH291:FYJ291"/>
    <mergeCell ref="FYK291:FYM291"/>
    <mergeCell ref="FYN291:FYP291"/>
    <mergeCell ref="FYQ291:FYS291"/>
    <mergeCell ref="FXJ291:FXL291"/>
    <mergeCell ref="FXM291:FXO291"/>
    <mergeCell ref="FXP291:FXR291"/>
    <mergeCell ref="FXS291:FXU291"/>
    <mergeCell ref="FXV291:FXX291"/>
    <mergeCell ref="FXY291:FYA291"/>
    <mergeCell ref="FWR291:FWT291"/>
    <mergeCell ref="FWU291:FWW291"/>
    <mergeCell ref="FWX291:FWZ291"/>
    <mergeCell ref="FXA291:FXC291"/>
    <mergeCell ref="FXD291:FXF291"/>
    <mergeCell ref="FXG291:FXI291"/>
    <mergeCell ref="FVZ291:FWB291"/>
    <mergeCell ref="FWC291:FWE291"/>
    <mergeCell ref="FWF291:FWH291"/>
    <mergeCell ref="FWI291:FWK291"/>
    <mergeCell ref="FWL291:FWN291"/>
    <mergeCell ref="FWO291:FWQ291"/>
    <mergeCell ref="FVH291:FVJ291"/>
    <mergeCell ref="FVK291:FVM291"/>
    <mergeCell ref="FVN291:FVP291"/>
    <mergeCell ref="FVQ291:FVS291"/>
    <mergeCell ref="FVT291:FVV291"/>
    <mergeCell ref="FVW291:FVY291"/>
    <mergeCell ref="FUP291:FUR291"/>
    <mergeCell ref="FUS291:FUU291"/>
    <mergeCell ref="FUV291:FUX291"/>
    <mergeCell ref="FUY291:FVA291"/>
    <mergeCell ref="FVB291:FVD291"/>
    <mergeCell ref="FVE291:FVG291"/>
    <mergeCell ref="FTX291:FTZ291"/>
    <mergeCell ref="FUA291:FUC291"/>
    <mergeCell ref="FUD291:FUF291"/>
    <mergeCell ref="FUG291:FUI291"/>
    <mergeCell ref="FUJ291:FUL291"/>
    <mergeCell ref="FUM291:FUO291"/>
    <mergeCell ref="FTF291:FTH291"/>
    <mergeCell ref="FTI291:FTK291"/>
    <mergeCell ref="FTL291:FTN291"/>
    <mergeCell ref="FTO291:FTQ291"/>
    <mergeCell ref="FTR291:FTT291"/>
    <mergeCell ref="FTU291:FTW291"/>
    <mergeCell ref="FSN291:FSP291"/>
    <mergeCell ref="FSQ291:FSS291"/>
    <mergeCell ref="FST291:FSV291"/>
    <mergeCell ref="FSW291:FSY291"/>
    <mergeCell ref="FSZ291:FTB291"/>
    <mergeCell ref="FTC291:FTE291"/>
    <mergeCell ref="FRV291:FRX291"/>
    <mergeCell ref="FRY291:FSA291"/>
    <mergeCell ref="FSB291:FSD291"/>
    <mergeCell ref="FSE291:FSG291"/>
    <mergeCell ref="FSH291:FSJ291"/>
    <mergeCell ref="FSK291:FSM291"/>
    <mergeCell ref="FRD291:FRF291"/>
    <mergeCell ref="FRG291:FRI291"/>
    <mergeCell ref="FRJ291:FRL291"/>
    <mergeCell ref="FRM291:FRO291"/>
    <mergeCell ref="FRP291:FRR291"/>
    <mergeCell ref="FRS291:FRU291"/>
    <mergeCell ref="FQL291:FQN291"/>
    <mergeCell ref="FQO291:FQQ291"/>
    <mergeCell ref="FQR291:FQT291"/>
    <mergeCell ref="FQU291:FQW291"/>
    <mergeCell ref="FQX291:FQZ291"/>
    <mergeCell ref="FRA291:FRC291"/>
    <mergeCell ref="FPT291:FPV291"/>
    <mergeCell ref="FPW291:FPY291"/>
    <mergeCell ref="FPZ291:FQB291"/>
    <mergeCell ref="FQC291:FQE291"/>
    <mergeCell ref="FQF291:FQH291"/>
    <mergeCell ref="FQI291:FQK291"/>
    <mergeCell ref="FPB291:FPD291"/>
    <mergeCell ref="FPE291:FPG291"/>
    <mergeCell ref="FPH291:FPJ291"/>
    <mergeCell ref="FPK291:FPM291"/>
    <mergeCell ref="FPN291:FPP291"/>
    <mergeCell ref="FPQ291:FPS291"/>
    <mergeCell ref="FOJ291:FOL291"/>
    <mergeCell ref="FOM291:FOO291"/>
    <mergeCell ref="FOP291:FOR291"/>
    <mergeCell ref="FOS291:FOU291"/>
    <mergeCell ref="FOV291:FOX291"/>
    <mergeCell ref="FOY291:FPA291"/>
    <mergeCell ref="FNR291:FNT291"/>
    <mergeCell ref="FNU291:FNW291"/>
    <mergeCell ref="FNX291:FNZ291"/>
    <mergeCell ref="FOA291:FOC291"/>
    <mergeCell ref="FOD291:FOF291"/>
    <mergeCell ref="FOG291:FOI291"/>
    <mergeCell ref="FMZ291:FNB291"/>
    <mergeCell ref="FNC291:FNE291"/>
    <mergeCell ref="FNF291:FNH291"/>
    <mergeCell ref="FNI291:FNK291"/>
    <mergeCell ref="FNL291:FNN291"/>
    <mergeCell ref="FNO291:FNQ291"/>
    <mergeCell ref="FMH291:FMJ291"/>
    <mergeCell ref="FMK291:FMM291"/>
    <mergeCell ref="FMN291:FMP291"/>
    <mergeCell ref="FMQ291:FMS291"/>
    <mergeCell ref="FMT291:FMV291"/>
    <mergeCell ref="FMW291:FMY291"/>
    <mergeCell ref="FLP291:FLR291"/>
    <mergeCell ref="FLS291:FLU291"/>
    <mergeCell ref="FLV291:FLX291"/>
    <mergeCell ref="FLY291:FMA291"/>
    <mergeCell ref="FMB291:FMD291"/>
    <mergeCell ref="FME291:FMG291"/>
    <mergeCell ref="FKX291:FKZ291"/>
    <mergeCell ref="FLA291:FLC291"/>
    <mergeCell ref="FLD291:FLF291"/>
    <mergeCell ref="FLG291:FLI291"/>
    <mergeCell ref="FLJ291:FLL291"/>
    <mergeCell ref="FLM291:FLO291"/>
    <mergeCell ref="FKF291:FKH291"/>
    <mergeCell ref="FKI291:FKK291"/>
    <mergeCell ref="FKL291:FKN291"/>
    <mergeCell ref="FKO291:FKQ291"/>
    <mergeCell ref="FKR291:FKT291"/>
    <mergeCell ref="FKU291:FKW291"/>
    <mergeCell ref="FJN291:FJP291"/>
    <mergeCell ref="FJQ291:FJS291"/>
    <mergeCell ref="FJT291:FJV291"/>
    <mergeCell ref="FJW291:FJY291"/>
    <mergeCell ref="FJZ291:FKB291"/>
    <mergeCell ref="FKC291:FKE291"/>
    <mergeCell ref="FIV291:FIX291"/>
    <mergeCell ref="FIY291:FJA291"/>
    <mergeCell ref="FJB291:FJD291"/>
    <mergeCell ref="FJE291:FJG291"/>
    <mergeCell ref="FJH291:FJJ291"/>
    <mergeCell ref="FJK291:FJM291"/>
    <mergeCell ref="FID291:FIF291"/>
    <mergeCell ref="FIG291:FII291"/>
    <mergeCell ref="FIJ291:FIL291"/>
    <mergeCell ref="FIM291:FIO291"/>
    <mergeCell ref="FIP291:FIR291"/>
    <mergeCell ref="FIS291:FIU291"/>
    <mergeCell ref="FHL291:FHN291"/>
    <mergeCell ref="FHO291:FHQ291"/>
    <mergeCell ref="FHR291:FHT291"/>
    <mergeCell ref="FHU291:FHW291"/>
    <mergeCell ref="FHX291:FHZ291"/>
    <mergeCell ref="FIA291:FIC291"/>
    <mergeCell ref="FGT291:FGV291"/>
    <mergeCell ref="FGW291:FGY291"/>
    <mergeCell ref="FGZ291:FHB291"/>
    <mergeCell ref="FHC291:FHE291"/>
    <mergeCell ref="FHF291:FHH291"/>
    <mergeCell ref="FHI291:FHK291"/>
    <mergeCell ref="FGB291:FGD291"/>
    <mergeCell ref="FGE291:FGG291"/>
    <mergeCell ref="FGH291:FGJ291"/>
    <mergeCell ref="FGK291:FGM291"/>
    <mergeCell ref="FGN291:FGP291"/>
    <mergeCell ref="FGQ291:FGS291"/>
    <mergeCell ref="FFJ291:FFL291"/>
    <mergeCell ref="FFM291:FFO291"/>
    <mergeCell ref="FFP291:FFR291"/>
    <mergeCell ref="FFS291:FFU291"/>
    <mergeCell ref="FFV291:FFX291"/>
    <mergeCell ref="FFY291:FGA291"/>
    <mergeCell ref="FER291:FET291"/>
    <mergeCell ref="FEU291:FEW291"/>
    <mergeCell ref="FEX291:FEZ291"/>
    <mergeCell ref="FFA291:FFC291"/>
    <mergeCell ref="FFD291:FFF291"/>
    <mergeCell ref="FFG291:FFI291"/>
    <mergeCell ref="FDZ291:FEB291"/>
    <mergeCell ref="FEC291:FEE291"/>
    <mergeCell ref="FEF291:FEH291"/>
    <mergeCell ref="FEI291:FEK291"/>
    <mergeCell ref="FEL291:FEN291"/>
    <mergeCell ref="FEO291:FEQ291"/>
    <mergeCell ref="FDH291:FDJ291"/>
    <mergeCell ref="FDK291:FDM291"/>
    <mergeCell ref="FDN291:FDP291"/>
    <mergeCell ref="FDQ291:FDS291"/>
    <mergeCell ref="FDT291:FDV291"/>
    <mergeCell ref="FDW291:FDY291"/>
    <mergeCell ref="FCP291:FCR291"/>
    <mergeCell ref="FCS291:FCU291"/>
    <mergeCell ref="FCV291:FCX291"/>
    <mergeCell ref="FCY291:FDA291"/>
    <mergeCell ref="FDB291:FDD291"/>
    <mergeCell ref="FDE291:FDG291"/>
    <mergeCell ref="FBX291:FBZ291"/>
    <mergeCell ref="FCA291:FCC291"/>
    <mergeCell ref="FCD291:FCF291"/>
    <mergeCell ref="FCG291:FCI291"/>
    <mergeCell ref="FCJ291:FCL291"/>
    <mergeCell ref="FCM291:FCO291"/>
    <mergeCell ref="FBF291:FBH291"/>
    <mergeCell ref="FBI291:FBK291"/>
    <mergeCell ref="FBL291:FBN291"/>
    <mergeCell ref="FBO291:FBQ291"/>
    <mergeCell ref="FBR291:FBT291"/>
    <mergeCell ref="FBU291:FBW291"/>
    <mergeCell ref="FAN291:FAP291"/>
    <mergeCell ref="FAQ291:FAS291"/>
    <mergeCell ref="FAT291:FAV291"/>
    <mergeCell ref="FAW291:FAY291"/>
    <mergeCell ref="FAZ291:FBB291"/>
    <mergeCell ref="FBC291:FBE291"/>
    <mergeCell ref="EZV291:EZX291"/>
    <mergeCell ref="EZY291:FAA291"/>
    <mergeCell ref="FAB291:FAD291"/>
    <mergeCell ref="FAE291:FAG291"/>
    <mergeCell ref="FAH291:FAJ291"/>
    <mergeCell ref="FAK291:FAM291"/>
    <mergeCell ref="EZD291:EZF291"/>
    <mergeCell ref="EZG291:EZI291"/>
    <mergeCell ref="EZJ291:EZL291"/>
    <mergeCell ref="EZM291:EZO291"/>
    <mergeCell ref="EZP291:EZR291"/>
    <mergeCell ref="EZS291:EZU291"/>
    <mergeCell ref="EYL291:EYN291"/>
    <mergeCell ref="EYO291:EYQ291"/>
    <mergeCell ref="EYR291:EYT291"/>
    <mergeCell ref="EYU291:EYW291"/>
    <mergeCell ref="EYX291:EYZ291"/>
    <mergeCell ref="EZA291:EZC291"/>
    <mergeCell ref="EXT291:EXV291"/>
    <mergeCell ref="EXW291:EXY291"/>
    <mergeCell ref="EXZ291:EYB291"/>
    <mergeCell ref="EYC291:EYE291"/>
    <mergeCell ref="EYF291:EYH291"/>
    <mergeCell ref="EYI291:EYK291"/>
    <mergeCell ref="EXB291:EXD291"/>
    <mergeCell ref="EXE291:EXG291"/>
    <mergeCell ref="EXH291:EXJ291"/>
    <mergeCell ref="EXK291:EXM291"/>
    <mergeCell ref="EXN291:EXP291"/>
    <mergeCell ref="EXQ291:EXS291"/>
    <mergeCell ref="EWJ291:EWL291"/>
    <mergeCell ref="EWM291:EWO291"/>
    <mergeCell ref="EWP291:EWR291"/>
    <mergeCell ref="EWS291:EWU291"/>
    <mergeCell ref="EWV291:EWX291"/>
    <mergeCell ref="EWY291:EXA291"/>
    <mergeCell ref="EVR291:EVT291"/>
    <mergeCell ref="EVU291:EVW291"/>
    <mergeCell ref="EVX291:EVZ291"/>
    <mergeCell ref="EWA291:EWC291"/>
    <mergeCell ref="EWD291:EWF291"/>
    <mergeCell ref="EWG291:EWI291"/>
    <mergeCell ref="EUZ291:EVB291"/>
    <mergeCell ref="EVC291:EVE291"/>
    <mergeCell ref="EVF291:EVH291"/>
    <mergeCell ref="EVI291:EVK291"/>
    <mergeCell ref="EVL291:EVN291"/>
    <mergeCell ref="EVO291:EVQ291"/>
    <mergeCell ref="EUH291:EUJ291"/>
    <mergeCell ref="EUK291:EUM291"/>
    <mergeCell ref="EUN291:EUP291"/>
    <mergeCell ref="EUQ291:EUS291"/>
    <mergeCell ref="EUT291:EUV291"/>
    <mergeCell ref="EUW291:EUY291"/>
    <mergeCell ref="ETP291:ETR291"/>
    <mergeCell ref="ETS291:ETU291"/>
    <mergeCell ref="ETV291:ETX291"/>
    <mergeCell ref="ETY291:EUA291"/>
    <mergeCell ref="EUB291:EUD291"/>
    <mergeCell ref="EUE291:EUG291"/>
    <mergeCell ref="ESX291:ESZ291"/>
    <mergeCell ref="ETA291:ETC291"/>
    <mergeCell ref="ETD291:ETF291"/>
    <mergeCell ref="ETG291:ETI291"/>
    <mergeCell ref="ETJ291:ETL291"/>
    <mergeCell ref="ETM291:ETO291"/>
    <mergeCell ref="ESF291:ESH291"/>
    <mergeCell ref="ESI291:ESK291"/>
    <mergeCell ref="ESL291:ESN291"/>
    <mergeCell ref="ESO291:ESQ291"/>
    <mergeCell ref="ESR291:EST291"/>
    <mergeCell ref="ESU291:ESW291"/>
    <mergeCell ref="ERN291:ERP291"/>
    <mergeCell ref="ERQ291:ERS291"/>
    <mergeCell ref="ERT291:ERV291"/>
    <mergeCell ref="ERW291:ERY291"/>
    <mergeCell ref="ERZ291:ESB291"/>
    <mergeCell ref="ESC291:ESE291"/>
    <mergeCell ref="EQV291:EQX291"/>
    <mergeCell ref="EQY291:ERA291"/>
    <mergeCell ref="ERB291:ERD291"/>
    <mergeCell ref="ERE291:ERG291"/>
    <mergeCell ref="ERH291:ERJ291"/>
    <mergeCell ref="ERK291:ERM291"/>
    <mergeCell ref="EQD291:EQF291"/>
    <mergeCell ref="EQG291:EQI291"/>
    <mergeCell ref="EQJ291:EQL291"/>
    <mergeCell ref="EQM291:EQO291"/>
    <mergeCell ref="EQP291:EQR291"/>
    <mergeCell ref="EQS291:EQU291"/>
    <mergeCell ref="EPL291:EPN291"/>
    <mergeCell ref="EPO291:EPQ291"/>
    <mergeCell ref="EPR291:EPT291"/>
    <mergeCell ref="EPU291:EPW291"/>
    <mergeCell ref="EPX291:EPZ291"/>
    <mergeCell ref="EQA291:EQC291"/>
    <mergeCell ref="EOT291:EOV291"/>
    <mergeCell ref="EOW291:EOY291"/>
    <mergeCell ref="EOZ291:EPB291"/>
    <mergeCell ref="EPC291:EPE291"/>
    <mergeCell ref="EPF291:EPH291"/>
    <mergeCell ref="EPI291:EPK291"/>
    <mergeCell ref="EOB291:EOD291"/>
    <mergeCell ref="EOE291:EOG291"/>
    <mergeCell ref="EOH291:EOJ291"/>
    <mergeCell ref="EOK291:EOM291"/>
    <mergeCell ref="EON291:EOP291"/>
    <mergeCell ref="EOQ291:EOS291"/>
    <mergeCell ref="ENJ291:ENL291"/>
    <mergeCell ref="ENM291:ENO291"/>
    <mergeCell ref="ENP291:ENR291"/>
    <mergeCell ref="ENS291:ENU291"/>
    <mergeCell ref="ENV291:ENX291"/>
    <mergeCell ref="ENY291:EOA291"/>
    <mergeCell ref="EMR291:EMT291"/>
    <mergeCell ref="EMU291:EMW291"/>
    <mergeCell ref="EMX291:EMZ291"/>
    <mergeCell ref="ENA291:ENC291"/>
    <mergeCell ref="END291:ENF291"/>
    <mergeCell ref="ENG291:ENI291"/>
    <mergeCell ref="ELZ291:EMB291"/>
    <mergeCell ref="EMC291:EME291"/>
    <mergeCell ref="EMF291:EMH291"/>
    <mergeCell ref="EMI291:EMK291"/>
    <mergeCell ref="EML291:EMN291"/>
    <mergeCell ref="EMO291:EMQ291"/>
    <mergeCell ref="ELH291:ELJ291"/>
    <mergeCell ref="ELK291:ELM291"/>
    <mergeCell ref="ELN291:ELP291"/>
    <mergeCell ref="ELQ291:ELS291"/>
    <mergeCell ref="ELT291:ELV291"/>
    <mergeCell ref="ELW291:ELY291"/>
    <mergeCell ref="EKP291:EKR291"/>
    <mergeCell ref="EKS291:EKU291"/>
    <mergeCell ref="EKV291:EKX291"/>
    <mergeCell ref="EKY291:ELA291"/>
    <mergeCell ref="ELB291:ELD291"/>
    <mergeCell ref="ELE291:ELG291"/>
    <mergeCell ref="EJX291:EJZ291"/>
    <mergeCell ref="EKA291:EKC291"/>
    <mergeCell ref="EKD291:EKF291"/>
    <mergeCell ref="EKG291:EKI291"/>
    <mergeCell ref="EKJ291:EKL291"/>
    <mergeCell ref="EKM291:EKO291"/>
    <mergeCell ref="EJF291:EJH291"/>
    <mergeCell ref="EJI291:EJK291"/>
    <mergeCell ref="EJL291:EJN291"/>
    <mergeCell ref="EJO291:EJQ291"/>
    <mergeCell ref="EJR291:EJT291"/>
    <mergeCell ref="EJU291:EJW291"/>
    <mergeCell ref="EIN291:EIP291"/>
    <mergeCell ref="EIQ291:EIS291"/>
    <mergeCell ref="EIT291:EIV291"/>
    <mergeCell ref="EIW291:EIY291"/>
    <mergeCell ref="EIZ291:EJB291"/>
    <mergeCell ref="EJC291:EJE291"/>
    <mergeCell ref="EHV291:EHX291"/>
    <mergeCell ref="EHY291:EIA291"/>
    <mergeCell ref="EIB291:EID291"/>
    <mergeCell ref="EIE291:EIG291"/>
    <mergeCell ref="EIH291:EIJ291"/>
    <mergeCell ref="EIK291:EIM291"/>
    <mergeCell ref="EHD291:EHF291"/>
    <mergeCell ref="EHG291:EHI291"/>
    <mergeCell ref="EHJ291:EHL291"/>
    <mergeCell ref="EHM291:EHO291"/>
    <mergeCell ref="EHP291:EHR291"/>
    <mergeCell ref="EHS291:EHU291"/>
    <mergeCell ref="EGL291:EGN291"/>
    <mergeCell ref="EGO291:EGQ291"/>
    <mergeCell ref="EGR291:EGT291"/>
    <mergeCell ref="EGU291:EGW291"/>
    <mergeCell ref="EGX291:EGZ291"/>
    <mergeCell ref="EHA291:EHC291"/>
    <mergeCell ref="EFT291:EFV291"/>
    <mergeCell ref="EFW291:EFY291"/>
    <mergeCell ref="EFZ291:EGB291"/>
    <mergeCell ref="EGC291:EGE291"/>
    <mergeCell ref="EGF291:EGH291"/>
    <mergeCell ref="EGI291:EGK291"/>
    <mergeCell ref="EFB291:EFD291"/>
    <mergeCell ref="EFE291:EFG291"/>
    <mergeCell ref="EFH291:EFJ291"/>
    <mergeCell ref="EFK291:EFM291"/>
    <mergeCell ref="EFN291:EFP291"/>
    <mergeCell ref="EFQ291:EFS291"/>
    <mergeCell ref="EEJ291:EEL291"/>
    <mergeCell ref="EEM291:EEO291"/>
    <mergeCell ref="EEP291:EER291"/>
    <mergeCell ref="EES291:EEU291"/>
    <mergeCell ref="EEV291:EEX291"/>
    <mergeCell ref="EEY291:EFA291"/>
    <mergeCell ref="EDR291:EDT291"/>
    <mergeCell ref="EDU291:EDW291"/>
    <mergeCell ref="EDX291:EDZ291"/>
    <mergeCell ref="EEA291:EEC291"/>
    <mergeCell ref="EED291:EEF291"/>
    <mergeCell ref="EEG291:EEI291"/>
    <mergeCell ref="ECZ291:EDB291"/>
    <mergeCell ref="EDC291:EDE291"/>
    <mergeCell ref="EDF291:EDH291"/>
    <mergeCell ref="EDI291:EDK291"/>
    <mergeCell ref="EDL291:EDN291"/>
    <mergeCell ref="EDO291:EDQ291"/>
    <mergeCell ref="ECH291:ECJ291"/>
    <mergeCell ref="ECK291:ECM291"/>
    <mergeCell ref="ECN291:ECP291"/>
    <mergeCell ref="ECQ291:ECS291"/>
    <mergeCell ref="ECT291:ECV291"/>
    <mergeCell ref="ECW291:ECY291"/>
    <mergeCell ref="EBP291:EBR291"/>
    <mergeCell ref="EBS291:EBU291"/>
    <mergeCell ref="EBV291:EBX291"/>
    <mergeCell ref="EBY291:ECA291"/>
    <mergeCell ref="ECB291:ECD291"/>
    <mergeCell ref="ECE291:ECG291"/>
    <mergeCell ref="EAX291:EAZ291"/>
    <mergeCell ref="EBA291:EBC291"/>
    <mergeCell ref="EBD291:EBF291"/>
    <mergeCell ref="EBG291:EBI291"/>
    <mergeCell ref="EBJ291:EBL291"/>
    <mergeCell ref="EBM291:EBO291"/>
    <mergeCell ref="EAF291:EAH291"/>
    <mergeCell ref="EAI291:EAK291"/>
    <mergeCell ref="EAL291:EAN291"/>
    <mergeCell ref="EAO291:EAQ291"/>
    <mergeCell ref="EAR291:EAT291"/>
    <mergeCell ref="EAU291:EAW291"/>
    <mergeCell ref="DZN291:DZP291"/>
    <mergeCell ref="DZQ291:DZS291"/>
    <mergeCell ref="DZT291:DZV291"/>
    <mergeCell ref="DZW291:DZY291"/>
    <mergeCell ref="DZZ291:EAB291"/>
    <mergeCell ref="EAC291:EAE291"/>
    <mergeCell ref="DYV291:DYX291"/>
    <mergeCell ref="DYY291:DZA291"/>
    <mergeCell ref="DZB291:DZD291"/>
    <mergeCell ref="DZE291:DZG291"/>
    <mergeCell ref="DZH291:DZJ291"/>
    <mergeCell ref="DZK291:DZM291"/>
    <mergeCell ref="DYD291:DYF291"/>
    <mergeCell ref="DYG291:DYI291"/>
    <mergeCell ref="DYJ291:DYL291"/>
    <mergeCell ref="DYM291:DYO291"/>
    <mergeCell ref="DYP291:DYR291"/>
    <mergeCell ref="DYS291:DYU291"/>
    <mergeCell ref="DXL291:DXN291"/>
    <mergeCell ref="DXO291:DXQ291"/>
    <mergeCell ref="DXR291:DXT291"/>
    <mergeCell ref="DXU291:DXW291"/>
    <mergeCell ref="DXX291:DXZ291"/>
    <mergeCell ref="DYA291:DYC291"/>
    <mergeCell ref="DWT291:DWV291"/>
    <mergeCell ref="DWW291:DWY291"/>
    <mergeCell ref="DWZ291:DXB291"/>
    <mergeCell ref="DXC291:DXE291"/>
    <mergeCell ref="DXF291:DXH291"/>
    <mergeCell ref="DXI291:DXK291"/>
    <mergeCell ref="DWB291:DWD291"/>
    <mergeCell ref="DWE291:DWG291"/>
    <mergeCell ref="DWH291:DWJ291"/>
    <mergeCell ref="DWK291:DWM291"/>
    <mergeCell ref="DWN291:DWP291"/>
    <mergeCell ref="DWQ291:DWS291"/>
    <mergeCell ref="DVJ291:DVL291"/>
    <mergeCell ref="DVM291:DVO291"/>
    <mergeCell ref="DVP291:DVR291"/>
    <mergeCell ref="DVS291:DVU291"/>
    <mergeCell ref="DVV291:DVX291"/>
    <mergeCell ref="DVY291:DWA291"/>
    <mergeCell ref="DUR291:DUT291"/>
    <mergeCell ref="DUU291:DUW291"/>
    <mergeCell ref="DUX291:DUZ291"/>
    <mergeCell ref="DVA291:DVC291"/>
    <mergeCell ref="DVD291:DVF291"/>
    <mergeCell ref="DVG291:DVI291"/>
    <mergeCell ref="DTZ291:DUB291"/>
    <mergeCell ref="DUC291:DUE291"/>
    <mergeCell ref="DUF291:DUH291"/>
    <mergeCell ref="DUI291:DUK291"/>
    <mergeCell ref="DUL291:DUN291"/>
    <mergeCell ref="DUO291:DUQ291"/>
    <mergeCell ref="DTH291:DTJ291"/>
    <mergeCell ref="DTK291:DTM291"/>
    <mergeCell ref="DTN291:DTP291"/>
    <mergeCell ref="DTQ291:DTS291"/>
    <mergeCell ref="DTT291:DTV291"/>
    <mergeCell ref="DTW291:DTY291"/>
    <mergeCell ref="DSP291:DSR291"/>
    <mergeCell ref="DSS291:DSU291"/>
    <mergeCell ref="DSV291:DSX291"/>
    <mergeCell ref="DSY291:DTA291"/>
    <mergeCell ref="DTB291:DTD291"/>
    <mergeCell ref="DTE291:DTG291"/>
    <mergeCell ref="DRX291:DRZ291"/>
    <mergeCell ref="DSA291:DSC291"/>
    <mergeCell ref="DSD291:DSF291"/>
    <mergeCell ref="DSG291:DSI291"/>
    <mergeCell ref="DSJ291:DSL291"/>
    <mergeCell ref="DSM291:DSO291"/>
    <mergeCell ref="DRF291:DRH291"/>
    <mergeCell ref="DRI291:DRK291"/>
    <mergeCell ref="DRL291:DRN291"/>
    <mergeCell ref="DRO291:DRQ291"/>
    <mergeCell ref="DRR291:DRT291"/>
    <mergeCell ref="DRU291:DRW291"/>
    <mergeCell ref="DQN291:DQP291"/>
    <mergeCell ref="DQQ291:DQS291"/>
    <mergeCell ref="DQT291:DQV291"/>
    <mergeCell ref="DQW291:DQY291"/>
    <mergeCell ref="DQZ291:DRB291"/>
    <mergeCell ref="DRC291:DRE291"/>
    <mergeCell ref="DPV291:DPX291"/>
    <mergeCell ref="DPY291:DQA291"/>
    <mergeCell ref="DQB291:DQD291"/>
    <mergeCell ref="DQE291:DQG291"/>
    <mergeCell ref="DQH291:DQJ291"/>
    <mergeCell ref="DQK291:DQM291"/>
    <mergeCell ref="DPD291:DPF291"/>
    <mergeCell ref="DPG291:DPI291"/>
    <mergeCell ref="DPJ291:DPL291"/>
    <mergeCell ref="DPM291:DPO291"/>
    <mergeCell ref="DPP291:DPR291"/>
    <mergeCell ref="DPS291:DPU291"/>
    <mergeCell ref="DOL291:DON291"/>
    <mergeCell ref="DOO291:DOQ291"/>
    <mergeCell ref="DOR291:DOT291"/>
    <mergeCell ref="DOU291:DOW291"/>
    <mergeCell ref="DOX291:DOZ291"/>
    <mergeCell ref="DPA291:DPC291"/>
    <mergeCell ref="DNT291:DNV291"/>
    <mergeCell ref="DNW291:DNY291"/>
    <mergeCell ref="DNZ291:DOB291"/>
    <mergeCell ref="DOC291:DOE291"/>
    <mergeCell ref="DOF291:DOH291"/>
    <mergeCell ref="DOI291:DOK291"/>
    <mergeCell ref="DNB291:DND291"/>
    <mergeCell ref="DNE291:DNG291"/>
    <mergeCell ref="DNH291:DNJ291"/>
    <mergeCell ref="DNK291:DNM291"/>
    <mergeCell ref="DNN291:DNP291"/>
    <mergeCell ref="DNQ291:DNS291"/>
    <mergeCell ref="DMJ291:DML291"/>
    <mergeCell ref="DMM291:DMO291"/>
    <mergeCell ref="DMP291:DMR291"/>
    <mergeCell ref="DMS291:DMU291"/>
    <mergeCell ref="DMV291:DMX291"/>
    <mergeCell ref="DMY291:DNA291"/>
    <mergeCell ref="DLR291:DLT291"/>
    <mergeCell ref="DLU291:DLW291"/>
    <mergeCell ref="DLX291:DLZ291"/>
    <mergeCell ref="DMA291:DMC291"/>
    <mergeCell ref="DMD291:DMF291"/>
    <mergeCell ref="DMG291:DMI291"/>
    <mergeCell ref="DKZ291:DLB291"/>
    <mergeCell ref="DLC291:DLE291"/>
    <mergeCell ref="DLF291:DLH291"/>
    <mergeCell ref="DLI291:DLK291"/>
    <mergeCell ref="DLL291:DLN291"/>
    <mergeCell ref="DLO291:DLQ291"/>
    <mergeCell ref="DKH291:DKJ291"/>
    <mergeCell ref="DKK291:DKM291"/>
    <mergeCell ref="DKN291:DKP291"/>
    <mergeCell ref="DKQ291:DKS291"/>
    <mergeCell ref="DKT291:DKV291"/>
    <mergeCell ref="DKW291:DKY291"/>
    <mergeCell ref="DJP291:DJR291"/>
    <mergeCell ref="DJS291:DJU291"/>
    <mergeCell ref="DJV291:DJX291"/>
    <mergeCell ref="DJY291:DKA291"/>
    <mergeCell ref="DKB291:DKD291"/>
    <mergeCell ref="DKE291:DKG291"/>
    <mergeCell ref="DIX291:DIZ291"/>
    <mergeCell ref="DJA291:DJC291"/>
    <mergeCell ref="DJD291:DJF291"/>
    <mergeCell ref="DJG291:DJI291"/>
    <mergeCell ref="DJJ291:DJL291"/>
    <mergeCell ref="DJM291:DJO291"/>
    <mergeCell ref="DIF291:DIH291"/>
    <mergeCell ref="DII291:DIK291"/>
    <mergeCell ref="DIL291:DIN291"/>
    <mergeCell ref="DIO291:DIQ291"/>
    <mergeCell ref="DIR291:DIT291"/>
    <mergeCell ref="DIU291:DIW291"/>
    <mergeCell ref="DHN291:DHP291"/>
    <mergeCell ref="DHQ291:DHS291"/>
    <mergeCell ref="DHT291:DHV291"/>
    <mergeCell ref="DHW291:DHY291"/>
    <mergeCell ref="DHZ291:DIB291"/>
    <mergeCell ref="DIC291:DIE291"/>
    <mergeCell ref="DGV291:DGX291"/>
    <mergeCell ref="DGY291:DHA291"/>
    <mergeCell ref="DHB291:DHD291"/>
    <mergeCell ref="DHE291:DHG291"/>
    <mergeCell ref="DHH291:DHJ291"/>
    <mergeCell ref="DHK291:DHM291"/>
    <mergeCell ref="DGD291:DGF291"/>
    <mergeCell ref="DGG291:DGI291"/>
    <mergeCell ref="DGJ291:DGL291"/>
    <mergeCell ref="DGM291:DGO291"/>
    <mergeCell ref="DGP291:DGR291"/>
    <mergeCell ref="DGS291:DGU291"/>
    <mergeCell ref="DFL291:DFN291"/>
    <mergeCell ref="DFO291:DFQ291"/>
    <mergeCell ref="DFR291:DFT291"/>
    <mergeCell ref="DFU291:DFW291"/>
    <mergeCell ref="DFX291:DFZ291"/>
    <mergeCell ref="DGA291:DGC291"/>
    <mergeCell ref="DET291:DEV291"/>
    <mergeCell ref="DEW291:DEY291"/>
    <mergeCell ref="DEZ291:DFB291"/>
    <mergeCell ref="DFC291:DFE291"/>
    <mergeCell ref="DFF291:DFH291"/>
    <mergeCell ref="DFI291:DFK291"/>
    <mergeCell ref="DEB291:DED291"/>
    <mergeCell ref="DEE291:DEG291"/>
    <mergeCell ref="DEH291:DEJ291"/>
    <mergeCell ref="DEK291:DEM291"/>
    <mergeCell ref="DEN291:DEP291"/>
    <mergeCell ref="DEQ291:DES291"/>
    <mergeCell ref="DDJ291:DDL291"/>
    <mergeCell ref="DDM291:DDO291"/>
    <mergeCell ref="DDP291:DDR291"/>
    <mergeCell ref="DDS291:DDU291"/>
    <mergeCell ref="DDV291:DDX291"/>
    <mergeCell ref="DDY291:DEA291"/>
    <mergeCell ref="DCR291:DCT291"/>
    <mergeCell ref="DCU291:DCW291"/>
    <mergeCell ref="DCX291:DCZ291"/>
    <mergeCell ref="DDA291:DDC291"/>
    <mergeCell ref="DDD291:DDF291"/>
    <mergeCell ref="DDG291:DDI291"/>
    <mergeCell ref="DBZ291:DCB291"/>
    <mergeCell ref="DCC291:DCE291"/>
    <mergeCell ref="DCF291:DCH291"/>
    <mergeCell ref="DCI291:DCK291"/>
    <mergeCell ref="DCL291:DCN291"/>
    <mergeCell ref="DCO291:DCQ291"/>
    <mergeCell ref="DBH291:DBJ291"/>
    <mergeCell ref="DBK291:DBM291"/>
    <mergeCell ref="DBN291:DBP291"/>
    <mergeCell ref="DBQ291:DBS291"/>
    <mergeCell ref="DBT291:DBV291"/>
    <mergeCell ref="DBW291:DBY291"/>
    <mergeCell ref="DAP291:DAR291"/>
    <mergeCell ref="DAS291:DAU291"/>
    <mergeCell ref="DAV291:DAX291"/>
    <mergeCell ref="DAY291:DBA291"/>
    <mergeCell ref="DBB291:DBD291"/>
    <mergeCell ref="DBE291:DBG291"/>
    <mergeCell ref="CZX291:CZZ291"/>
    <mergeCell ref="DAA291:DAC291"/>
    <mergeCell ref="DAD291:DAF291"/>
    <mergeCell ref="DAG291:DAI291"/>
    <mergeCell ref="DAJ291:DAL291"/>
    <mergeCell ref="DAM291:DAO291"/>
    <mergeCell ref="CZF291:CZH291"/>
    <mergeCell ref="CZI291:CZK291"/>
    <mergeCell ref="CZL291:CZN291"/>
    <mergeCell ref="CZO291:CZQ291"/>
    <mergeCell ref="CZR291:CZT291"/>
    <mergeCell ref="CZU291:CZW291"/>
    <mergeCell ref="CYN291:CYP291"/>
    <mergeCell ref="CYQ291:CYS291"/>
    <mergeCell ref="CYT291:CYV291"/>
    <mergeCell ref="CYW291:CYY291"/>
    <mergeCell ref="CYZ291:CZB291"/>
    <mergeCell ref="CZC291:CZE291"/>
    <mergeCell ref="CXV291:CXX291"/>
    <mergeCell ref="CXY291:CYA291"/>
    <mergeCell ref="CYB291:CYD291"/>
    <mergeCell ref="CYE291:CYG291"/>
    <mergeCell ref="CYH291:CYJ291"/>
    <mergeCell ref="CYK291:CYM291"/>
    <mergeCell ref="CXD291:CXF291"/>
    <mergeCell ref="CXG291:CXI291"/>
    <mergeCell ref="CXJ291:CXL291"/>
    <mergeCell ref="CXM291:CXO291"/>
    <mergeCell ref="CXP291:CXR291"/>
    <mergeCell ref="CXS291:CXU291"/>
    <mergeCell ref="CWL291:CWN291"/>
    <mergeCell ref="CWO291:CWQ291"/>
    <mergeCell ref="CWR291:CWT291"/>
    <mergeCell ref="CWU291:CWW291"/>
    <mergeCell ref="CWX291:CWZ291"/>
    <mergeCell ref="CXA291:CXC291"/>
    <mergeCell ref="CVT291:CVV291"/>
    <mergeCell ref="CVW291:CVY291"/>
    <mergeCell ref="CVZ291:CWB291"/>
    <mergeCell ref="CWC291:CWE291"/>
    <mergeCell ref="CWF291:CWH291"/>
    <mergeCell ref="CWI291:CWK291"/>
    <mergeCell ref="CVB291:CVD291"/>
    <mergeCell ref="CVE291:CVG291"/>
    <mergeCell ref="CVH291:CVJ291"/>
    <mergeCell ref="CVK291:CVM291"/>
    <mergeCell ref="CVN291:CVP291"/>
    <mergeCell ref="CVQ291:CVS291"/>
    <mergeCell ref="CUJ291:CUL291"/>
    <mergeCell ref="CUM291:CUO291"/>
    <mergeCell ref="CUP291:CUR291"/>
    <mergeCell ref="CUS291:CUU291"/>
    <mergeCell ref="CUV291:CUX291"/>
    <mergeCell ref="CUY291:CVA291"/>
    <mergeCell ref="CTR291:CTT291"/>
    <mergeCell ref="CTU291:CTW291"/>
    <mergeCell ref="CTX291:CTZ291"/>
    <mergeCell ref="CUA291:CUC291"/>
    <mergeCell ref="CUD291:CUF291"/>
    <mergeCell ref="CUG291:CUI291"/>
    <mergeCell ref="CSZ291:CTB291"/>
    <mergeCell ref="CTC291:CTE291"/>
    <mergeCell ref="CTF291:CTH291"/>
    <mergeCell ref="CTI291:CTK291"/>
    <mergeCell ref="CTL291:CTN291"/>
    <mergeCell ref="CTO291:CTQ291"/>
    <mergeCell ref="CSH291:CSJ291"/>
    <mergeCell ref="CSK291:CSM291"/>
    <mergeCell ref="CSN291:CSP291"/>
    <mergeCell ref="CSQ291:CSS291"/>
    <mergeCell ref="CST291:CSV291"/>
    <mergeCell ref="CSW291:CSY291"/>
    <mergeCell ref="CRP291:CRR291"/>
    <mergeCell ref="CRS291:CRU291"/>
    <mergeCell ref="CRV291:CRX291"/>
    <mergeCell ref="CRY291:CSA291"/>
    <mergeCell ref="CSB291:CSD291"/>
    <mergeCell ref="CSE291:CSG291"/>
    <mergeCell ref="CQX291:CQZ291"/>
    <mergeCell ref="CRA291:CRC291"/>
    <mergeCell ref="CRD291:CRF291"/>
    <mergeCell ref="CRG291:CRI291"/>
    <mergeCell ref="CRJ291:CRL291"/>
    <mergeCell ref="CRM291:CRO291"/>
    <mergeCell ref="CQF291:CQH291"/>
    <mergeCell ref="CQI291:CQK291"/>
    <mergeCell ref="CQL291:CQN291"/>
    <mergeCell ref="CQO291:CQQ291"/>
    <mergeCell ref="CQR291:CQT291"/>
    <mergeCell ref="CQU291:CQW291"/>
    <mergeCell ref="CPN291:CPP291"/>
    <mergeCell ref="CPQ291:CPS291"/>
    <mergeCell ref="CPT291:CPV291"/>
    <mergeCell ref="CPW291:CPY291"/>
    <mergeCell ref="CPZ291:CQB291"/>
    <mergeCell ref="CQC291:CQE291"/>
    <mergeCell ref="COV291:COX291"/>
    <mergeCell ref="COY291:CPA291"/>
    <mergeCell ref="CPB291:CPD291"/>
    <mergeCell ref="CPE291:CPG291"/>
    <mergeCell ref="CPH291:CPJ291"/>
    <mergeCell ref="CPK291:CPM291"/>
    <mergeCell ref="COD291:COF291"/>
    <mergeCell ref="COG291:COI291"/>
    <mergeCell ref="COJ291:COL291"/>
    <mergeCell ref="COM291:COO291"/>
    <mergeCell ref="COP291:COR291"/>
    <mergeCell ref="COS291:COU291"/>
    <mergeCell ref="CNL291:CNN291"/>
    <mergeCell ref="CNO291:CNQ291"/>
    <mergeCell ref="CNR291:CNT291"/>
    <mergeCell ref="CNU291:CNW291"/>
    <mergeCell ref="CNX291:CNZ291"/>
    <mergeCell ref="COA291:COC291"/>
    <mergeCell ref="CMT291:CMV291"/>
    <mergeCell ref="CMW291:CMY291"/>
    <mergeCell ref="CMZ291:CNB291"/>
    <mergeCell ref="CNC291:CNE291"/>
    <mergeCell ref="CNF291:CNH291"/>
    <mergeCell ref="CNI291:CNK291"/>
    <mergeCell ref="CMB291:CMD291"/>
    <mergeCell ref="CME291:CMG291"/>
    <mergeCell ref="CMH291:CMJ291"/>
    <mergeCell ref="CMK291:CMM291"/>
    <mergeCell ref="CMN291:CMP291"/>
    <mergeCell ref="CMQ291:CMS291"/>
    <mergeCell ref="CLJ291:CLL291"/>
    <mergeCell ref="CLM291:CLO291"/>
    <mergeCell ref="CLP291:CLR291"/>
    <mergeCell ref="CLS291:CLU291"/>
    <mergeCell ref="CLV291:CLX291"/>
    <mergeCell ref="CLY291:CMA291"/>
    <mergeCell ref="CKR291:CKT291"/>
    <mergeCell ref="CKU291:CKW291"/>
    <mergeCell ref="CKX291:CKZ291"/>
    <mergeCell ref="CLA291:CLC291"/>
    <mergeCell ref="CLD291:CLF291"/>
    <mergeCell ref="CLG291:CLI291"/>
    <mergeCell ref="CJZ291:CKB291"/>
    <mergeCell ref="CKC291:CKE291"/>
    <mergeCell ref="CKF291:CKH291"/>
    <mergeCell ref="CKI291:CKK291"/>
    <mergeCell ref="CKL291:CKN291"/>
    <mergeCell ref="CKO291:CKQ291"/>
    <mergeCell ref="CJH291:CJJ291"/>
    <mergeCell ref="CJK291:CJM291"/>
    <mergeCell ref="CJN291:CJP291"/>
    <mergeCell ref="CJQ291:CJS291"/>
    <mergeCell ref="CJT291:CJV291"/>
    <mergeCell ref="CJW291:CJY291"/>
    <mergeCell ref="CIP291:CIR291"/>
    <mergeCell ref="CIS291:CIU291"/>
    <mergeCell ref="CIV291:CIX291"/>
    <mergeCell ref="CIY291:CJA291"/>
    <mergeCell ref="CJB291:CJD291"/>
    <mergeCell ref="CJE291:CJG291"/>
    <mergeCell ref="CHX291:CHZ291"/>
    <mergeCell ref="CIA291:CIC291"/>
    <mergeCell ref="CID291:CIF291"/>
    <mergeCell ref="CIG291:CII291"/>
    <mergeCell ref="CIJ291:CIL291"/>
    <mergeCell ref="CIM291:CIO291"/>
    <mergeCell ref="CHF291:CHH291"/>
    <mergeCell ref="CHI291:CHK291"/>
    <mergeCell ref="CHL291:CHN291"/>
    <mergeCell ref="CHO291:CHQ291"/>
    <mergeCell ref="CHR291:CHT291"/>
    <mergeCell ref="CHU291:CHW291"/>
    <mergeCell ref="CGN291:CGP291"/>
    <mergeCell ref="CGQ291:CGS291"/>
    <mergeCell ref="CGT291:CGV291"/>
    <mergeCell ref="CGW291:CGY291"/>
    <mergeCell ref="CGZ291:CHB291"/>
    <mergeCell ref="CHC291:CHE291"/>
    <mergeCell ref="CFV291:CFX291"/>
    <mergeCell ref="CFY291:CGA291"/>
    <mergeCell ref="CGB291:CGD291"/>
    <mergeCell ref="CGE291:CGG291"/>
    <mergeCell ref="CGH291:CGJ291"/>
    <mergeCell ref="CGK291:CGM291"/>
    <mergeCell ref="CFD291:CFF291"/>
    <mergeCell ref="CFG291:CFI291"/>
    <mergeCell ref="CFJ291:CFL291"/>
    <mergeCell ref="CFM291:CFO291"/>
    <mergeCell ref="CFP291:CFR291"/>
    <mergeCell ref="CFS291:CFU291"/>
    <mergeCell ref="CEL291:CEN291"/>
    <mergeCell ref="CEO291:CEQ291"/>
    <mergeCell ref="CER291:CET291"/>
    <mergeCell ref="CEU291:CEW291"/>
    <mergeCell ref="CEX291:CEZ291"/>
    <mergeCell ref="CFA291:CFC291"/>
    <mergeCell ref="CDT291:CDV291"/>
    <mergeCell ref="CDW291:CDY291"/>
    <mergeCell ref="CDZ291:CEB291"/>
    <mergeCell ref="CEC291:CEE291"/>
    <mergeCell ref="CEF291:CEH291"/>
    <mergeCell ref="CEI291:CEK291"/>
    <mergeCell ref="CDB291:CDD291"/>
    <mergeCell ref="CDE291:CDG291"/>
    <mergeCell ref="CDH291:CDJ291"/>
    <mergeCell ref="CDK291:CDM291"/>
    <mergeCell ref="CDN291:CDP291"/>
    <mergeCell ref="CDQ291:CDS291"/>
    <mergeCell ref="CCJ291:CCL291"/>
    <mergeCell ref="CCM291:CCO291"/>
    <mergeCell ref="CCP291:CCR291"/>
    <mergeCell ref="CCS291:CCU291"/>
    <mergeCell ref="CCV291:CCX291"/>
    <mergeCell ref="CCY291:CDA291"/>
    <mergeCell ref="CBR291:CBT291"/>
    <mergeCell ref="CBU291:CBW291"/>
    <mergeCell ref="CBX291:CBZ291"/>
    <mergeCell ref="CCA291:CCC291"/>
    <mergeCell ref="CCD291:CCF291"/>
    <mergeCell ref="CCG291:CCI291"/>
    <mergeCell ref="CAZ291:CBB291"/>
    <mergeCell ref="CBC291:CBE291"/>
    <mergeCell ref="CBF291:CBH291"/>
    <mergeCell ref="CBI291:CBK291"/>
    <mergeCell ref="CBL291:CBN291"/>
    <mergeCell ref="CBO291:CBQ291"/>
    <mergeCell ref="CAH291:CAJ291"/>
    <mergeCell ref="CAK291:CAM291"/>
    <mergeCell ref="CAN291:CAP291"/>
    <mergeCell ref="CAQ291:CAS291"/>
    <mergeCell ref="CAT291:CAV291"/>
    <mergeCell ref="CAW291:CAY291"/>
    <mergeCell ref="BZP291:BZR291"/>
    <mergeCell ref="BZS291:BZU291"/>
    <mergeCell ref="BZV291:BZX291"/>
    <mergeCell ref="BZY291:CAA291"/>
    <mergeCell ref="CAB291:CAD291"/>
    <mergeCell ref="CAE291:CAG291"/>
    <mergeCell ref="BYX291:BYZ291"/>
    <mergeCell ref="BZA291:BZC291"/>
    <mergeCell ref="BZD291:BZF291"/>
    <mergeCell ref="BZG291:BZI291"/>
    <mergeCell ref="BZJ291:BZL291"/>
    <mergeCell ref="BZM291:BZO291"/>
    <mergeCell ref="BYF291:BYH291"/>
    <mergeCell ref="BYI291:BYK291"/>
    <mergeCell ref="BYL291:BYN291"/>
    <mergeCell ref="BYO291:BYQ291"/>
    <mergeCell ref="BYR291:BYT291"/>
    <mergeCell ref="BYU291:BYW291"/>
    <mergeCell ref="BXN291:BXP291"/>
    <mergeCell ref="BXQ291:BXS291"/>
    <mergeCell ref="BXT291:BXV291"/>
    <mergeCell ref="BXW291:BXY291"/>
    <mergeCell ref="BXZ291:BYB291"/>
    <mergeCell ref="BYC291:BYE291"/>
    <mergeCell ref="BWV291:BWX291"/>
    <mergeCell ref="BWY291:BXA291"/>
    <mergeCell ref="BXB291:BXD291"/>
    <mergeCell ref="BXE291:BXG291"/>
    <mergeCell ref="BXH291:BXJ291"/>
    <mergeCell ref="BXK291:BXM291"/>
    <mergeCell ref="BWD291:BWF291"/>
    <mergeCell ref="BWG291:BWI291"/>
    <mergeCell ref="BWJ291:BWL291"/>
    <mergeCell ref="BWM291:BWO291"/>
    <mergeCell ref="BWP291:BWR291"/>
    <mergeCell ref="BWS291:BWU291"/>
    <mergeCell ref="BVL291:BVN291"/>
    <mergeCell ref="BVO291:BVQ291"/>
    <mergeCell ref="BVR291:BVT291"/>
    <mergeCell ref="BVU291:BVW291"/>
    <mergeCell ref="BVX291:BVZ291"/>
    <mergeCell ref="BWA291:BWC291"/>
    <mergeCell ref="BUT291:BUV291"/>
    <mergeCell ref="BUW291:BUY291"/>
    <mergeCell ref="BUZ291:BVB291"/>
    <mergeCell ref="BVC291:BVE291"/>
    <mergeCell ref="BVF291:BVH291"/>
    <mergeCell ref="BVI291:BVK291"/>
    <mergeCell ref="BUB291:BUD291"/>
    <mergeCell ref="BUE291:BUG291"/>
    <mergeCell ref="BUH291:BUJ291"/>
    <mergeCell ref="BUK291:BUM291"/>
    <mergeCell ref="BUN291:BUP291"/>
    <mergeCell ref="BUQ291:BUS291"/>
    <mergeCell ref="BTJ291:BTL291"/>
    <mergeCell ref="BTM291:BTO291"/>
    <mergeCell ref="BTP291:BTR291"/>
    <mergeCell ref="BTS291:BTU291"/>
    <mergeCell ref="BTV291:BTX291"/>
    <mergeCell ref="BTY291:BUA291"/>
    <mergeCell ref="BSR291:BST291"/>
    <mergeCell ref="BSU291:BSW291"/>
    <mergeCell ref="BSX291:BSZ291"/>
    <mergeCell ref="BTA291:BTC291"/>
    <mergeCell ref="BTD291:BTF291"/>
    <mergeCell ref="BTG291:BTI291"/>
    <mergeCell ref="BRZ291:BSB291"/>
    <mergeCell ref="BSC291:BSE291"/>
    <mergeCell ref="BSF291:BSH291"/>
    <mergeCell ref="BSI291:BSK291"/>
    <mergeCell ref="BSL291:BSN291"/>
    <mergeCell ref="BSO291:BSQ291"/>
    <mergeCell ref="BRH291:BRJ291"/>
    <mergeCell ref="BRK291:BRM291"/>
    <mergeCell ref="BRN291:BRP291"/>
    <mergeCell ref="BRQ291:BRS291"/>
    <mergeCell ref="BRT291:BRV291"/>
    <mergeCell ref="BRW291:BRY291"/>
    <mergeCell ref="BQP291:BQR291"/>
    <mergeCell ref="BQS291:BQU291"/>
    <mergeCell ref="BQV291:BQX291"/>
    <mergeCell ref="BQY291:BRA291"/>
    <mergeCell ref="BRB291:BRD291"/>
    <mergeCell ref="BRE291:BRG291"/>
    <mergeCell ref="BPX291:BPZ291"/>
    <mergeCell ref="BQA291:BQC291"/>
    <mergeCell ref="BQD291:BQF291"/>
    <mergeCell ref="BQG291:BQI291"/>
    <mergeCell ref="BQJ291:BQL291"/>
    <mergeCell ref="BQM291:BQO291"/>
    <mergeCell ref="BPF291:BPH291"/>
    <mergeCell ref="BPI291:BPK291"/>
    <mergeCell ref="BPL291:BPN291"/>
    <mergeCell ref="BPO291:BPQ291"/>
    <mergeCell ref="BPR291:BPT291"/>
    <mergeCell ref="BPU291:BPW291"/>
    <mergeCell ref="BON291:BOP291"/>
    <mergeCell ref="BOQ291:BOS291"/>
    <mergeCell ref="BOT291:BOV291"/>
    <mergeCell ref="BOW291:BOY291"/>
    <mergeCell ref="BOZ291:BPB291"/>
    <mergeCell ref="BPC291:BPE291"/>
    <mergeCell ref="BNV291:BNX291"/>
    <mergeCell ref="BNY291:BOA291"/>
    <mergeCell ref="BOB291:BOD291"/>
    <mergeCell ref="BOE291:BOG291"/>
    <mergeCell ref="BOH291:BOJ291"/>
    <mergeCell ref="BOK291:BOM291"/>
    <mergeCell ref="BND291:BNF291"/>
    <mergeCell ref="BNG291:BNI291"/>
    <mergeCell ref="BNJ291:BNL291"/>
    <mergeCell ref="BNM291:BNO291"/>
    <mergeCell ref="BNP291:BNR291"/>
    <mergeCell ref="BNS291:BNU291"/>
    <mergeCell ref="BML291:BMN291"/>
    <mergeCell ref="BMO291:BMQ291"/>
    <mergeCell ref="BMR291:BMT291"/>
    <mergeCell ref="BMU291:BMW291"/>
    <mergeCell ref="BMX291:BMZ291"/>
    <mergeCell ref="BNA291:BNC291"/>
    <mergeCell ref="BLT291:BLV291"/>
    <mergeCell ref="BLW291:BLY291"/>
    <mergeCell ref="BLZ291:BMB291"/>
    <mergeCell ref="BMC291:BME291"/>
    <mergeCell ref="BMF291:BMH291"/>
    <mergeCell ref="BMI291:BMK291"/>
    <mergeCell ref="BLB291:BLD291"/>
    <mergeCell ref="BLE291:BLG291"/>
    <mergeCell ref="BLH291:BLJ291"/>
    <mergeCell ref="BLK291:BLM291"/>
    <mergeCell ref="BLN291:BLP291"/>
    <mergeCell ref="BLQ291:BLS291"/>
    <mergeCell ref="BKJ291:BKL291"/>
    <mergeCell ref="BKM291:BKO291"/>
    <mergeCell ref="BKP291:BKR291"/>
    <mergeCell ref="BKS291:BKU291"/>
    <mergeCell ref="BKV291:BKX291"/>
    <mergeCell ref="BKY291:BLA291"/>
    <mergeCell ref="BJR291:BJT291"/>
    <mergeCell ref="BJU291:BJW291"/>
    <mergeCell ref="BJX291:BJZ291"/>
    <mergeCell ref="BKA291:BKC291"/>
    <mergeCell ref="BKD291:BKF291"/>
    <mergeCell ref="BKG291:BKI291"/>
    <mergeCell ref="BIZ291:BJB291"/>
    <mergeCell ref="BJC291:BJE291"/>
    <mergeCell ref="BJF291:BJH291"/>
    <mergeCell ref="BJI291:BJK291"/>
    <mergeCell ref="BJL291:BJN291"/>
    <mergeCell ref="BJO291:BJQ291"/>
    <mergeCell ref="BIH291:BIJ291"/>
    <mergeCell ref="BIK291:BIM291"/>
    <mergeCell ref="BIN291:BIP291"/>
    <mergeCell ref="BIQ291:BIS291"/>
    <mergeCell ref="BIT291:BIV291"/>
    <mergeCell ref="BIW291:BIY291"/>
    <mergeCell ref="BHP291:BHR291"/>
    <mergeCell ref="BHS291:BHU291"/>
    <mergeCell ref="BHV291:BHX291"/>
    <mergeCell ref="BHY291:BIA291"/>
    <mergeCell ref="BIB291:BID291"/>
    <mergeCell ref="BIE291:BIG291"/>
    <mergeCell ref="BGX291:BGZ291"/>
    <mergeCell ref="BHA291:BHC291"/>
    <mergeCell ref="BHD291:BHF291"/>
    <mergeCell ref="BHG291:BHI291"/>
    <mergeCell ref="BHJ291:BHL291"/>
    <mergeCell ref="BHM291:BHO291"/>
    <mergeCell ref="BGF291:BGH291"/>
    <mergeCell ref="BGI291:BGK291"/>
    <mergeCell ref="BGL291:BGN291"/>
    <mergeCell ref="BGO291:BGQ291"/>
    <mergeCell ref="BGR291:BGT291"/>
    <mergeCell ref="BGU291:BGW291"/>
    <mergeCell ref="BFN291:BFP291"/>
    <mergeCell ref="BFQ291:BFS291"/>
    <mergeCell ref="BFT291:BFV291"/>
    <mergeCell ref="BFW291:BFY291"/>
    <mergeCell ref="BFZ291:BGB291"/>
    <mergeCell ref="BGC291:BGE291"/>
    <mergeCell ref="BEV291:BEX291"/>
    <mergeCell ref="BEY291:BFA291"/>
    <mergeCell ref="BFB291:BFD291"/>
    <mergeCell ref="BFE291:BFG291"/>
    <mergeCell ref="BFH291:BFJ291"/>
    <mergeCell ref="BFK291:BFM291"/>
    <mergeCell ref="BED291:BEF291"/>
    <mergeCell ref="BEG291:BEI291"/>
    <mergeCell ref="BEJ291:BEL291"/>
    <mergeCell ref="BEM291:BEO291"/>
    <mergeCell ref="BEP291:BER291"/>
    <mergeCell ref="BES291:BEU291"/>
    <mergeCell ref="BDL291:BDN291"/>
    <mergeCell ref="BDO291:BDQ291"/>
    <mergeCell ref="BDR291:BDT291"/>
    <mergeCell ref="BDU291:BDW291"/>
    <mergeCell ref="BDX291:BDZ291"/>
    <mergeCell ref="BEA291:BEC291"/>
    <mergeCell ref="BCT291:BCV291"/>
    <mergeCell ref="BCW291:BCY291"/>
    <mergeCell ref="BCZ291:BDB291"/>
    <mergeCell ref="BDC291:BDE291"/>
    <mergeCell ref="BDF291:BDH291"/>
    <mergeCell ref="BDI291:BDK291"/>
    <mergeCell ref="BCB291:BCD291"/>
    <mergeCell ref="BCE291:BCG291"/>
    <mergeCell ref="BCH291:BCJ291"/>
    <mergeCell ref="BCK291:BCM291"/>
    <mergeCell ref="BCN291:BCP291"/>
    <mergeCell ref="BCQ291:BCS291"/>
    <mergeCell ref="BBJ291:BBL291"/>
    <mergeCell ref="BBM291:BBO291"/>
    <mergeCell ref="BBP291:BBR291"/>
    <mergeCell ref="BBS291:BBU291"/>
    <mergeCell ref="BBV291:BBX291"/>
    <mergeCell ref="BBY291:BCA291"/>
    <mergeCell ref="BAR291:BAT291"/>
    <mergeCell ref="BAU291:BAW291"/>
    <mergeCell ref="BAX291:BAZ291"/>
    <mergeCell ref="BBA291:BBC291"/>
    <mergeCell ref="BBD291:BBF291"/>
    <mergeCell ref="BBG291:BBI291"/>
    <mergeCell ref="AZZ291:BAB291"/>
    <mergeCell ref="BAC291:BAE291"/>
    <mergeCell ref="BAF291:BAH291"/>
    <mergeCell ref="BAI291:BAK291"/>
    <mergeCell ref="BAL291:BAN291"/>
    <mergeCell ref="BAO291:BAQ291"/>
    <mergeCell ref="AZH291:AZJ291"/>
    <mergeCell ref="AZK291:AZM291"/>
    <mergeCell ref="AZN291:AZP291"/>
    <mergeCell ref="AZQ291:AZS291"/>
    <mergeCell ref="AZT291:AZV291"/>
    <mergeCell ref="AZW291:AZY291"/>
    <mergeCell ref="AYP291:AYR291"/>
    <mergeCell ref="AYS291:AYU291"/>
    <mergeCell ref="AYV291:AYX291"/>
    <mergeCell ref="AYY291:AZA291"/>
    <mergeCell ref="AZB291:AZD291"/>
    <mergeCell ref="AZE291:AZG291"/>
    <mergeCell ref="AXX291:AXZ291"/>
    <mergeCell ref="AYA291:AYC291"/>
    <mergeCell ref="AYD291:AYF291"/>
    <mergeCell ref="AYG291:AYI291"/>
    <mergeCell ref="AYJ291:AYL291"/>
    <mergeCell ref="AYM291:AYO291"/>
    <mergeCell ref="AXF291:AXH291"/>
    <mergeCell ref="AXI291:AXK291"/>
    <mergeCell ref="AXL291:AXN291"/>
    <mergeCell ref="AXO291:AXQ291"/>
    <mergeCell ref="AXR291:AXT291"/>
    <mergeCell ref="AXU291:AXW291"/>
    <mergeCell ref="AWN291:AWP291"/>
    <mergeCell ref="AWQ291:AWS291"/>
    <mergeCell ref="AWT291:AWV291"/>
    <mergeCell ref="AWW291:AWY291"/>
    <mergeCell ref="AWZ291:AXB291"/>
    <mergeCell ref="AXC291:AXE291"/>
    <mergeCell ref="AVV291:AVX291"/>
    <mergeCell ref="AVY291:AWA291"/>
    <mergeCell ref="AWB291:AWD291"/>
    <mergeCell ref="AWE291:AWG291"/>
    <mergeCell ref="AWH291:AWJ291"/>
    <mergeCell ref="AWK291:AWM291"/>
    <mergeCell ref="AVD291:AVF291"/>
    <mergeCell ref="AVG291:AVI291"/>
    <mergeCell ref="AVJ291:AVL291"/>
    <mergeCell ref="AVM291:AVO291"/>
    <mergeCell ref="AVP291:AVR291"/>
    <mergeCell ref="AVS291:AVU291"/>
    <mergeCell ref="AUL291:AUN291"/>
    <mergeCell ref="AUO291:AUQ291"/>
    <mergeCell ref="AUR291:AUT291"/>
    <mergeCell ref="AUU291:AUW291"/>
    <mergeCell ref="AUX291:AUZ291"/>
    <mergeCell ref="AVA291:AVC291"/>
    <mergeCell ref="ATT291:ATV291"/>
    <mergeCell ref="ATW291:ATY291"/>
    <mergeCell ref="ATZ291:AUB291"/>
    <mergeCell ref="AUC291:AUE291"/>
    <mergeCell ref="AUF291:AUH291"/>
    <mergeCell ref="AUI291:AUK291"/>
    <mergeCell ref="ATB291:ATD291"/>
    <mergeCell ref="ATE291:ATG291"/>
    <mergeCell ref="ATH291:ATJ291"/>
    <mergeCell ref="ATK291:ATM291"/>
    <mergeCell ref="ATN291:ATP291"/>
    <mergeCell ref="ATQ291:ATS291"/>
    <mergeCell ref="ASJ291:ASL291"/>
    <mergeCell ref="ASM291:ASO291"/>
    <mergeCell ref="ASP291:ASR291"/>
    <mergeCell ref="ASS291:ASU291"/>
    <mergeCell ref="ASV291:ASX291"/>
    <mergeCell ref="ASY291:ATA291"/>
    <mergeCell ref="ARR291:ART291"/>
    <mergeCell ref="ARU291:ARW291"/>
    <mergeCell ref="ARX291:ARZ291"/>
    <mergeCell ref="ASA291:ASC291"/>
    <mergeCell ref="ASD291:ASF291"/>
    <mergeCell ref="ASG291:ASI291"/>
    <mergeCell ref="AQZ291:ARB291"/>
    <mergeCell ref="ARC291:ARE291"/>
    <mergeCell ref="ARF291:ARH291"/>
    <mergeCell ref="ARI291:ARK291"/>
    <mergeCell ref="ARL291:ARN291"/>
    <mergeCell ref="ARO291:ARQ291"/>
    <mergeCell ref="AQH291:AQJ291"/>
    <mergeCell ref="AQK291:AQM291"/>
    <mergeCell ref="AQN291:AQP291"/>
    <mergeCell ref="AQQ291:AQS291"/>
    <mergeCell ref="AQT291:AQV291"/>
    <mergeCell ref="AQW291:AQY291"/>
    <mergeCell ref="APP291:APR291"/>
    <mergeCell ref="APS291:APU291"/>
    <mergeCell ref="APV291:APX291"/>
    <mergeCell ref="APY291:AQA291"/>
    <mergeCell ref="AQB291:AQD291"/>
    <mergeCell ref="AQE291:AQG291"/>
    <mergeCell ref="AOX291:AOZ291"/>
    <mergeCell ref="APA291:APC291"/>
    <mergeCell ref="APD291:APF291"/>
    <mergeCell ref="APG291:API291"/>
    <mergeCell ref="APJ291:APL291"/>
    <mergeCell ref="APM291:APO291"/>
    <mergeCell ref="AOF291:AOH291"/>
    <mergeCell ref="AOI291:AOK291"/>
    <mergeCell ref="AOL291:AON291"/>
    <mergeCell ref="AOO291:AOQ291"/>
    <mergeCell ref="AOR291:AOT291"/>
    <mergeCell ref="AOU291:AOW291"/>
    <mergeCell ref="ANN291:ANP291"/>
    <mergeCell ref="ANQ291:ANS291"/>
    <mergeCell ref="ANT291:ANV291"/>
    <mergeCell ref="ANW291:ANY291"/>
    <mergeCell ref="ANZ291:AOB291"/>
    <mergeCell ref="AOC291:AOE291"/>
    <mergeCell ref="AMV291:AMX291"/>
    <mergeCell ref="AMY291:ANA291"/>
    <mergeCell ref="ANB291:AND291"/>
    <mergeCell ref="ANE291:ANG291"/>
    <mergeCell ref="ANH291:ANJ291"/>
    <mergeCell ref="ANK291:ANM291"/>
    <mergeCell ref="AMD291:AMF291"/>
    <mergeCell ref="AMG291:AMI291"/>
    <mergeCell ref="AMJ291:AML291"/>
    <mergeCell ref="AMM291:AMO291"/>
    <mergeCell ref="AMP291:AMR291"/>
    <mergeCell ref="AMS291:AMU291"/>
    <mergeCell ref="ALL291:ALN291"/>
    <mergeCell ref="ALO291:ALQ291"/>
    <mergeCell ref="ALR291:ALT291"/>
    <mergeCell ref="ALU291:ALW291"/>
    <mergeCell ref="ALX291:ALZ291"/>
    <mergeCell ref="AMA291:AMC291"/>
    <mergeCell ref="AKT291:AKV291"/>
    <mergeCell ref="AKW291:AKY291"/>
    <mergeCell ref="AKZ291:ALB291"/>
    <mergeCell ref="ALC291:ALE291"/>
    <mergeCell ref="ALF291:ALH291"/>
    <mergeCell ref="ALI291:ALK291"/>
    <mergeCell ref="AKB291:AKD291"/>
    <mergeCell ref="AKE291:AKG291"/>
    <mergeCell ref="AKH291:AKJ291"/>
    <mergeCell ref="AKK291:AKM291"/>
    <mergeCell ref="AKN291:AKP291"/>
    <mergeCell ref="AKQ291:AKS291"/>
    <mergeCell ref="AJJ291:AJL291"/>
    <mergeCell ref="AJM291:AJO291"/>
    <mergeCell ref="AJP291:AJR291"/>
    <mergeCell ref="AJS291:AJU291"/>
    <mergeCell ref="AJV291:AJX291"/>
    <mergeCell ref="AJY291:AKA291"/>
    <mergeCell ref="AIR291:AIT291"/>
    <mergeCell ref="AIU291:AIW291"/>
    <mergeCell ref="AIX291:AIZ291"/>
    <mergeCell ref="AJA291:AJC291"/>
    <mergeCell ref="AJD291:AJF291"/>
    <mergeCell ref="AJG291:AJI291"/>
    <mergeCell ref="AHZ291:AIB291"/>
    <mergeCell ref="AIC291:AIE291"/>
    <mergeCell ref="AIF291:AIH291"/>
    <mergeCell ref="AII291:AIK291"/>
    <mergeCell ref="AIL291:AIN291"/>
    <mergeCell ref="AIO291:AIQ291"/>
    <mergeCell ref="AHH291:AHJ291"/>
    <mergeCell ref="AHK291:AHM291"/>
    <mergeCell ref="AHN291:AHP291"/>
    <mergeCell ref="AHQ291:AHS291"/>
    <mergeCell ref="AHT291:AHV291"/>
    <mergeCell ref="AHW291:AHY291"/>
    <mergeCell ref="AGP291:AGR291"/>
    <mergeCell ref="AGS291:AGU291"/>
    <mergeCell ref="AGV291:AGX291"/>
    <mergeCell ref="AGY291:AHA291"/>
    <mergeCell ref="AHB291:AHD291"/>
    <mergeCell ref="AHE291:AHG291"/>
    <mergeCell ref="AFX291:AFZ291"/>
    <mergeCell ref="AGA291:AGC291"/>
    <mergeCell ref="AGD291:AGF291"/>
    <mergeCell ref="AGG291:AGI291"/>
    <mergeCell ref="AGJ291:AGL291"/>
    <mergeCell ref="AGM291:AGO291"/>
    <mergeCell ref="AFF291:AFH291"/>
    <mergeCell ref="AFI291:AFK291"/>
    <mergeCell ref="AFL291:AFN291"/>
    <mergeCell ref="AFO291:AFQ291"/>
    <mergeCell ref="AFR291:AFT291"/>
    <mergeCell ref="AFU291:AFW291"/>
    <mergeCell ref="AEN291:AEP291"/>
    <mergeCell ref="AEQ291:AES291"/>
    <mergeCell ref="AET291:AEV291"/>
    <mergeCell ref="AEW291:AEY291"/>
    <mergeCell ref="AEZ291:AFB291"/>
    <mergeCell ref="AFC291:AFE291"/>
    <mergeCell ref="ADV291:ADX291"/>
    <mergeCell ref="ADY291:AEA291"/>
    <mergeCell ref="AEB291:AED291"/>
    <mergeCell ref="AEE291:AEG291"/>
    <mergeCell ref="AEH291:AEJ291"/>
    <mergeCell ref="AEK291:AEM291"/>
    <mergeCell ref="ADD291:ADF291"/>
    <mergeCell ref="ADG291:ADI291"/>
    <mergeCell ref="ADJ291:ADL291"/>
    <mergeCell ref="ADM291:ADO291"/>
    <mergeCell ref="ADP291:ADR291"/>
    <mergeCell ref="ADS291:ADU291"/>
    <mergeCell ref="ACL291:ACN291"/>
    <mergeCell ref="ACO291:ACQ291"/>
    <mergeCell ref="ACR291:ACT291"/>
    <mergeCell ref="ACU291:ACW291"/>
    <mergeCell ref="ACX291:ACZ291"/>
    <mergeCell ref="ADA291:ADC291"/>
    <mergeCell ref="ABT291:ABV291"/>
    <mergeCell ref="ABW291:ABY291"/>
    <mergeCell ref="ABZ291:ACB291"/>
    <mergeCell ref="ACC291:ACE291"/>
    <mergeCell ref="ACF291:ACH291"/>
    <mergeCell ref="ACI291:ACK291"/>
    <mergeCell ref="ABB291:ABD291"/>
    <mergeCell ref="ABE291:ABG291"/>
    <mergeCell ref="ABH291:ABJ291"/>
    <mergeCell ref="ABK291:ABM291"/>
    <mergeCell ref="ABN291:ABP291"/>
    <mergeCell ref="ABQ291:ABS291"/>
    <mergeCell ref="AAJ291:AAL291"/>
    <mergeCell ref="AAM291:AAO291"/>
    <mergeCell ref="AAP291:AAR291"/>
    <mergeCell ref="AAS291:AAU291"/>
    <mergeCell ref="AAV291:AAX291"/>
    <mergeCell ref="AAY291:ABA291"/>
    <mergeCell ref="ZR291:ZT291"/>
    <mergeCell ref="ZU291:ZW291"/>
    <mergeCell ref="ZX291:ZZ291"/>
    <mergeCell ref="AAA291:AAC291"/>
    <mergeCell ref="AAD291:AAF291"/>
    <mergeCell ref="AAG291:AAI291"/>
    <mergeCell ref="YZ291:ZB291"/>
    <mergeCell ref="ZC291:ZE291"/>
    <mergeCell ref="ZF291:ZH291"/>
    <mergeCell ref="ZI291:ZK291"/>
    <mergeCell ref="ZL291:ZN291"/>
    <mergeCell ref="ZO291:ZQ291"/>
    <mergeCell ref="YH291:YJ291"/>
    <mergeCell ref="YK291:YM291"/>
    <mergeCell ref="YN291:YP291"/>
    <mergeCell ref="YQ291:YS291"/>
    <mergeCell ref="YT291:YV291"/>
    <mergeCell ref="YW291:YY291"/>
    <mergeCell ref="XP291:XR291"/>
    <mergeCell ref="XS291:XU291"/>
    <mergeCell ref="XV291:XX291"/>
    <mergeCell ref="XY291:YA291"/>
    <mergeCell ref="YB291:YD291"/>
    <mergeCell ref="YE291:YG291"/>
    <mergeCell ref="WX291:WZ291"/>
    <mergeCell ref="XA291:XC291"/>
    <mergeCell ref="XD291:XF291"/>
    <mergeCell ref="XG291:XI291"/>
    <mergeCell ref="XJ291:XL291"/>
    <mergeCell ref="XM291:XO291"/>
    <mergeCell ref="WF291:WH291"/>
    <mergeCell ref="WI291:WK291"/>
    <mergeCell ref="WL291:WN291"/>
    <mergeCell ref="WO291:WQ291"/>
    <mergeCell ref="WR291:WT291"/>
    <mergeCell ref="WU291:WW291"/>
    <mergeCell ref="VN291:VP291"/>
    <mergeCell ref="VQ291:VS291"/>
    <mergeCell ref="VT291:VV291"/>
    <mergeCell ref="VW291:VY291"/>
    <mergeCell ref="VZ291:WB291"/>
    <mergeCell ref="WC291:WE291"/>
    <mergeCell ref="UV291:UX291"/>
    <mergeCell ref="UY291:VA291"/>
    <mergeCell ref="VB291:VD291"/>
    <mergeCell ref="VE291:VG291"/>
    <mergeCell ref="VH291:VJ291"/>
    <mergeCell ref="VK291:VM291"/>
    <mergeCell ref="UD291:UF291"/>
    <mergeCell ref="UG291:UI291"/>
    <mergeCell ref="UJ291:UL291"/>
    <mergeCell ref="UM291:UO291"/>
    <mergeCell ref="UP291:UR291"/>
    <mergeCell ref="US291:UU291"/>
    <mergeCell ref="TL291:TN291"/>
    <mergeCell ref="TO291:TQ291"/>
    <mergeCell ref="TR291:TT291"/>
    <mergeCell ref="TU291:TW291"/>
    <mergeCell ref="TX291:TZ291"/>
    <mergeCell ref="UA291:UC291"/>
    <mergeCell ref="ST291:SV291"/>
    <mergeCell ref="SW291:SY291"/>
    <mergeCell ref="SZ291:TB291"/>
    <mergeCell ref="TC291:TE291"/>
    <mergeCell ref="TF291:TH291"/>
    <mergeCell ref="TI291:TK291"/>
    <mergeCell ref="SB291:SD291"/>
    <mergeCell ref="SE291:SG291"/>
    <mergeCell ref="SH291:SJ291"/>
    <mergeCell ref="SK291:SM291"/>
    <mergeCell ref="SN291:SP291"/>
    <mergeCell ref="SQ291:SS291"/>
    <mergeCell ref="RJ291:RL291"/>
    <mergeCell ref="RM291:RO291"/>
    <mergeCell ref="RP291:RR291"/>
    <mergeCell ref="RS291:RU291"/>
    <mergeCell ref="RV291:RX291"/>
    <mergeCell ref="RY291:SA291"/>
    <mergeCell ref="QR291:QT291"/>
    <mergeCell ref="QU291:QW291"/>
    <mergeCell ref="QX291:QZ291"/>
    <mergeCell ref="RA291:RC291"/>
    <mergeCell ref="RD291:RF291"/>
    <mergeCell ref="RG291:RI291"/>
    <mergeCell ref="PZ291:QB291"/>
    <mergeCell ref="QC291:QE291"/>
    <mergeCell ref="QF291:QH291"/>
    <mergeCell ref="QI291:QK291"/>
    <mergeCell ref="QL291:QN291"/>
    <mergeCell ref="QO291:QQ291"/>
    <mergeCell ref="PH291:PJ291"/>
    <mergeCell ref="PK291:PM291"/>
    <mergeCell ref="PN291:PP291"/>
    <mergeCell ref="PQ291:PS291"/>
    <mergeCell ref="PT291:PV291"/>
    <mergeCell ref="PW291:PY291"/>
    <mergeCell ref="OP291:OR291"/>
    <mergeCell ref="OS291:OU291"/>
    <mergeCell ref="OV291:OX291"/>
    <mergeCell ref="OY291:PA291"/>
    <mergeCell ref="PB291:PD291"/>
    <mergeCell ref="PE291:PG291"/>
    <mergeCell ref="NX291:NZ291"/>
    <mergeCell ref="OA291:OC291"/>
    <mergeCell ref="OD291:OF291"/>
    <mergeCell ref="OG291:OI291"/>
    <mergeCell ref="OJ291:OL291"/>
    <mergeCell ref="OM291:OO291"/>
    <mergeCell ref="NF291:NH291"/>
    <mergeCell ref="NI291:NK291"/>
    <mergeCell ref="NL291:NN291"/>
    <mergeCell ref="NO291:NQ291"/>
    <mergeCell ref="NR291:NT291"/>
    <mergeCell ref="NU291:NW291"/>
    <mergeCell ref="MN291:MP291"/>
    <mergeCell ref="MQ291:MS291"/>
    <mergeCell ref="MT291:MV291"/>
    <mergeCell ref="MW291:MY291"/>
    <mergeCell ref="MZ291:NB291"/>
    <mergeCell ref="NC291:NE291"/>
    <mergeCell ref="LV291:LX291"/>
    <mergeCell ref="LY291:MA291"/>
    <mergeCell ref="MB291:MD291"/>
    <mergeCell ref="ME291:MG291"/>
    <mergeCell ref="MH291:MJ291"/>
    <mergeCell ref="MK291:MM291"/>
    <mergeCell ref="LD291:LF291"/>
    <mergeCell ref="LG291:LI291"/>
    <mergeCell ref="LJ291:LL291"/>
    <mergeCell ref="LM291:LO291"/>
    <mergeCell ref="LP291:LR291"/>
    <mergeCell ref="LS291:LU291"/>
    <mergeCell ref="KL291:KN291"/>
    <mergeCell ref="KO291:KQ291"/>
    <mergeCell ref="KR291:KT291"/>
    <mergeCell ref="KU291:KW291"/>
    <mergeCell ref="KX291:KZ291"/>
    <mergeCell ref="LA291:LC291"/>
    <mergeCell ref="JT291:JV291"/>
    <mergeCell ref="JW291:JY291"/>
    <mergeCell ref="JZ291:KB291"/>
    <mergeCell ref="KC291:KE291"/>
    <mergeCell ref="KF291:KH291"/>
    <mergeCell ref="KI291:KK291"/>
    <mergeCell ref="JB291:JD291"/>
    <mergeCell ref="JE291:JG291"/>
    <mergeCell ref="JH291:JJ291"/>
    <mergeCell ref="JK291:JM291"/>
    <mergeCell ref="JN291:JP291"/>
    <mergeCell ref="JQ291:JS291"/>
    <mergeCell ref="IJ291:IL291"/>
    <mergeCell ref="IM291:IO291"/>
    <mergeCell ref="IP291:IR291"/>
    <mergeCell ref="IS291:IU291"/>
    <mergeCell ref="IV291:IX291"/>
    <mergeCell ref="IY291:JA291"/>
    <mergeCell ref="HR291:HT291"/>
    <mergeCell ref="HU291:HW291"/>
    <mergeCell ref="HX291:HZ291"/>
    <mergeCell ref="IA291:IC291"/>
    <mergeCell ref="ID291:IF291"/>
    <mergeCell ref="IG291:II291"/>
    <mergeCell ref="GZ291:HB291"/>
    <mergeCell ref="HC291:HE291"/>
    <mergeCell ref="HF291:HH291"/>
    <mergeCell ref="HI291:HK291"/>
    <mergeCell ref="HL291:HN291"/>
    <mergeCell ref="HO291:HQ291"/>
    <mergeCell ref="GH291:GJ291"/>
    <mergeCell ref="GK291:GM291"/>
    <mergeCell ref="GN291:GP291"/>
    <mergeCell ref="GQ291:GS291"/>
    <mergeCell ref="GT291:GV291"/>
    <mergeCell ref="GW291:GY291"/>
    <mergeCell ref="FP291:FR291"/>
    <mergeCell ref="FS291:FU291"/>
    <mergeCell ref="FV291:FX291"/>
    <mergeCell ref="FY291:GA291"/>
    <mergeCell ref="GB291:GD291"/>
    <mergeCell ref="GE291:GG291"/>
    <mergeCell ref="EX291:EZ291"/>
    <mergeCell ref="FA291:FC291"/>
    <mergeCell ref="FD291:FF291"/>
    <mergeCell ref="FG291:FI291"/>
    <mergeCell ref="FJ291:FL291"/>
    <mergeCell ref="FM291:FO291"/>
    <mergeCell ref="EF291:EH291"/>
    <mergeCell ref="EI291:EK291"/>
    <mergeCell ref="EL291:EN291"/>
    <mergeCell ref="EO291:EQ291"/>
    <mergeCell ref="ER291:ET291"/>
    <mergeCell ref="EU291:EW291"/>
    <mergeCell ref="DN291:DP291"/>
    <mergeCell ref="DQ291:DS291"/>
    <mergeCell ref="DT291:DV291"/>
    <mergeCell ref="DW291:DY291"/>
    <mergeCell ref="DZ291:EB291"/>
    <mergeCell ref="EC291:EE291"/>
    <mergeCell ref="CV291:CX291"/>
    <mergeCell ref="CY291:DA291"/>
    <mergeCell ref="DB291:DD291"/>
    <mergeCell ref="DE291:DG291"/>
    <mergeCell ref="DH291:DJ291"/>
    <mergeCell ref="DK291:DM291"/>
    <mergeCell ref="CD291:CF291"/>
    <mergeCell ref="CG291:CI291"/>
    <mergeCell ref="CJ291:CL291"/>
    <mergeCell ref="CM291:CO291"/>
    <mergeCell ref="CP291:CR291"/>
    <mergeCell ref="CS291:CU291"/>
    <mergeCell ref="BL291:BN291"/>
    <mergeCell ref="BO291:BQ291"/>
    <mergeCell ref="BR291:BT291"/>
    <mergeCell ref="BU291:BW291"/>
    <mergeCell ref="BX291:BZ291"/>
    <mergeCell ref="CA291:CC291"/>
    <mergeCell ref="AT291:AV291"/>
    <mergeCell ref="AW291:AY291"/>
    <mergeCell ref="AZ291:BB291"/>
    <mergeCell ref="BC291:BE291"/>
    <mergeCell ref="BF291:BH291"/>
    <mergeCell ref="BI291:BK291"/>
    <mergeCell ref="AB291:AD291"/>
    <mergeCell ref="AE291:AG291"/>
    <mergeCell ref="AH291:AJ291"/>
    <mergeCell ref="AK291:AM291"/>
    <mergeCell ref="AN291:AP291"/>
    <mergeCell ref="AQ291:AS291"/>
    <mergeCell ref="J291:L291"/>
    <mergeCell ref="M291:O291"/>
    <mergeCell ref="P291:R291"/>
    <mergeCell ref="S291:U291"/>
    <mergeCell ref="V291:X291"/>
    <mergeCell ref="Y291:AA291"/>
    <mergeCell ref="A289:B289"/>
    <mergeCell ref="C289:C292"/>
    <mergeCell ref="D289:E289"/>
    <mergeCell ref="A290:B290"/>
    <mergeCell ref="D290:E290"/>
    <mergeCell ref="A291:B291"/>
    <mergeCell ref="D291:E291"/>
    <mergeCell ref="A283:H283"/>
    <mergeCell ref="A284:F284"/>
    <mergeCell ref="A286:E286"/>
    <mergeCell ref="A287:E287"/>
    <mergeCell ref="A288:B288"/>
    <mergeCell ref="D288:E288"/>
    <mergeCell ref="A276:C276"/>
    <mergeCell ref="A277:C277"/>
    <mergeCell ref="A278:C278"/>
    <mergeCell ref="A280:H280"/>
    <mergeCell ref="A281:H281"/>
    <mergeCell ref="A282:H282"/>
    <mergeCell ref="C271:D271"/>
    <mergeCell ref="A272:C272"/>
    <mergeCell ref="G272:H272"/>
    <mergeCell ref="A273:C273"/>
    <mergeCell ref="A274:C274"/>
    <mergeCell ref="A275:C275"/>
    <mergeCell ref="A266:B266"/>
    <mergeCell ref="D266:H266"/>
    <mergeCell ref="A267:B267"/>
    <mergeCell ref="D267:H267"/>
    <mergeCell ref="C269:D269"/>
    <mergeCell ref="C270:D270"/>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1:H251"/>
    <mergeCell ref="D252:H252"/>
    <mergeCell ref="D253:H253"/>
    <mergeCell ref="A254:B254"/>
    <mergeCell ref="D254:H254"/>
    <mergeCell ref="A255:B255"/>
    <mergeCell ref="C255:C259"/>
    <mergeCell ref="D255:H255"/>
    <mergeCell ref="A256:B256"/>
    <mergeCell ref="D256:H256"/>
    <mergeCell ref="A245:B245"/>
    <mergeCell ref="D245:H245"/>
    <mergeCell ref="A246:B246"/>
    <mergeCell ref="D246:H246"/>
    <mergeCell ref="D247:H247"/>
    <mergeCell ref="B248:B253"/>
    <mergeCell ref="C248:C253"/>
    <mergeCell ref="D248:H248"/>
    <mergeCell ref="D249:H249"/>
    <mergeCell ref="D250:H250"/>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D193:H193"/>
    <mergeCell ref="A194:B194"/>
    <mergeCell ref="C194:C211"/>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1:H181"/>
    <mergeCell ref="A182:B182"/>
    <mergeCell ref="C182:C190"/>
    <mergeCell ref="D182:H182"/>
    <mergeCell ref="A183:B183"/>
    <mergeCell ref="D183:H183"/>
    <mergeCell ref="A184:B184"/>
    <mergeCell ref="D184:H184"/>
    <mergeCell ref="A185:B185"/>
    <mergeCell ref="D185:H185"/>
    <mergeCell ref="A178:B178"/>
    <mergeCell ref="D178:H178"/>
    <mergeCell ref="A179:B179"/>
    <mergeCell ref="D179:H179"/>
    <mergeCell ref="A180:C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8:H128"/>
    <mergeCell ref="A129:C129"/>
    <mergeCell ref="D129:H129"/>
    <mergeCell ref="A130:B130"/>
    <mergeCell ref="C130:C179"/>
    <mergeCell ref="D130:H130"/>
    <mergeCell ref="A131:B131"/>
    <mergeCell ref="D131:H131"/>
    <mergeCell ref="A132:B132"/>
    <mergeCell ref="D132:H132"/>
    <mergeCell ref="G119:G123"/>
    <mergeCell ref="H119:H123"/>
    <mergeCell ref="D124:H124"/>
    <mergeCell ref="A125:A127"/>
    <mergeCell ref="B125:B126"/>
    <mergeCell ref="C125:C126"/>
    <mergeCell ref="D125:H127"/>
    <mergeCell ref="F114:F117"/>
    <mergeCell ref="G114:G117"/>
    <mergeCell ref="H114:H117"/>
    <mergeCell ref="D118:H118"/>
    <mergeCell ref="A119:A123"/>
    <mergeCell ref="B119:B120"/>
    <mergeCell ref="C119:C120"/>
    <mergeCell ref="D119:D123"/>
    <mergeCell ref="E119:E123"/>
    <mergeCell ref="F119:F123"/>
    <mergeCell ref="A110:B110"/>
    <mergeCell ref="D110:H110"/>
    <mergeCell ref="A111:B111"/>
    <mergeCell ref="D111:H111"/>
    <mergeCell ref="D112:H112"/>
    <mergeCell ref="A114:A117"/>
    <mergeCell ref="B114:B115"/>
    <mergeCell ref="C114:C115"/>
    <mergeCell ref="D114:D117"/>
    <mergeCell ref="E114:E117"/>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0:H60"/>
    <mergeCell ref="A61:C61"/>
    <mergeCell ref="D61:H61"/>
    <mergeCell ref="A62:B62"/>
    <mergeCell ref="C62:C111"/>
    <mergeCell ref="D62:H62"/>
    <mergeCell ref="A63:B63"/>
    <mergeCell ref="D63:H63"/>
    <mergeCell ref="A64:B64"/>
    <mergeCell ref="D64:H64"/>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16"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4">
        <v>309.59999999999997</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361">
        <f>F48*1.2</f>
        <v>5227.2</v>
      </c>
      <c r="E48" s="361">
        <f>F48*1.1</f>
        <v>4791.6000000000004</v>
      </c>
      <c r="F48" s="361">
        <v>4356</v>
      </c>
      <c r="G48" s="361">
        <f>F48*0.75</f>
        <v>3267</v>
      </c>
      <c r="H48" s="361">
        <f>F48*0.5</f>
        <v>2178</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1320 до 26400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6" s="127">
        <v>1320</v>
      </c>
      <c r="E56" s="128"/>
      <c r="F56" s="128"/>
      <c r="G56" s="128"/>
      <c r="H56" s="129"/>
    </row>
    <row r="57" spans="1:8" ht="37.5" customHeight="1" x14ac:dyDescent="0.2">
      <c r="A57" s="130" t="s">
        <v>33</v>
      </c>
      <c r="B57" s="131"/>
      <c r="C57" s="126"/>
      <c r="D57" s="36">
        <v>2640</v>
      </c>
      <c r="E57" s="37"/>
      <c r="F57" s="37"/>
      <c r="G57" s="37"/>
      <c r="H57" s="38"/>
    </row>
    <row r="58" spans="1:8" ht="37.5" customHeight="1" x14ac:dyDescent="0.2">
      <c r="A58" s="130" t="s">
        <v>34</v>
      </c>
      <c r="B58" s="131"/>
      <c r="C58" s="126"/>
      <c r="D58" s="36">
        <v>3960</v>
      </c>
      <c r="E58" s="37"/>
      <c r="F58" s="37"/>
      <c r="G58" s="37"/>
      <c r="H58" s="38"/>
    </row>
    <row r="59" spans="1:8" ht="37.5" customHeight="1" x14ac:dyDescent="0.2">
      <c r="A59" s="130" t="s">
        <v>35</v>
      </c>
      <c r="B59" s="131"/>
      <c r="C59" s="126"/>
      <c r="D59" s="36">
        <v>5280</v>
      </c>
      <c r="E59" s="37"/>
      <c r="F59" s="37"/>
      <c r="G59" s="37"/>
      <c r="H59" s="38"/>
    </row>
    <row r="60" spans="1:8" ht="37.5" customHeight="1" x14ac:dyDescent="0.2">
      <c r="A60" s="130" t="s">
        <v>36</v>
      </c>
      <c r="B60" s="131"/>
      <c r="C60" s="126"/>
      <c r="D60" s="36">
        <v>6600</v>
      </c>
      <c r="E60" s="37"/>
      <c r="F60" s="37"/>
      <c r="G60" s="37"/>
      <c r="H60" s="38"/>
    </row>
    <row r="61" spans="1:8" ht="37.5" customHeight="1" x14ac:dyDescent="0.2">
      <c r="A61" s="130" t="s">
        <v>37</v>
      </c>
      <c r="B61" s="131"/>
      <c r="C61" s="126"/>
      <c r="D61" s="36">
        <v>7920</v>
      </c>
      <c r="E61" s="37"/>
      <c r="F61" s="37"/>
      <c r="G61" s="37"/>
      <c r="H61" s="38"/>
    </row>
    <row r="62" spans="1:8" ht="37.5" customHeight="1" x14ac:dyDescent="0.2">
      <c r="A62" s="130" t="s">
        <v>38</v>
      </c>
      <c r="B62" s="131"/>
      <c r="C62" s="126"/>
      <c r="D62" s="36">
        <v>9240</v>
      </c>
      <c r="E62" s="37"/>
      <c r="F62" s="37"/>
      <c r="G62" s="37"/>
      <c r="H62" s="38"/>
    </row>
    <row r="63" spans="1:8" ht="37.5" customHeight="1" x14ac:dyDescent="0.2">
      <c r="A63" s="130" t="s">
        <v>39</v>
      </c>
      <c r="B63" s="131"/>
      <c r="C63" s="126"/>
      <c r="D63" s="36">
        <v>10560</v>
      </c>
      <c r="E63" s="37"/>
      <c r="F63" s="37"/>
      <c r="G63" s="37"/>
      <c r="H63" s="38"/>
    </row>
    <row r="64" spans="1:8" ht="37.5" customHeight="1" x14ac:dyDescent="0.2">
      <c r="A64" s="130" t="s">
        <v>40</v>
      </c>
      <c r="B64" s="131"/>
      <c r="C64" s="126"/>
      <c r="D64" s="36">
        <v>11880</v>
      </c>
      <c r="E64" s="37"/>
      <c r="F64" s="37"/>
      <c r="G64" s="37"/>
      <c r="H64" s="38"/>
    </row>
    <row r="65" spans="1:8" ht="37.5" customHeight="1" x14ac:dyDescent="0.2">
      <c r="A65" s="130" t="s">
        <v>41</v>
      </c>
      <c r="B65" s="131"/>
      <c r="C65" s="126"/>
      <c r="D65" s="36">
        <v>13200</v>
      </c>
      <c r="E65" s="37"/>
      <c r="F65" s="37"/>
      <c r="G65" s="37"/>
      <c r="H65" s="38"/>
    </row>
    <row r="66" spans="1:8" ht="37.5" customHeight="1" x14ac:dyDescent="0.2">
      <c r="A66" s="130" t="s">
        <v>42</v>
      </c>
      <c r="B66" s="131"/>
      <c r="C66" s="126"/>
      <c r="D66" s="36">
        <v>14520</v>
      </c>
      <c r="E66" s="37"/>
      <c r="F66" s="37"/>
      <c r="G66" s="37"/>
      <c r="H66" s="38"/>
    </row>
    <row r="67" spans="1:8" ht="37.5" customHeight="1" x14ac:dyDescent="0.2">
      <c r="A67" s="130" t="s">
        <v>43</v>
      </c>
      <c r="B67" s="131"/>
      <c r="C67" s="126"/>
      <c r="D67" s="36">
        <v>15840</v>
      </c>
      <c r="E67" s="37"/>
      <c r="F67" s="37"/>
      <c r="G67" s="37"/>
      <c r="H67" s="38"/>
    </row>
    <row r="68" spans="1:8" ht="37.5" customHeight="1" x14ac:dyDescent="0.2">
      <c r="A68" s="130" t="s">
        <v>44</v>
      </c>
      <c r="B68" s="131"/>
      <c r="C68" s="126"/>
      <c r="D68" s="36">
        <v>17160</v>
      </c>
      <c r="E68" s="37"/>
      <c r="F68" s="37"/>
      <c r="G68" s="37"/>
      <c r="H68" s="38"/>
    </row>
    <row r="69" spans="1:8" ht="37.5" customHeight="1" x14ac:dyDescent="0.2">
      <c r="A69" s="130" t="s">
        <v>45</v>
      </c>
      <c r="B69" s="131"/>
      <c r="C69" s="126"/>
      <c r="D69" s="36">
        <v>18480</v>
      </c>
      <c r="E69" s="37"/>
      <c r="F69" s="37"/>
      <c r="G69" s="37"/>
      <c r="H69" s="38"/>
    </row>
    <row r="70" spans="1:8" ht="37.5" customHeight="1" x14ac:dyDescent="0.2">
      <c r="A70" s="130" t="s">
        <v>46</v>
      </c>
      <c r="B70" s="131"/>
      <c r="C70" s="126"/>
      <c r="D70" s="36">
        <v>19800</v>
      </c>
      <c r="E70" s="37"/>
      <c r="F70" s="37"/>
      <c r="G70" s="37"/>
      <c r="H70" s="38"/>
    </row>
    <row r="71" spans="1:8" ht="37.5" customHeight="1" x14ac:dyDescent="0.2">
      <c r="A71" s="130" t="s">
        <v>47</v>
      </c>
      <c r="B71" s="131"/>
      <c r="C71" s="126"/>
      <c r="D71" s="36">
        <v>21120</v>
      </c>
      <c r="E71" s="37"/>
      <c r="F71" s="37"/>
      <c r="G71" s="37"/>
      <c r="H71" s="38"/>
    </row>
    <row r="72" spans="1:8" ht="37.5" customHeight="1" x14ac:dyDescent="0.2">
      <c r="A72" s="130" t="s">
        <v>48</v>
      </c>
      <c r="B72" s="131"/>
      <c r="C72" s="126"/>
      <c r="D72" s="36">
        <v>22440</v>
      </c>
      <c r="E72" s="37"/>
      <c r="F72" s="37"/>
      <c r="G72" s="37"/>
      <c r="H72" s="38"/>
    </row>
    <row r="73" spans="1:8" ht="37.5" customHeight="1" x14ac:dyDescent="0.2">
      <c r="A73" s="130" t="s">
        <v>49</v>
      </c>
      <c r="B73" s="131"/>
      <c r="C73" s="126"/>
      <c r="D73" s="36">
        <v>23760</v>
      </c>
      <c r="E73" s="37"/>
      <c r="F73" s="37"/>
      <c r="G73" s="37"/>
      <c r="H73" s="38"/>
    </row>
    <row r="74" spans="1:8" ht="37.5" customHeight="1" x14ac:dyDescent="0.2">
      <c r="A74" s="130" t="s">
        <v>50</v>
      </c>
      <c r="B74" s="131"/>
      <c r="C74" s="126"/>
      <c r="D74" s="36">
        <v>25080</v>
      </c>
      <c r="E74" s="37"/>
      <c r="F74" s="37"/>
      <c r="G74" s="37"/>
      <c r="H74" s="38"/>
    </row>
    <row r="75" spans="1:8" ht="37.5" customHeight="1" thickBot="1" x14ac:dyDescent="0.25">
      <c r="A75" s="130" t="s">
        <v>51</v>
      </c>
      <c r="B75" s="131"/>
      <c r="C75" s="126"/>
      <c r="D75" s="36">
        <v>26400</v>
      </c>
      <c r="E75" s="37"/>
      <c r="F75" s="37"/>
      <c r="G75" s="37"/>
      <c r="H75" s="38"/>
    </row>
    <row r="76" spans="1:8" ht="50.1" customHeight="1" thickBot="1" x14ac:dyDescent="0.25">
      <c r="A76" s="119" t="s">
        <v>52</v>
      </c>
      <c r="B76" s="120"/>
      <c r="C76" s="120"/>
      <c r="D76" s="121" t="str">
        <f>"от "&amp;MIN(D77:D86)&amp;" до "&amp;MAX(D77:D86)</f>
        <v>от 303,6 до 2468,4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77" s="135">
        <v>824.4</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8" s="140">
        <v>303.59999999999997</v>
      </c>
      <c r="E78" s="140"/>
      <c r="F78" s="140"/>
      <c r="G78" s="140"/>
      <c r="H78" s="141"/>
    </row>
    <row r="79" spans="1:8" ht="37.5" customHeight="1" x14ac:dyDescent="0.2">
      <c r="A79" s="137" t="s">
        <v>55</v>
      </c>
      <c r="B79" s="138"/>
      <c r="C79" s="142"/>
      <c r="D79" s="140">
        <v>2468.4</v>
      </c>
      <c r="E79" s="140"/>
      <c r="F79" s="140"/>
      <c r="G79" s="140"/>
      <c r="H79" s="141"/>
    </row>
    <row r="80" spans="1:8" ht="37.5" customHeight="1" x14ac:dyDescent="0.2">
      <c r="A80" s="137" t="s">
        <v>56</v>
      </c>
      <c r="B80" s="138"/>
      <c r="C80" s="142"/>
      <c r="D80" s="140">
        <v>1254</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303.59999999999997</v>
      </c>
      <c r="E82" s="140"/>
      <c r="F82" s="140"/>
      <c r="G82" s="140"/>
      <c r="H82" s="141"/>
    </row>
    <row r="83" spans="1:8" ht="37.5" customHeight="1" x14ac:dyDescent="0.2">
      <c r="A83" s="137" t="s">
        <v>59</v>
      </c>
      <c r="B83" s="138"/>
      <c r="C83" s="142"/>
      <c r="D83" s="140">
        <v>303.59999999999997</v>
      </c>
      <c r="E83" s="140"/>
      <c r="F83" s="140"/>
      <c r="G83" s="140"/>
      <c r="H83" s="141"/>
    </row>
    <row r="84" spans="1:8" ht="37.5" customHeight="1" x14ac:dyDescent="0.2">
      <c r="A84" s="137" t="s">
        <v>60</v>
      </c>
      <c r="B84" s="138"/>
      <c r="C84" s="142"/>
      <c r="D84" s="140">
        <v>607.19999999999993</v>
      </c>
      <c r="E84" s="140"/>
      <c r="F84" s="140"/>
      <c r="G84" s="140"/>
      <c r="H84" s="141"/>
    </row>
    <row r="85" spans="1:8" ht="37.5" customHeight="1" x14ac:dyDescent="0.2">
      <c r="A85" s="137" t="s">
        <v>61</v>
      </c>
      <c r="B85" s="138"/>
      <c r="C85" s="142"/>
      <c r="D85" s="140">
        <v>910.8</v>
      </c>
      <c r="E85" s="140"/>
      <c r="F85" s="140"/>
      <c r="G85" s="140"/>
      <c r="H85" s="141"/>
    </row>
    <row r="86" spans="1:8" ht="37.5" customHeight="1" thickBot="1" x14ac:dyDescent="0.25">
      <c r="A86" s="145" t="s">
        <v>62</v>
      </c>
      <c r="B86" s="146"/>
      <c r="C86" s="147"/>
      <c r="D86" s="148">
        <v>1880.3999999999999</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660 до 6871,2</v>
      </c>
      <c r="E88" s="156"/>
      <c r="F88" s="156"/>
      <c r="G88" s="156"/>
      <c r="H88" s="157"/>
    </row>
    <row r="89" spans="1:8" ht="21.75" thickBot="1" x14ac:dyDescent="0.25">
      <c r="A89" s="301"/>
      <c r="B89" s="302"/>
      <c r="C89" s="118"/>
      <c r="D89" s="325"/>
      <c r="E89" s="325"/>
      <c r="F89" s="325"/>
      <c r="G89" s="325"/>
      <c r="H89" s="326"/>
    </row>
    <row r="90" spans="1:8" ht="58.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90" s="165">
        <v>1980</v>
      </c>
      <c r="E90" s="165"/>
      <c r="F90" s="165"/>
      <c r="G90" s="165"/>
      <c r="H90" s="166"/>
    </row>
    <row r="91" spans="1:8" ht="58.5" customHeight="1" thickBot="1" x14ac:dyDescent="0.25">
      <c r="A91" s="167" t="s">
        <v>67</v>
      </c>
      <c r="B91" s="168"/>
      <c r="C91" s="169"/>
      <c r="D91" s="170" t="s">
        <v>68</v>
      </c>
      <c r="E91" s="171"/>
      <c r="F91" s="171"/>
      <c r="G91" s="171"/>
      <c r="H91" s="172"/>
    </row>
    <row r="92" spans="1:8" ht="58.5" customHeight="1" x14ac:dyDescent="0.2">
      <c r="A92" s="173" t="s">
        <v>69</v>
      </c>
      <c r="B92" s="174"/>
      <c r="C92" s="169"/>
      <c r="D92" s="140">
        <f>D90/4</f>
        <v>495</v>
      </c>
      <c r="E92" s="140"/>
      <c r="F92" s="140"/>
      <c r="G92" s="140"/>
      <c r="H92" s="141"/>
    </row>
    <row r="93" spans="1:8" ht="58.5" customHeight="1" x14ac:dyDescent="0.2">
      <c r="A93" s="173" t="s">
        <v>70</v>
      </c>
      <c r="B93" s="174"/>
      <c r="C93" s="169"/>
      <c r="D93" s="140">
        <f>D90/5</f>
        <v>396</v>
      </c>
      <c r="E93" s="140"/>
      <c r="F93" s="140"/>
      <c r="G93" s="140"/>
      <c r="H93" s="141"/>
    </row>
    <row r="94" spans="1:8" ht="58.5" customHeight="1" x14ac:dyDescent="0.2">
      <c r="A94" s="173" t="s">
        <v>71</v>
      </c>
      <c r="B94" s="174"/>
      <c r="C94" s="169"/>
      <c r="D94" s="140">
        <f>D90/6</f>
        <v>330</v>
      </c>
      <c r="E94" s="140"/>
      <c r="F94" s="140"/>
      <c r="G94" s="140"/>
      <c r="H94" s="141"/>
    </row>
    <row r="95" spans="1:8" ht="58.5" customHeight="1" x14ac:dyDescent="0.2">
      <c r="A95" s="173" t="s">
        <v>72</v>
      </c>
      <c r="B95" s="174"/>
      <c r="C95" s="169"/>
      <c r="D95" s="140">
        <f>D90/7</f>
        <v>282.85714285714283</v>
      </c>
      <c r="E95" s="140"/>
      <c r="F95" s="140"/>
      <c r="G95" s="140"/>
      <c r="H95" s="141"/>
    </row>
    <row r="96" spans="1:8" ht="58.5" customHeight="1" x14ac:dyDescent="0.2">
      <c r="A96" s="173" t="s">
        <v>73</v>
      </c>
      <c r="B96" s="174"/>
      <c r="C96" s="169"/>
      <c r="D96" s="140">
        <f>D90/8</f>
        <v>247.5</v>
      </c>
      <c r="E96" s="140"/>
      <c r="F96" s="140"/>
      <c r="G96" s="140"/>
      <c r="H96" s="141"/>
    </row>
    <row r="97" spans="1:8" ht="58.5" customHeight="1" x14ac:dyDescent="0.2">
      <c r="A97" s="173" t="s">
        <v>74</v>
      </c>
      <c r="B97" s="174"/>
      <c r="C97" s="169"/>
      <c r="D97" s="140">
        <f>D90/9</f>
        <v>220</v>
      </c>
      <c r="E97" s="140"/>
      <c r="F97" s="140"/>
      <c r="G97" s="140"/>
      <c r="H97" s="141"/>
    </row>
    <row r="98" spans="1:8" ht="58.5" customHeight="1" x14ac:dyDescent="0.2">
      <c r="A98" s="173" t="s">
        <v>75</v>
      </c>
      <c r="B98" s="174"/>
      <c r="C98" s="169"/>
      <c r="D98" s="140">
        <f>D90/10</f>
        <v>198</v>
      </c>
      <c r="E98" s="140"/>
      <c r="F98" s="140"/>
      <c r="G98" s="140"/>
      <c r="H98" s="141"/>
    </row>
    <row r="99" spans="1:8" ht="58.5" customHeight="1" thickBot="1" x14ac:dyDescent="0.25">
      <c r="A99" s="162" t="s">
        <v>76</v>
      </c>
      <c r="B99" s="163"/>
      <c r="C99" s="169"/>
      <c r="D99" s="165">
        <v>3084</v>
      </c>
      <c r="E99" s="165"/>
      <c r="F99" s="165"/>
      <c r="G99" s="165"/>
      <c r="H99" s="166"/>
    </row>
    <row r="100" spans="1:8" ht="58.5" customHeight="1" thickBot="1" x14ac:dyDescent="0.25">
      <c r="A100" s="167" t="s">
        <v>67</v>
      </c>
      <c r="B100" s="168"/>
      <c r="C100" s="169"/>
      <c r="D100" s="170" t="s">
        <v>68</v>
      </c>
      <c r="E100" s="171"/>
      <c r="F100" s="171"/>
      <c r="G100" s="171"/>
      <c r="H100" s="172"/>
    </row>
    <row r="101" spans="1:8" ht="58.5" customHeight="1" x14ac:dyDescent="0.2">
      <c r="A101" s="173" t="s">
        <v>69</v>
      </c>
      <c r="B101" s="174"/>
      <c r="C101" s="169"/>
      <c r="D101" s="140">
        <v>702</v>
      </c>
      <c r="E101" s="140"/>
      <c r="F101" s="140"/>
      <c r="G101" s="140"/>
      <c r="H101" s="141"/>
    </row>
    <row r="102" spans="1:8" ht="58.5" customHeight="1" x14ac:dyDescent="0.2">
      <c r="A102" s="173" t="s">
        <v>70</v>
      </c>
      <c r="B102" s="174"/>
      <c r="C102" s="169"/>
      <c r="D102" s="140">
        <v>616.79999999999995</v>
      </c>
      <c r="E102" s="140"/>
      <c r="F102" s="140"/>
      <c r="G102" s="140"/>
      <c r="H102" s="141"/>
    </row>
    <row r="103" spans="1:8" ht="58.5" customHeight="1" x14ac:dyDescent="0.2">
      <c r="A103" s="173" t="s">
        <v>71</v>
      </c>
      <c r="B103" s="174"/>
      <c r="C103" s="169"/>
      <c r="D103" s="140">
        <v>514</v>
      </c>
      <c r="E103" s="140"/>
      <c r="F103" s="140"/>
      <c r="G103" s="140"/>
      <c r="H103" s="141"/>
    </row>
    <row r="104" spans="1:8" ht="58.5" customHeight="1" x14ac:dyDescent="0.2">
      <c r="A104" s="173" t="s">
        <v>72</v>
      </c>
      <c r="B104" s="174"/>
      <c r="C104" s="169"/>
      <c r="D104" s="140">
        <v>440.57142857142861</v>
      </c>
      <c r="E104" s="140"/>
      <c r="F104" s="140"/>
      <c r="G104" s="140"/>
      <c r="H104" s="141"/>
    </row>
    <row r="105" spans="1:8" ht="58.5" customHeight="1" x14ac:dyDescent="0.2">
      <c r="A105" s="173" t="s">
        <v>73</v>
      </c>
      <c r="B105" s="174"/>
      <c r="C105" s="169"/>
      <c r="D105" s="140">
        <v>385.5</v>
      </c>
      <c r="E105" s="140"/>
      <c r="F105" s="140"/>
      <c r="G105" s="140"/>
      <c r="H105" s="141"/>
    </row>
    <row r="106" spans="1:8" ht="58.5" customHeight="1" x14ac:dyDescent="0.2">
      <c r="A106" s="173" t="s">
        <v>74</v>
      </c>
      <c r="B106" s="174"/>
      <c r="C106" s="169"/>
      <c r="D106" s="140">
        <v>342.66666666666663</v>
      </c>
      <c r="E106" s="140"/>
      <c r="F106" s="140"/>
      <c r="G106" s="140"/>
      <c r="H106" s="141"/>
    </row>
    <row r="107" spans="1:8" ht="58.5" customHeight="1" thickBot="1" x14ac:dyDescent="0.25">
      <c r="A107" s="173" t="s">
        <v>75</v>
      </c>
      <c r="B107" s="174"/>
      <c r="C107" s="177"/>
      <c r="D107" s="140">
        <v>308.39999999999998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8" s="44">
        <v>15404.4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"2ГИС.НОВЫЙ УРЕНГОЙ"</v>
      </c>
      <c r="D110" s="31">
        <v>1220.3999999999999</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1" s="187">
        <v>1650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2" s="36">
        <v>5610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"2ГИС.НОВЫЙ УРЕНГОЙ"</v>
      </c>
      <c r="D113" s="36">
        <v>3728.3999999999996</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"2ГИС.НОВЫЙ УРЕНГОЙ"</v>
      </c>
      <c r="D114" s="36">
        <v>4474.8</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5" s="36">
        <v>3960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6" s="36">
        <v>3662.4</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7" s="36">
        <v>6871.2</v>
      </c>
      <c r="E117" s="37"/>
      <c r="F117" s="37"/>
      <c r="G117" s="37"/>
      <c r="H117" s="38"/>
    </row>
    <row r="118" spans="1:8" ht="50.1" customHeight="1" x14ac:dyDescent="0.2">
      <c r="A118" s="143" t="s">
        <v>86</v>
      </c>
      <c r="B118" s="144"/>
      <c r="C118" s="190" t="str">
        <f>C150</f>
        <v>электронный справочник на основе Справочника организаций "2ГИС.НОВЫЙ УРЕНГОЙ" (мобильная версия 2ГИС 4.0 и выше)</v>
      </c>
      <c r="D118" s="36">
        <v>1789.2</v>
      </c>
      <c r="E118" s="37"/>
      <c r="F118" s="37"/>
      <c r="G118" s="37"/>
      <c r="H118" s="38"/>
    </row>
    <row r="119" spans="1:8" ht="50.1" customHeight="1" x14ac:dyDescent="0.2">
      <c r="A119" s="143" t="s">
        <v>87</v>
      </c>
      <c r="B119" s="144"/>
      <c r="C119" s="186" t="s">
        <v>88</v>
      </c>
      <c r="D119" s="36">
        <v>660</v>
      </c>
      <c r="E119" s="37"/>
      <c r="F119" s="37"/>
      <c r="G119" s="37"/>
      <c r="H119" s="38"/>
    </row>
    <row r="120" spans="1:8" ht="66.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0" s="36">
        <v>2772</v>
      </c>
      <c r="E120" s="37"/>
      <c r="F120" s="37"/>
      <c r="G120" s="37"/>
      <c r="H120" s="38"/>
    </row>
    <row r="121" spans="1:8" ht="66.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1" s="36">
        <v>2217.6</v>
      </c>
      <c r="E121" s="37"/>
      <c r="F121" s="37"/>
      <c r="G121" s="37"/>
      <c r="H121" s="38"/>
    </row>
    <row r="122" spans="1:8" ht="66.75" customHeight="1" x14ac:dyDescent="0.2">
      <c r="A122" s="143" t="s">
        <v>91</v>
      </c>
      <c r="B122" s="144"/>
      <c r="C122"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2" s="36">
        <v>2402.4</v>
      </c>
      <c r="E122" s="37"/>
      <c r="F122" s="37"/>
      <c r="G122" s="37"/>
      <c r="H122" s="38"/>
    </row>
    <row r="123" spans="1:8" ht="66.75" customHeight="1" x14ac:dyDescent="0.2">
      <c r="A123" s="143" t="s">
        <v>92</v>
      </c>
      <c r="B123" s="144"/>
      <c r="C123"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3" s="36">
        <v>1108.8</v>
      </c>
      <c r="E123" s="37"/>
      <c r="F123" s="37"/>
      <c r="G123" s="37"/>
      <c r="H123" s="38"/>
    </row>
    <row r="124" spans="1:8" ht="66.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4" s="36">
        <v>6871.2</v>
      </c>
      <c r="E124" s="37"/>
      <c r="F124" s="37"/>
      <c r="G124" s="37"/>
      <c r="H124" s="38"/>
    </row>
    <row r="125" spans="1:8" ht="66.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5" s="36">
        <v>2204.4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6" s="36">
        <v>976.8</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7" s="36">
        <v>824.4</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8" s="3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9" s="36">
        <v>2581.1999999999998</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30" s="36">
        <v>3794.3999999999996</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31" s="36">
        <v>2204.4</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"2ГИС.НОВЫЙ УРЕНГОЙ"</v>
      </c>
      <c r="D132" s="36">
        <v>1800</v>
      </c>
      <c r="E132" s="37"/>
      <c r="F132" s="37"/>
      <c r="G132" s="37"/>
      <c r="H132" s="38"/>
    </row>
    <row r="133" spans="1:8" ht="50.1" customHeight="1" x14ac:dyDescent="0.2">
      <c r="A133" s="143" t="s">
        <v>101</v>
      </c>
      <c r="B133" s="144"/>
      <c r="C133" s="186" t="str">
        <f t="shared" ref="C133:C142"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6">
        <v>2400</v>
      </c>
      <c r="E133" s="37"/>
      <c r="F133" s="37"/>
      <c r="G133" s="37"/>
      <c r="H133" s="38"/>
    </row>
    <row r="134" spans="1:8" ht="50.1" customHeight="1" x14ac:dyDescent="0.2">
      <c r="A134" s="143" t="s">
        <v>102</v>
      </c>
      <c r="B134" s="144"/>
      <c r="C134" s="186" t="str">
        <f t="shared" si="2"/>
        <v>Электронный справочник на основе Справочника организаций "2ГИС.НОВЫЙ УРЕНГОЙ" (версия для ПК)</v>
      </c>
      <c r="D134" s="36">
        <v>7920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"2ГИС.НОВЫЙ УРЕНГОЙ"</v>
      </c>
      <c r="D135" s="36">
        <v>5280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"2ГИС.НОВЫЙ УРЕНГОЙ"</v>
      </c>
      <c r="D136" s="36">
        <v>6336</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"2ГИС.НОВЫЙ УРЕНГОЙ" (версия для ПК)</v>
      </c>
      <c r="D137" s="36">
        <v>5640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"2ГИС.НОВЫЙ УРЕНГОЙ" (версия для ПК)</v>
      </c>
      <c r="D138" s="36">
        <v>5160</v>
      </c>
      <c r="E138" s="37"/>
      <c r="F138" s="37"/>
      <c r="G138" s="37"/>
      <c r="H138" s="38"/>
    </row>
    <row r="139" spans="1:8" ht="50.1" customHeight="1" x14ac:dyDescent="0.2">
      <c r="A139" s="143" t="s">
        <v>107</v>
      </c>
      <c r="B139" s="144"/>
      <c r="C139" s="186" t="str">
        <f t="shared" si="2"/>
        <v>Электронный справочник на основе Справочника организаций "2ГИС.НОВЫЙ УРЕНГОЙ" (версия для ПК)</v>
      </c>
      <c r="D139" s="36">
        <v>9720</v>
      </c>
      <c r="E139" s="37"/>
      <c r="F139" s="37"/>
      <c r="G139" s="37"/>
      <c r="H139" s="38"/>
    </row>
    <row r="140" spans="1:8" ht="50.1" customHeight="1" x14ac:dyDescent="0.2">
      <c r="A140" s="143" t="s">
        <v>108</v>
      </c>
      <c r="B140" s="144"/>
      <c r="C140" s="186" t="s">
        <v>88</v>
      </c>
      <c r="D140" s="36">
        <v>960</v>
      </c>
      <c r="E140" s="37"/>
      <c r="F140" s="37"/>
      <c r="G140" s="37"/>
      <c r="H140" s="38"/>
    </row>
    <row r="141" spans="1:8" ht="77.2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6">
        <v>9720</v>
      </c>
      <c r="E141" s="37"/>
      <c r="F141" s="37"/>
      <c r="G141" s="37"/>
      <c r="H141" s="38"/>
    </row>
    <row r="142" spans="1:8" ht="50.1" customHeight="1" thickBot="1" x14ac:dyDescent="0.25">
      <c r="A142" s="143" t="s">
        <v>110</v>
      </c>
      <c r="B142" s="144"/>
      <c r="C142" s="186" t="str">
        <f t="shared" si="2"/>
        <v>Электронный справочник на основе Справочника организаций "2ГИС.НОВЫЙ УРЕНГОЙ" (версия для ПК)</v>
      </c>
      <c r="D142" s="44">
        <v>1440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44" s="36">
        <v>2204.4</v>
      </c>
      <c r="E144" s="37"/>
      <c r="F144" s="37"/>
      <c r="G144" s="37"/>
      <c r="H144" s="38"/>
    </row>
    <row r="145" spans="1:8" s="16" customFormat="1" ht="50.1" customHeight="1" x14ac:dyDescent="0.2">
      <c r="A145" s="143" t="s">
        <v>113</v>
      </c>
      <c r="B145" s="144"/>
      <c r="C145" s="196"/>
      <c r="D145" s="36">
        <v>2204.4</v>
      </c>
      <c r="E145" s="37"/>
      <c r="F145" s="37"/>
      <c r="G145" s="37"/>
      <c r="H145" s="38"/>
    </row>
    <row r="146" spans="1:8" s="16" customFormat="1" ht="50.1" customHeight="1" x14ac:dyDescent="0.2">
      <c r="A146" s="194" t="s">
        <v>114</v>
      </c>
      <c r="B146" s="195"/>
      <c r="C146" s="196"/>
      <c r="D146" s="329">
        <v>1650</v>
      </c>
      <c r="E146" s="140"/>
      <c r="F146" s="140"/>
      <c r="G146" s="140"/>
      <c r="H146" s="140"/>
    </row>
    <row r="147" spans="1:8" s="16" customFormat="1" ht="50.1" customHeight="1" x14ac:dyDescent="0.2">
      <c r="A147" s="194" t="s">
        <v>115</v>
      </c>
      <c r="B147" s="195"/>
      <c r="C147" s="196"/>
      <c r="D147" s="329">
        <v>165</v>
      </c>
      <c r="E147" s="140"/>
      <c r="F147" s="140"/>
      <c r="G147" s="140"/>
      <c r="H147" s="140"/>
    </row>
    <row r="148" spans="1:8" s="16" customFormat="1" ht="50.1" customHeight="1" thickBot="1" x14ac:dyDescent="0.25">
      <c r="A148" s="194" t="s">
        <v>116</v>
      </c>
      <c r="B148" s="195"/>
      <c r="C148" s="198"/>
      <c r="D148" s="78">
        <v>560.4</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50" s="200">
        <f>F150*1.2</f>
        <v>2692.7999999999997</v>
      </c>
      <c r="E150" s="201">
        <f>F150*1.1</f>
        <v>2468.4</v>
      </c>
      <c r="F150" s="201">
        <v>2244</v>
      </c>
      <c r="G150" s="201">
        <f>F150*0.75</f>
        <v>1683</v>
      </c>
      <c r="H150" s="202">
        <f>F150*0.5</f>
        <v>1122</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"2ГИС.НОВЫЙ УРЕНГОЙ"</v>
      </c>
      <c r="D151" s="36">
        <v>2046</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2" s="36">
        <v>2244</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53" s="200">
        <f>F153*1.2</f>
        <v>3888</v>
      </c>
      <c r="E153" s="201">
        <f>F153*1.1</f>
        <v>3564.0000000000005</v>
      </c>
      <c r="F153" s="201">
        <v>3240</v>
      </c>
      <c r="G153" s="201">
        <f>F153*0.75</f>
        <v>2430</v>
      </c>
      <c r="H153" s="202">
        <f>F153*0.5</f>
        <v>1620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"2ГИС.НОВЫЙ УРЕНГОЙ"</v>
      </c>
      <c r="D154" s="36">
        <v>2880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5" s="36">
        <v>3240</v>
      </c>
      <c r="E155" s="37"/>
      <c r="F155" s="37"/>
      <c r="G155" s="37"/>
      <c r="H155" s="38"/>
    </row>
    <row r="156" spans="1:8" s="16" customFormat="1" ht="126" customHeight="1" thickBot="1" x14ac:dyDescent="0.25">
      <c r="A156" s="143" t="s">
        <v>124</v>
      </c>
      <c r="B156" s="144"/>
      <c r="C156" s="300" t="str">
        <f>C151</f>
        <v>Интернет-площадка 2gis.ru на основе Cправочника организаций "2ГИС.НОВЫЙ УРЕНГОЙ"</v>
      </c>
      <c r="D156" s="36">
        <v>2244</v>
      </c>
      <c r="E156" s="37"/>
      <c r="F156" s="37"/>
      <c r="G156" s="37"/>
      <c r="H156" s="38"/>
    </row>
    <row r="157" spans="1:8" ht="50.1" customHeight="1" thickBot="1" x14ac:dyDescent="0.25">
      <c r="A157" s="24" t="s">
        <v>185</v>
      </c>
      <c r="B157" s="25"/>
      <c r="C157" s="26"/>
      <c r="D157" s="156"/>
      <c r="E157" s="156"/>
      <c r="F157" s="156"/>
      <c r="G157" s="156"/>
      <c r="H157" s="157"/>
    </row>
    <row r="158" spans="1:8" s="23" customFormat="1" ht="30" customHeight="1" thickBot="1" x14ac:dyDescent="0.25">
      <c r="A158" s="534"/>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9" s="31">
        <v>10626</v>
      </c>
      <c r="E159" s="32"/>
      <c r="F159" s="32"/>
      <c r="G159" s="32"/>
      <c r="H159" s="33"/>
    </row>
    <row r="160" spans="1:8" s="16" customFormat="1" ht="83.25" customHeight="1" thickBot="1" x14ac:dyDescent="0.25">
      <c r="A160" s="143" t="s">
        <v>187</v>
      </c>
      <c r="B160" s="144"/>
      <c r="C160" s="196"/>
      <c r="D160" s="36">
        <v>10626</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126</v>
      </c>
      <c r="C163" s="210" t="s">
        <v>510</v>
      </c>
      <c r="D163" s="210"/>
      <c r="E163" s="211"/>
      <c r="F163" s="211"/>
      <c r="G163" s="211"/>
      <c r="H163" s="211"/>
    </row>
    <row r="164" spans="1:8" ht="21" x14ac:dyDescent="0.2">
      <c r="A164" s="208"/>
      <c r="B164" s="211"/>
      <c r="C164" s="212" t="s">
        <v>511</v>
      </c>
      <c r="D164" s="212"/>
      <c r="E164" s="211"/>
      <c r="F164" s="211"/>
      <c r="G164" s="211"/>
      <c r="H164" s="211"/>
    </row>
    <row r="165" spans="1:8" ht="21" x14ac:dyDescent="0.2">
      <c r="A165" s="208"/>
      <c r="B165" s="211"/>
      <c r="C165" s="212" t="s">
        <v>512</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ht="26.25" customHeight="1"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ht="26.25" customHeight="1"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ht="26.25" customHeight="1"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137</v>
      </c>
      <c r="B175" s="227"/>
      <c r="C175" s="227"/>
      <c r="D175" s="227"/>
      <c r="E175" s="227"/>
      <c r="F175" s="227"/>
      <c r="G175" s="227"/>
      <c r="H175" s="227"/>
    </row>
    <row r="176" spans="1:8" ht="21" x14ac:dyDescent="0.2">
      <c r="A176" s="227" t="s">
        <v>138</v>
      </c>
      <c r="B176" s="227"/>
      <c r="C176" s="227"/>
      <c r="D176" s="227"/>
      <c r="E176" s="227"/>
      <c r="F176" s="227"/>
      <c r="G176" s="227"/>
      <c r="H176" s="227"/>
    </row>
    <row r="177" spans="1:8" ht="26.25" x14ac:dyDescent="0.2">
      <c r="A177" s="221"/>
      <c r="B177" s="221"/>
      <c r="C177" s="222"/>
      <c r="D177" s="223"/>
      <c r="E177" s="223"/>
      <c r="F177" s="224"/>
      <c r="G177" s="225"/>
      <c r="H177" s="225"/>
    </row>
    <row r="178" spans="1:8" ht="50.1" customHeight="1" thickBot="1" x14ac:dyDescent="0.25">
      <c r="A178" s="228" t="s">
        <v>139</v>
      </c>
      <c r="B178" s="228"/>
      <c r="C178" s="228"/>
      <c r="D178" s="228"/>
      <c r="E178" s="228"/>
      <c r="F178" s="229"/>
      <c r="G178" s="219"/>
      <c r="H178" s="230"/>
    </row>
    <row r="179" spans="1:8" ht="50.1" customHeight="1" thickBot="1" x14ac:dyDescent="0.25">
      <c r="A179" s="231" t="s">
        <v>140</v>
      </c>
      <c r="B179" s="232"/>
      <c r="C179" s="232"/>
      <c r="D179" s="232"/>
      <c r="E179" s="233"/>
      <c r="F179" s="234"/>
      <c r="H179" s="235"/>
    </row>
    <row r="180" spans="1:8" ht="94.5" customHeight="1" thickBot="1" x14ac:dyDescent="0.25">
      <c r="A180" s="305" t="s">
        <v>141</v>
      </c>
      <c r="B180" s="306"/>
      <c r="C180" s="238" t="s">
        <v>142</v>
      </c>
      <c r="D180" s="330" t="s">
        <v>143</v>
      </c>
      <c r="E180" s="331"/>
      <c r="F180" s="240"/>
      <c r="G180" s="240"/>
      <c r="H180" s="240"/>
    </row>
    <row r="181" spans="1:8" ht="105" customHeight="1" x14ac:dyDescent="0.2">
      <c r="A181" s="241" t="s">
        <v>144</v>
      </c>
      <c r="B181" s="242"/>
      <c r="C181" s="243" t="s">
        <v>145</v>
      </c>
      <c r="D181" s="244" t="s">
        <v>146</v>
      </c>
      <c r="E181" s="245"/>
      <c r="F181" s="240"/>
      <c r="G181" s="240"/>
      <c r="H181" s="240"/>
    </row>
    <row r="182" spans="1:8" ht="78.75" customHeight="1" x14ac:dyDescent="0.2">
      <c r="A182" s="246" t="s">
        <v>147</v>
      </c>
      <c r="B182" s="247"/>
      <c r="C182" s="248" t="s">
        <v>148</v>
      </c>
      <c r="D182" s="249" t="s">
        <v>149</v>
      </c>
      <c r="E182" s="250"/>
      <c r="F182" s="240"/>
      <c r="G182" s="240"/>
      <c r="H182" s="240"/>
    </row>
    <row r="183" spans="1:8" ht="129.75" customHeight="1" thickBot="1" x14ac:dyDescent="0.25">
      <c r="A183" s="332" t="s">
        <v>150</v>
      </c>
      <c r="B183" s="333"/>
      <c r="C183" s="334" t="s">
        <v>151</v>
      </c>
      <c r="D183" s="335" t="s">
        <v>149</v>
      </c>
      <c r="E183" s="336"/>
      <c r="F183" s="240"/>
      <c r="G183" s="240"/>
      <c r="H183" s="240"/>
    </row>
    <row r="184" spans="1:8" s="205" customFormat="1" ht="102.75" customHeight="1" thickBot="1" x14ac:dyDescent="0.25">
      <c r="A184" s="332" t="s">
        <v>153</v>
      </c>
      <c r="B184" s="333"/>
      <c r="C184" s="546" t="s">
        <v>154</v>
      </c>
      <c r="D184" s="333" t="s">
        <v>149</v>
      </c>
      <c r="E184" s="547"/>
      <c r="F184" s="234"/>
      <c r="G184" s="234"/>
      <c r="H184" s="234"/>
    </row>
    <row r="185" spans="1:8" s="226" customFormat="1" ht="222.75" customHeight="1" thickBot="1" x14ac:dyDescent="0.25">
      <c r="A185" s="332" t="s">
        <v>155</v>
      </c>
      <c r="B185" s="333"/>
      <c r="C185" s="334" t="s">
        <v>156</v>
      </c>
      <c r="D185" s="335" t="s">
        <v>149</v>
      </c>
      <c r="E185" s="336"/>
      <c r="F185" s="224"/>
      <c r="G185" s="225"/>
      <c r="H185" s="225"/>
    </row>
    <row r="186" spans="1:8" ht="23.25" x14ac:dyDescent="0.2">
      <c r="A186" s="252" t="s">
        <v>157</v>
      </c>
      <c r="B186" s="252"/>
      <c r="C186" s="252"/>
      <c r="D186" s="252"/>
      <c r="E186" s="252"/>
      <c r="F186" s="252"/>
      <c r="G186" s="252"/>
      <c r="H186" s="252"/>
    </row>
    <row r="187" spans="1:8" ht="23.25" customHeight="1" x14ac:dyDescent="0.2">
      <c r="A187" s="252" t="s">
        <v>158</v>
      </c>
      <c r="B187" s="252"/>
      <c r="C187" s="252"/>
      <c r="D187" s="252"/>
      <c r="E187" s="252"/>
      <c r="F187" s="252"/>
      <c r="G187" s="252"/>
      <c r="H187" s="252"/>
    </row>
    <row r="188" spans="1:8" ht="183" customHeight="1" x14ac:dyDescent="0.2">
      <c r="A18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67.5" customHeight="1" x14ac:dyDescent="0.2">
      <c r="A189" s="227" t="s">
        <v>160</v>
      </c>
      <c r="B189" s="227"/>
      <c r="C189" s="227"/>
      <c r="D189" s="227"/>
      <c r="E189" s="227"/>
      <c r="F189" s="227"/>
      <c r="G189" s="227"/>
      <c r="H189" s="227"/>
    </row>
    <row r="190" spans="1:8" ht="28.5" customHeight="1" x14ac:dyDescent="0.2">
      <c r="A190" s="252" t="s">
        <v>161</v>
      </c>
      <c r="B190" s="252"/>
      <c r="C190" s="252"/>
      <c r="D190" s="252"/>
      <c r="E190" s="252"/>
      <c r="F190" s="252"/>
      <c r="G190" s="252"/>
      <c r="H190" s="252"/>
    </row>
    <row r="191" spans="1:8" s="254" customFormat="1" ht="114.75" customHeight="1" x14ac:dyDescent="0.2">
      <c r="A191" s="227" t="s">
        <v>162</v>
      </c>
      <c r="B191" s="227"/>
      <c r="C191" s="227"/>
      <c r="D191" s="227"/>
      <c r="E191" s="227"/>
      <c r="F191" s="227"/>
      <c r="G191" s="227"/>
      <c r="H191" s="227"/>
    </row>
  </sheetData>
  <sheetProtection selectLockedCells="1" selectUnlockedCells="1"/>
  <mergeCells count="315">
    <mergeCell ref="A186:H186"/>
    <mergeCell ref="A187:H187"/>
    <mergeCell ref="A188:H188"/>
    <mergeCell ref="A189:H189"/>
    <mergeCell ref="A190:H190"/>
    <mergeCell ref="A191:E191"/>
    <mergeCell ref="F191:H191"/>
    <mergeCell ref="A183:B183"/>
    <mergeCell ref="D183:E183"/>
    <mergeCell ref="A184:B184"/>
    <mergeCell ref="D184:E184"/>
    <mergeCell ref="A185:B185"/>
    <mergeCell ref="D185:E185"/>
    <mergeCell ref="A180:B180"/>
    <mergeCell ref="D180:E180"/>
    <mergeCell ref="A181:B181"/>
    <mergeCell ref="D181:E181"/>
    <mergeCell ref="A182:B182"/>
    <mergeCell ref="D182:E182"/>
    <mergeCell ref="A172:C172"/>
    <mergeCell ref="A173:C173"/>
    <mergeCell ref="A175:H175"/>
    <mergeCell ref="A176:H176"/>
    <mergeCell ref="A178:E178"/>
    <mergeCell ref="A179:E179"/>
    <mergeCell ref="A167:C167"/>
    <mergeCell ref="G167:H167"/>
    <mergeCell ref="A168:C168"/>
    <mergeCell ref="A169:C169"/>
    <mergeCell ref="A170:C170"/>
    <mergeCell ref="A171:C171"/>
    <mergeCell ref="A161:B161"/>
    <mergeCell ref="D161:H161"/>
    <mergeCell ref="C163:D163"/>
    <mergeCell ref="C164:D164"/>
    <mergeCell ref="C165:D165"/>
    <mergeCell ref="C166:D166"/>
    <mergeCell ref="A158:C158"/>
    <mergeCell ref="D158:H158"/>
    <mergeCell ref="A159:B159"/>
    <mergeCell ref="C159:C160"/>
    <mergeCell ref="D159:H159"/>
    <mergeCell ref="A160:B160"/>
    <mergeCell ref="D160:H160"/>
    <mergeCell ref="A155:B155"/>
    <mergeCell ref="D155:H155"/>
    <mergeCell ref="A156:B156"/>
    <mergeCell ref="D156:H156"/>
    <mergeCell ref="A157:B157"/>
    <mergeCell ref="D157:H157"/>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0" zoomScaleNormal="60" zoomScaleSheetLayoutView="40" workbookViewId="0">
      <pane ySplit="4" topLeftCell="A12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597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4">
        <v>420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1980 до 30690</v>
      </c>
      <c r="E48" s="122"/>
      <c r="F48" s="122"/>
      <c r="G48" s="122"/>
      <c r="H48" s="123"/>
    </row>
    <row r="49" spans="1:8" ht="37.5" customHeight="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49" s="127">
        <v>1980</v>
      </c>
      <c r="E49" s="128"/>
      <c r="F49" s="128"/>
      <c r="G49" s="128"/>
      <c r="H49" s="129"/>
    </row>
    <row r="50" spans="1:8" ht="37.5" customHeight="1" x14ac:dyDescent="0.2">
      <c r="A50" s="130" t="s">
        <v>33</v>
      </c>
      <c r="B50" s="131"/>
      <c r="C50" s="126"/>
      <c r="D50" s="36">
        <v>2970</v>
      </c>
      <c r="E50" s="37"/>
      <c r="F50" s="37"/>
      <c r="G50" s="37"/>
      <c r="H50" s="38"/>
    </row>
    <row r="51" spans="1:8" ht="37.5" customHeight="1" x14ac:dyDescent="0.2">
      <c r="A51" s="130" t="s">
        <v>34</v>
      </c>
      <c r="B51" s="131"/>
      <c r="C51" s="126"/>
      <c r="D51" s="36">
        <v>3960</v>
      </c>
      <c r="E51" s="37"/>
      <c r="F51" s="37"/>
      <c r="G51" s="37"/>
      <c r="H51" s="38"/>
    </row>
    <row r="52" spans="1:8" ht="37.5" customHeight="1" x14ac:dyDescent="0.2">
      <c r="A52" s="130" t="s">
        <v>35</v>
      </c>
      <c r="B52" s="131"/>
      <c r="C52" s="126"/>
      <c r="D52" s="36">
        <v>4950</v>
      </c>
      <c r="E52" s="37"/>
      <c r="F52" s="37"/>
      <c r="G52" s="37"/>
      <c r="H52" s="38"/>
    </row>
    <row r="53" spans="1:8" ht="37.5" customHeight="1" x14ac:dyDescent="0.2">
      <c r="A53" s="130" t="s">
        <v>36</v>
      </c>
      <c r="B53" s="131"/>
      <c r="C53" s="126"/>
      <c r="D53" s="36">
        <v>5940</v>
      </c>
      <c r="E53" s="37"/>
      <c r="F53" s="37"/>
      <c r="G53" s="37"/>
      <c r="H53" s="38"/>
    </row>
    <row r="54" spans="1:8" ht="37.5" customHeight="1" x14ac:dyDescent="0.2">
      <c r="A54" s="130" t="s">
        <v>37</v>
      </c>
      <c r="B54" s="131"/>
      <c r="C54" s="126"/>
      <c r="D54" s="36">
        <v>6930</v>
      </c>
      <c r="E54" s="37"/>
      <c r="F54" s="37"/>
      <c r="G54" s="37"/>
      <c r="H54" s="38"/>
    </row>
    <row r="55" spans="1:8" ht="37.5" customHeight="1" x14ac:dyDescent="0.2">
      <c r="A55" s="130" t="s">
        <v>38</v>
      </c>
      <c r="B55" s="131"/>
      <c r="C55" s="126"/>
      <c r="D55" s="36">
        <v>7920</v>
      </c>
      <c r="E55" s="37"/>
      <c r="F55" s="37"/>
      <c r="G55" s="37"/>
      <c r="H55" s="38"/>
    </row>
    <row r="56" spans="1:8" ht="37.5" customHeight="1" x14ac:dyDescent="0.2">
      <c r="A56" s="130" t="s">
        <v>39</v>
      </c>
      <c r="B56" s="131"/>
      <c r="C56" s="126"/>
      <c r="D56" s="36">
        <v>8910</v>
      </c>
      <c r="E56" s="37"/>
      <c r="F56" s="37"/>
      <c r="G56" s="37"/>
      <c r="H56" s="38"/>
    </row>
    <row r="57" spans="1:8" ht="37.5" customHeight="1" x14ac:dyDescent="0.2">
      <c r="A57" s="130" t="s">
        <v>40</v>
      </c>
      <c r="B57" s="131"/>
      <c r="C57" s="126"/>
      <c r="D57" s="36">
        <v>9900</v>
      </c>
      <c r="E57" s="37"/>
      <c r="F57" s="37"/>
      <c r="G57" s="37"/>
      <c r="H57" s="38"/>
    </row>
    <row r="58" spans="1:8" ht="37.5" customHeight="1" x14ac:dyDescent="0.2">
      <c r="A58" s="130" t="s">
        <v>41</v>
      </c>
      <c r="B58" s="131"/>
      <c r="C58" s="126"/>
      <c r="D58" s="36">
        <v>10890</v>
      </c>
      <c r="E58" s="37"/>
      <c r="F58" s="37"/>
      <c r="G58" s="37"/>
      <c r="H58" s="38"/>
    </row>
    <row r="59" spans="1:8" ht="37.5" customHeight="1" x14ac:dyDescent="0.2">
      <c r="A59" s="130" t="s">
        <v>42</v>
      </c>
      <c r="B59" s="131"/>
      <c r="C59" s="126"/>
      <c r="D59" s="36">
        <v>11880</v>
      </c>
      <c r="E59" s="37"/>
      <c r="F59" s="37"/>
      <c r="G59" s="37"/>
      <c r="H59" s="38"/>
    </row>
    <row r="60" spans="1:8" ht="37.5" customHeight="1" x14ac:dyDescent="0.2">
      <c r="A60" s="130" t="s">
        <v>43</v>
      </c>
      <c r="B60" s="131"/>
      <c r="C60" s="126"/>
      <c r="D60" s="36">
        <v>12870</v>
      </c>
      <c r="E60" s="37"/>
      <c r="F60" s="37"/>
      <c r="G60" s="37"/>
      <c r="H60" s="38"/>
    </row>
    <row r="61" spans="1:8" ht="37.5" customHeight="1" x14ac:dyDescent="0.2">
      <c r="A61" s="130" t="s">
        <v>44</v>
      </c>
      <c r="B61" s="131"/>
      <c r="C61" s="126"/>
      <c r="D61" s="36">
        <v>13860</v>
      </c>
      <c r="E61" s="37"/>
      <c r="F61" s="37"/>
      <c r="G61" s="37"/>
      <c r="H61" s="38"/>
    </row>
    <row r="62" spans="1:8" ht="37.5" customHeight="1" x14ac:dyDescent="0.2">
      <c r="A62" s="130" t="s">
        <v>45</v>
      </c>
      <c r="B62" s="131"/>
      <c r="C62" s="126"/>
      <c r="D62" s="36">
        <v>14850</v>
      </c>
      <c r="E62" s="37"/>
      <c r="F62" s="37"/>
      <c r="G62" s="37"/>
      <c r="H62" s="38"/>
    </row>
    <row r="63" spans="1:8" ht="37.5" customHeight="1" x14ac:dyDescent="0.2">
      <c r="A63" s="130" t="s">
        <v>46</v>
      </c>
      <c r="B63" s="131"/>
      <c r="C63" s="126"/>
      <c r="D63" s="36">
        <v>15840</v>
      </c>
      <c r="E63" s="37"/>
      <c r="F63" s="37"/>
      <c r="G63" s="37"/>
      <c r="H63" s="38"/>
    </row>
    <row r="64" spans="1:8" ht="37.5" customHeight="1" x14ac:dyDescent="0.2">
      <c r="A64" s="130" t="s">
        <v>47</v>
      </c>
      <c r="B64" s="131"/>
      <c r="C64" s="126"/>
      <c r="D64" s="36">
        <v>16830</v>
      </c>
      <c r="E64" s="37"/>
      <c r="F64" s="37"/>
      <c r="G64" s="37"/>
      <c r="H64" s="38"/>
    </row>
    <row r="65" spans="1:8" ht="37.5" customHeight="1" x14ac:dyDescent="0.2">
      <c r="A65" s="130" t="s">
        <v>48</v>
      </c>
      <c r="B65" s="131"/>
      <c r="C65" s="126"/>
      <c r="D65" s="36">
        <v>17820</v>
      </c>
      <c r="E65" s="37"/>
      <c r="F65" s="37"/>
      <c r="G65" s="37"/>
      <c r="H65" s="38"/>
    </row>
    <row r="66" spans="1:8" ht="37.5" customHeight="1" x14ac:dyDescent="0.2">
      <c r="A66" s="130" t="s">
        <v>49</v>
      </c>
      <c r="B66" s="131"/>
      <c r="C66" s="126"/>
      <c r="D66" s="36">
        <v>18810</v>
      </c>
      <c r="E66" s="37"/>
      <c r="F66" s="37"/>
      <c r="G66" s="37"/>
      <c r="H66" s="38"/>
    </row>
    <row r="67" spans="1:8" ht="37.5" customHeight="1" x14ac:dyDescent="0.2">
      <c r="A67" s="130" t="s">
        <v>50</v>
      </c>
      <c r="B67" s="131"/>
      <c r="C67" s="126"/>
      <c r="D67" s="36">
        <v>19800</v>
      </c>
      <c r="E67" s="37"/>
      <c r="F67" s="37"/>
      <c r="G67" s="37"/>
      <c r="H67" s="38"/>
    </row>
    <row r="68" spans="1:8" ht="37.5" customHeight="1" x14ac:dyDescent="0.2">
      <c r="A68" s="130" t="s">
        <v>51</v>
      </c>
      <c r="B68" s="131"/>
      <c r="C68" s="126"/>
      <c r="D68" s="36">
        <v>20790</v>
      </c>
      <c r="E68" s="37"/>
      <c r="F68" s="37"/>
      <c r="G68" s="37"/>
      <c r="H68" s="38"/>
    </row>
    <row r="69" spans="1:8" ht="37.5" customHeight="1" x14ac:dyDescent="0.2">
      <c r="A69" s="130" t="s">
        <v>197</v>
      </c>
      <c r="B69" s="131"/>
      <c r="C69" s="126"/>
      <c r="D69" s="36">
        <v>21780</v>
      </c>
      <c r="E69" s="37"/>
      <c r="F69" s="37"/>
      <c r="G69" s="37"/>
      <c r="H69" s="38"/>
    </row>
    <row r="70" spans="1:8" ht="37.5" customHeight="1" x14ac:dyDescent="0.2">
      <c r="A70" s="130" t="s">
        <v>198</v>
      </c>
      <c r="B70" s="131"/>
      <c r="C70" s="126"/>
      <c r="D70" s="36">
        <v>22770</v>
      </c>
      <c r="E70" s="37"/>
      <c r="F70" s="37"/>
      <c r="G70" s="37"/>
      <c r="H70" s="38"/>
    </row>
    <row r="71" spans="1:8" ht="37.5" customHeight="1" x14ac:dyDescent="0.2">
      <c r="A71" s="130" t="s">
        <v>199</v>
      </c>
      <c r="B71" s="131"/>
      <c r="C71" s="126"/>
      <c r="D71" s="36">
        <v>23760</v>
      </c>
      <c r="E71" s="37"/>
      <c r="F71" s="37"/>
      <c r="G71" s="37"/>
      <c r="H71" s="38"/>
    </row>
    <row r="72" spans="1:8" ht="37.5" customHeight="1" x14ac:dyDescent="0.2">
      <c r="A72" s="130" t="s">
        <v>200</v>
      </c>
      <c r="B72" s="131"/>
      <c r="C72" s="126"/>
      <c r="D72" s="36">
        <v>24750</v>
      </c>
      <c r="E72" s="37"/>
      <c r="F72" s="37"/>
      <c r="G72" s="37"/>
      <c r="H72" s="38"/>
    </row>
    <row r="73" spans="1:8" ht="37.5" customHeight="1" x14ac:dyDescent="0.2">
      <c r="A73" s="130" t="s">
        <v>201</v>
      </c>
      <c r="B73" s="131"/>
      <c r="C73" s="126"/>
      <c r="D73" s="36">
        <v>25740</v>
      </c>
      <c r="E73" s="37"/>
      <c r="F73" s="37"/>
      <c r="G73" s="37"/>
      <c r="H73" s="38"/>
    </row>
    <row r="74" spans="1:8" ht="37.5" customHeight="1" x14ac:dyDescent="0.2">
      <c r="A74" s="130" t="s">
        <v>202</v>
      </c>
      <c r="B74" s="131"/>
      <c r="C74" s="126"/>
      <c r="D74" s="36">
        <v>26730</v>
      </c>
      <c r="E74" s="37"/>
      <c r="F74" s="37"/>
      <c r="G74" s="37"/>
      <c r="H74" s="38"/>
    </row>
    <row r="75" spans="1:8" ht="37.5" customHeight="1" x14ac:dyDescent="0.2">
      <c r="A75" s="130" t="s">
        <v>203</v>
      </c>
      <c r="B75" s="131"/>
      <c r="C75" s="126"/>
      <c r="D75" s="36">
        <v>27720</v>
      </c>
      <c r="E75" s="37"/>
      <c r="F75" s="37"/>
      <c r="G75" s="37"/>
      <c r="H75" s="38"/>
    </row>
    <row r="76" spans="1:8" ht="37.5" customHeight="1" x14ac:dyDescent="0.2">
      <c r="A76" s="130" t="s">
        <v>204</v>
      </c>
      <c r="B76" s="131"/>
      <c r="C76" s="126"/>
      <c r="D76" s="36">
        <v>28710</v>
      </c>
      <c r="E76" s="37"/>
      <c r="F76" s="37"/>
      <c r="G76" s="37"/>
      <c r="H76" s="38"/>
    </row>
    <row r="77" spans="1:8" ht="37.5" customHeight="1" x14ac:dyDescent="0.2">
      <c r="A77" s="130" t="s">
        <v>205</v>
      </c>
      <c r="B77" s="131"/>
      <c r="C77" s="126"/>
      <c r="D77" s="36">
        <v>29700</v>
      </c>
      <c r="E77" s="37"/>
      <c r="F77" s="37"/>
      <c r="G77" s="37"/>
      <c r="H77" s="38"/>
    </row>
    <row r="78" spans="1:8" ht="37.5" customHeight="1" thickBot="1" x14ac:dyDescent="0.25">
      <c r="A78" s="130" t="s">
        <v>206</v>
      </c>
      <c r="B78" s="131"/>
      <c r="C78" s="126"/>
      <c r="D78" s="36">
        <v>30690</v>
      </c>
      <c r="E78" s="37"/>
      <c r="F78" s="37"/>
      <c r="G78" s="37"/>
      <c r="H78" s="38"/>
    </row>
    <row r="79" spans="1:8" ht="50.1" customHeight="1" thickBot="1" x14ac:dyDescent="0.25">
      <c r="A79" s="119" t="s">
        <v>52</v>
      </c>
      <c r="B79" s="120"/>
      <c r="C79" s="120"/>
      <c r="D79" s="121" t="str">
        <f>"от "&amp;MIN(D80:D89)&amp;" до "&amp;MAX(D80:D89)</f>
        <v>от 240 до 1950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80" s="135">
        <v>1050</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81" s="140">
        <v>300</v>
      </c>
      <c r="E81" s="140"/>
      <c r="F81" s="140"/>
      <c r="G81" s="140"/>
      <c r="H81" s="141"/>
    </row>
    <row r="82" spans="1:8" ht="37.5" customHeight="1" x14ac:dyDescent="0.2">
      <c r="A82" s="137" t="s">
        <v>55</v>
      </c>
      <c r="B82" s="138"/>
      <c r="C82" s="142"/>
      <c r="D82" s="140">
        <v>1950</v>
      </c>
      <c r="E82" s="140"/>
      <c r="F82" s="140"/>
      <c r="G82" s="140"/>
      <c r="H82" s="141"/>
    </row>
    <row r="83" spans="1:8" ht="37.5" customHeight="1" x14ac:dyDescent="0.2">
      <c r="A83" s="137" t="s">
        <v>56</v>
      </c>
      <c r="B83" s="138"/>
      <c r="C83" s="142"/>
      <c r="D83" s="140">
        <v>978</v>
      </c>
      <c r="E83" s="140"/>
      <c r="F83" s="140"/>
      <c r="G83" s="140"/>
      <c r="H83" s="141"/>
    </row>
    <row r="84" spans="1:8" ht="37.5" customHeight="1" x14ac:dyDescent="0.2">
      <c r="A84" s="143" t="s">
        <v>57</v>
      </c>
      <c r="B84" s="144"/>
      <c r="C84" s="142"/>
      <c r="D84" s="140">
        <v>1038</v>
      </c>
      <c r="E84" s="140"/>
      <c r="F84" s="140"/>
      <c r="G84" s="140"/>
      <c r="H84" s="141"/>
    </row>
    <row r="85" spans="1:8" ht="37.5" customHeight="1" x14ac:dyDescent="0.2">
      <c r="A85" s="137" t="s">
        <v>58</v>
      </c>
      <c r="B85" s="138"/>
      <c r="C85" s="142"/>
      <c r="D85" s="140">
        <v>240</v>
      </c>
      <c r="E85" s="140"/>
      <c r="F85" s="140"/>
      <c r="G85" s="140"/>
      <c r="H85" s="141"/>
    </row>
    <row r="86" spans="1:8" ht="37.5" customHeight="1" x14ac:dyDescent="0.2">
      <c r="A86" s="137" t="s">
        <v>59</v>
      </c>
      <c r="B86" s="138"/>
      <c r="C86" s="142"/>
      <c r="D86" s="140">
        <v>240</v>
      </c>
      <c r="E86" s="140"/>
      <c r="F86" s="140"/>
      <c r="G86" s="140"/>
      <c r="H86" s="141"/>
    </row>
    <row r="87" spans="1:8" ht="37.5" customHeight="1" x14ac:dyDescent="0.2">
      <c r="A87" s="137" t="s">
        <v>60</v>
      </c>
      <c r="B87" s="138"/>
      <c r="C87" s="142"/>
      <c r="D87" s="140">
        <v>480</v>
      </c>
      <c r="E87" s="140"/>
      <c r="F87" s="140"/>
      <c r="G87" s="140"/>
      <c r="H87" s="141"/>
    </row>
    <row r="88" spans="1:8" ht="37.5" customHeight="1" x14ac:dyDescent="0.2">
      <c r="A88" s="137" t="s">
        <v>61</v>
      </c>
      <c r="B88" s="138"/>
      <c r="C88" s="142"/>
      <c r="D88" s="140">
        <v>720</v>
      </c>
      <c r="E88" s="140"/>
      <c r="F88" s="140"/>
      <c r="G88" s="140"/>
      <c r="H88" s="141"/>
    </row>
    <row r="89" spans="1:8" ht="37.5" customHeight="1" thickBot="1" x14ac:dyDescent="0.25">
      <c r="A89" s="145" t="s">
        <v>62</v>
      </c>
      <c r="B89" s="146"/>
      <c r="C89" s="147"/>
      <c r="D89" s="148">
        <v>1476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0" s="45">
        <v>102</v>
      </c>
      <c r="E90" s="45"/>
      <c r="F90" s="45"/>
      <c r="G90" s="45"/>
      <c r="H90" s="46"/>
    </row>
    <row r="91" spans="1:8" ht="50.1" customHeight="1" thickBot="1" x14ac:dyDescent="0.25">
      <c r="A91" s="24" t="s">
        <v>65</v>
      </c>
      <c r="B91" s="25"/>
      <c r="C91" s="26"/>
      <c r="D91" s="156" t="str">
        <f>"от "&amp;MIN(D93,D113:H114,F153,D115:H129)&amp;" до "&amp;MAX(D93,D113:H114,F153,D115:H129)</f>
        <v>от 768 до 9984</v>
      </c>
      <c r="E91" s="156"/>
      <c r="F91" s="156"/>
      <c r="G91" s="156"/>
      <c r="H91" s="157"/>
    </row>
    <row r="92" spans="1:8" ht="21.75" thickBot="1" x14ac:dyDescent="0.25">
      <c r="A92" s="158"/>
      <c r="B92" s="159"/>
      <c r="C92" s="118"/>
      <c r="D92" s="325"/>
      <c r="E92" s="325"/>
      <c r="F92" s="325"/>
      <c r="G92" s="325"/>
      <c r="H92" s="326"/>
    </row>
    <row r="93" spans="1:8" ht="69"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93" s="165">
        <v>5616</v>
      </c>
      <c r="E93" s="165"/>
      <c r="F93" s="165"/>
      <c r="G93" s="165"/>
      <c r="H93" s="166"/>
    </row>
    <row r="94" spans="1:8" ht="69" customHeight="1" thickBot="1" x14ac:dyDescent="0.25">
      <c r="A94" s="167" t="s">
        <v>67</v>
      </c>
      <c r="B94" s="168"/>
      <c r="C94" s="169"/>
      <c r="D94" s="170" t="s">
        <v>68</v>
      </c>
      <c r="E94" s="171"/>
      <c r="F94" s="171"/>
      <c r="G94" s="171"/>
      <c r="H94" s="172"/>
    </row>
    <row r="95" spans="1:8" ht="69" customHeight="1" x14ac:dyDescent="0.2">
      <c r="A95" s="173" t="s">
        <v>69</v>
      </c>
      <c r="B95" s="174"/>
      <c r="C95" s="169"/>
      <c r="D95" s="140">
        <f>D93/4</f>
        <v>1404</v>
      </c>
      <c r="E95" s="140"/>
      <c r="F95" s="140"/>
      <c r="G95" s="140"/>
      <c r="H95" s="141"/>
    </row>
    <row r="96" spans="1:8" ht="69" customHeight="1" x14ac:dyDescent="0.2">
      <c r="A96" s="173" t="s">
        <v>70</v>
      </c>
      <c r="B96" s="174"/>
      <c r="C96" s="169"/>
      <c r="D96" s="140">
        <f>D93/5</f>
        <v>1123.2</v>
      </c>
      <c r="E96" s="140"/>
      <c r="F96" s="140"/>
      <c r="G96" s="140"/>
      <c r="H96" s="141"/>
    </row>
    <row r="97" spans="1:8" ht="69" customHeight="1" x14ac:dyDescent="0.2">
      <c r="A97" s="173" t="s">
        <v>71</v>
      </c>
      <c r="B97" s="174"/>
      <c r="C97" s="169"/>
      <c r="D97" s="140">
        <f>D93/6</f>
        <v>936</v>
      </c>
      <c r="E97" s="140"/>
      <c r="F97" s="140"/>
      <c r="G97" s="140"/>
      <c r="H97" s="141"/>
    </row>
    <row r="98" spans="1:8" ht="69" customHeight="1" x14ac:dyDescent="0.2">
      <c r="A98" s="173" t="s">
        <v>72</v>
      </c>
      <c r="B98" s="174"/>
      <c r="C98" s="169"/>
      <c r="D98" s="140">
        <f>D93/7</f>
        <v>802.28571428571433</v>
      </c>
      <c r="E98" s="140"/>
      <c r="F98" s="140"/>
      <c r="G98" s="140"/>
      <c r="H98" s="141"/>
    </row>
    <row r="99" spans="1:8" ht="69" customHeight="1" x14ac:dyDescent="0.2">
      <c r="A99" s="173" t="s">
        <v>73</v>
      </c>
      <c r="B99" s="174"/>
      <c r="C99" s="169"/>
      <c r="D99" s="140">
        <f>D93/8</f>
        <v>702</v>
      </c>
      <c r="E99" s="140"/>
      <c r="F99" s="140"/>
      <c r="G99" s="140"/>
      <c r="H99" s="141"/>
    </row>
    <row r="100" spans="1:8" ht="69" customHeight="1" x14ac:dyDescent="0.2">
      <c r="A100" s="173" t="s">
        <v>74</v>
      </c>
      <c r="B100" s="174"/>
      <c r="C100" s="169"/>
      <c r="D100" s="140">
        <f>D93/9</f>
        <v>624</v>
      </c>
      <c r="E100" s="140"/>
      <c r="F100" s="140"/>
      <c r="G100" s="140"/>
      <c r="H100" s="141"/>
    </row>
    <row r="101" spans="1:8" ht="69" customHeight="1" x14ac:dyDescent="0.2">
      <c r="A101" s="173" t="s">
        <v>75</v>
      </c>
      <c r="B101" s="174"/>
      <c r="C101" s="169"/>
      <c r="D101" s="140">
        <f>D93/10</f>
        <v>561.6</v>
      </c>
      <c r="E101" s="140"/>
      <c r="F101" s="140"/>
      <c r="G101" s="140"/>
      <c r="H101" s="141"/>
    </row>
    <row r="102" spans="1:8" ht="69" customHeight="1" thickBot="1" x14ac:dyDescent="0.25">
      <c r="A102" s="162" t="s">
        <v>76</v>
      </c>
      <c r="B102" s="163"/>
      <c r="C102" s="169"/>
      <c r="D102" s="165">
        <v>7008</v>
      </c>
      <c r="E102" s="165"/>
      <c r="F102" s="165"/>
      <c r="G102" s="165"/>
      <c r="H102" s="166"/>
    </row>
    <row r="103" spans="1:8" ht="69" customHeight="1" thickBot="1" x14ac:dyDescent="0.25">
      <c r="A103" s="167" t="s">
        <v>67</v>
      </c>
      <c r="B103" s="168"/>
      <c r="C103" s="169"/>
      <c r="D103" s="170" t="s">
        <v>68</v>
      </c>
      <c r="E103" s="171"/>
      <c r="F103" s="171"/>
      <c r="G103" s="171"/>
      <c r="H103" s="172"/>
    </row>
    <row r="104" spans="1:8" ht="69" customHeight="1" x14ac:dyDescent="0.2">
      <c r="A104" s="173" t="s">
        <v>69</v>
      </c>
      <c r="B104" s="174"/>
      <c r="C104" s="169"/>
      <c r="D104" s="140">
        <v>1752</v>
      </c>
      <c r="E104" s="140"/>
      <c r="F104" s="140"/>
      <c r="G104" s="140"/>
      <c r="H104" s="141"/>
    </row>
    <row r="105" spans="1:8" ht="69" customHeight="1" x14ac:dyDescent="0.2">
      <c r="A105" s="173" t="s">
        <v>70</v>
      </c>
      <c r="B105" s="174"/>
      <c r="C105" s="169"/>
      <c r="D105" s="140">
        <v>1401.6</v>
      </c>
      <c r="E105" s="140"/>
      <c r="F105" s="140"/>
      <c r="G105" s="140"/>
      <c r="H105" s="141"/>
    </row>
    <row r="106" spans="1:8" ht="69" customHeight="1" x14ac:dyDescent="0.2">
      <c r="A106" s="173" t="s">
        <v>71</v>
      </c>
      <c r="B106" s="174"/>
      <c r="C106" s="169"/>
      <c r="D106" s="140">
        <v>1168</v>
      </c>
      <c r="E106" s="140"/>
      <c r="F106" s="140"/>
      <c r="G106" s="140"/>
      <c r="H106" s="141"/>
    </row>
    <row r="107" spans="1:8" ht="69" customHeight="1" x14ac:dyDescent="0.2">
      <c r="A107" s="173" t="s">
        <v>72</v>
      </c>
      <c r="B107" s="174"/>
      <c r="C107" s="169"/>
      <c r="D107" s="140">
        <v>1001.1428571428571</v>
      </c>
      <c r="E107" s="140"/>
      <c r="F107" s="140"/>
      <c r="G107" s="140"/>
      <c r="H107" s="141"/>
    </row>
    <row r="108" spans="1:8" ht="69" customHeight="1" x14ac:dyDescent="0.2">
      <c r="A108" s="173" t="s">
        <v>73</v>
      </c>
      <c r="B108" s="174"/>
      <c r="C108" s="169"/>
      <c r="D108" s="140">
        <v>876</v>
      </c>
      <c r="E108" s="140"/>
      <c r="F108" s="140"/>
      <c r="G108" s="140"/>
      <c r="H108" s="141"/>
    </row>
    <row r="109" spans="1:8" ht="69" customHeight="1" x14ac:dyDescent="0.2">
      <c r="A109" s="173" t="s">
        <v>74</v>
      </c>
      <c r="B109" s="174"/>
      <c r="C109" s="169"/>
      <c r="D109" s="140">
        <v>778.66666666666663</v>
      </c>
      <c r="E109" s="140"/>
      <c r="F109" s="140"/>
      <c r="G109" s="140"/>
      <c r="H109" s="141"/>
    </row>
    <row r="110" spans="1:8" ht="69" customHeight="1" thickBot="1" x14ac:dyDescent="0.25">
      <c r="A110" s="173" t="s">
        <v>75</v>
      </c>
      <c r="B110" s="174"/>
      <c r="C110" s="177"/>
      <c r="D110" s="140">
        <v>700.8</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11" s="44">
        <v>10008</v>
      </c>
      <c r="E111" s="45"/>
      <c r="F111" s="45"/>
      <c r="G111" s="45"/>
      <c r="H111" s="46"/>
    </row>
    <row r="112" spans="1:8" ht="21.75" thickBot="1" x14ac:dyDescent="0.25">
      <c r="A112" s="180"/>
      <c r="B112" s="181"/>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"2ГИС.НОРИЛЬСК"</v>
      </c>
      <c r="D113" s="31">
        <v>2598</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4" s="187">
        <v>1368</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5" s="36">
        <v>4428</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"2ГИС.НОРИЛЬСК"</v>
      </c>
      <c r="D116" s="36">
        <v>8022</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"2ГИС.НОРИЛЬСК"</v>
      </c>
      <c r="D117" s="36">
        <v>9630</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8" s="36">
        <v>3132</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9" s="36">
        <v>2892</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0" s="36">
        <v>5430</v>
      </c>
      <c r="E120" s="37"/>
      <c r="F120" s="37"/>
      <c r="G120" s="37"/>
      <c r="H120" s="38"/>
    </row>
    <row r="121" spans="1:8" ht="50.1" customHeight="1" x14ac:dyDescent="0.2">
      <c r="A121" s="143" t="s">
        <v>86</v>
      </c>
      <c r="B121" s="144"/>
      <c r="C121" s="190" t="str">
        <f>C153</f>
        <v>электронный справочник на основе Справочника организаций "2ГИС.НОРИЛЬСК" (мобильная версия 2ГИС 4.0 и выше)</v>
      </c>
      <c r="D121" s="36">
        <v>9984</v>
      </c>
      <c r="E121" s="37"/>
      <c r="F121" s="37"/>
      <c r="G121" s="37"/>
      <c r="H121" s="38"/>
    </row>
    <row r="122" spans="1:8" ht="50.1" customHeight="1" x14ac:dyDescent="0.2">
      <c r="A122" s="143" t="s">
        <v>87</v>
      </c>
      <c r="B122" s="144"/>
      <c r="C122" s="186" t="s">
        <v>88</v>
      </c>
      <c r="D122" s="36">
        <v>1068</v>
      </c>
      <c r="E122" s="37"/>
      <c r="F122" s="37"/>
      <c r="G122" s="37"/>
      <c r="H122" s="38"/>
    </row>
    <row r="123" spans="1:8" ht="75.7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3" s="36">
        <v>3888</v>
      </c>
      <c r="E123" s="37"/>
      <c r="F123" s="37"/>
      <c r="G123" s="37"/>
      <c r="H123" s="38"/>
    </row>
    <row r="124" spans="1:8" ht="75.7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4" s="36">
        <v>3300</v>
      </c>
      <c r="E124" s="37"/>
      <c r="F124" s="37"/>
      <c r="G124" s="37"/>
      <c r="H124" s="38"/>
    </row>
    <row r="125" spans="1:8" ht="75.75" customHeight="1" x14ac:dyDescent="0.2">
      <c r="A125" s="143" t="s">
        <v>91</v>
      </c>
      <c r="B125" s="144"/>
      <c r="C125"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5" s="36">
        <v>2802</v>
      </c>
      <c r="E125" s="37"/>
      <c r="F125" s="37"/>
      <c r="G125" s="37"/>
      <c r="H125" s="38"/>
    </row>
    <row r="126" spans="1:8" ht="75.75" customHeight="1" x14ac:dyDescent="0.2">
      <c r="A126" s="143" t="s">
        <v>92</v>
      </c>
      <c r="B126" s="144"/>
      <c r="C126"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6" s="36">
        <v>2382</v>
      </c>
      <c r="E126" s="37"/>
      <c r="F126" s="37"/>
      <c r="G126" s="37"/>
      <c r="H126" s="38"/>
    </row>
    <row r="127" spans="1:8" ht="75.7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7" s="36">
        <v>9984</v>
      </c>
      <c r="E127" s="37"/>
      <c r="F127" s="37"/>
      <c r="G127" s="37"/>
      <c r="H127" s="38"/>
    </row>
    <row r="128" spans="1:8" ht="75.7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8" s="36">
        <v>6756</v>
      </c>
      <c r="E128" s="37"/>
      <c r="F128" s="37"/>
      <c r="G128" s="37"/>
      <c r="H128" s="38"/>
    </row>
    <row r="129" spans="1:8" ht="50.1" customHeight="1" thickBot="1" x14ac:dyDescent="0.25">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9" s="36">
        <v>768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30" s="36">
        <v>996</v>
      </c>
      <c r="E130" s="37"/>
      <c r="F130" s="37"/>
      <c r="G130" s="37"/>
      <c r="H130" s="38"/>
    </row>
    <row r="131" spans="1:8" s="16" customFormat="1" ht="102" customHeight="1" thickBot="1" x14ac:dyDescent="0.25">
      <c r="A131" s="143" t="s">
        <v>96</v>
      </c>
      <c r="B131" s="144"/>
      <c r="C13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31" s="36">
        <v>100002</v>
      </c>
      <c r="E131" s="37"/>
      <c r="F131" s="37"/>
      <c r="G131" s="37"/>
      <c r="H131" s="38"/>
    </row>
    <row r="132" spans="1:8" s="16" customFormat="1" ht="126" customHeight="1" x14ac:dyDescent="0.2">
      <c r="A132" s="143" t="s">
        <v>97</v>
      </c>
      <c r="B132" s="144"/>
      <c r="C13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2" s="36">
        <v>8358</v>
      </c>
      <c r="E132" s="37"/>
      <c r="F132" s="37"/>
      <c r="G132" s="37"/>
      <c r="H132" s="38"/>
    </row>
    <row r="133" spans="1:8" s="16" customFormat="1" ht="96" customHeight="1" x14ac:dyDescent="0.2">
      <c r="A133" s="137" t="s">
        <v>98</v>
      </c>
      <c r="B133" s="191"/>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3" s="36">
        <v>5322</v>
      </c>
      <c r="E133" s="37"/>
      <c r="F133" s="37"/>
      <c r="G133" s="37"/>
      <c r="H133" s="38"/>
    </row>
    <row r="134" spans="1:8" s="16" customFormat="1" ht="96" customHeight="1" x14ac:dyDescent="0.2">
      <c r="A134" s="137" t="s">
        <v>99</v>
      </c>
      <c r="B134" s="191"/>
      <c r="C13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34" s="36">
        <v>5010</v>
      </c>
      <c r="E134" s="37"/>
      <c r="F134" s="37"/>
      <c r="G134" s="37"/>
      <c r="H134" s="38"/>
    </row>
    <row r="135" spans="1:8" ht="50.1" customHeight="1" x14ac:dyDescent="0.2">
      <c r="A135" s="143" t="s">
        <v>100</v>
      </c>
      <c r="B135" s="144"/>
      <c r="C135" s="186" t="str">
        <f>"Интернет-площадка 2gis.ru на основе Cправочника организаций "&amp;$C$2&amp;""</f>
        <v>Интернет-площадка 2gis.ru на основе Cправочника организаций "2ГИС.НОРИЛЬСК"</v>
      </c>
      <c r="D135" s="36">
        <v>3720</v>
      </c>
      <c r="E135" s="37"/>
      <c r="F135" s="37"/>
      <c r="G135" s="37"/>
      <c r="H135" s="38"/>
    </row>
    <row r="136" spans="1:8" ht="50.1" customHeight="1" x14ac:dyDescent="0.2">
      <c r="A136" s="143" t="s">
        <v>101</v>
      </c>
      <c r="B136" s="144"/>
      <c r="C136" s="186" t="str">
        <f t="shared" ref="C136:C145"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6">
        <v>1920</v>
      </c>
      <c r="E136" s="37"/>
      <c r="F136" s="37"/>
      <c r="G136" s="37"/>
      <c r="H136" s="38"/>
    </row>
    <row r="137" spans="1:8" ht="50.1" customHeight="1" x14ac:dyDescent="0.2">
      <c r="A137" s="143" t="s">
        <v>102</v>
      </c>
      <c r="B137" s="144"/>
      <c r="C137" s="186" t="str">
        <f t="shared" si="2"/>
        <v>Электронный справочник на основе Справочника организаций "2ГИС.НОРИЛЬСК" (версия для ПК)</v>
      </c>
      <c r="D137" s="36">
        <v>6240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"2ГИС.НОРИЛЬСК"</v>
      </c>
      <c r="D138" s="36">
        <v>11280</v>
      </c>
      <c r="E138" s="37"/>
      <c r="F138" s="37"/>
      <c r="G138" s="37"/>
      <c r="H138" s="38"/>
    </row>
    <row r="139" spans="1:8" ht="50.1" customHeight="1" x14ac:dyDescent="0.2">
      <c r="A139" s="143" t="s">
        <v>104</v>
      </c>
      <c r="B139" s="144"/>
      <c r="C139" s="186" t="str">
        <f>"Интернет-площадка 2gis.ru на основе Cправочника организаций "&amp;$C$2&amp;""</f>
        <v>Интернет-площадка 2gis.ru на основе Cправочника организаций "2ГИС.НОРИЛЬСК"</v>
      </c>
      <c r="D139" s="36">
        <v>13536</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"2ГИС.НОРИЛЬСК" (версия для ПК)</v>
      </c>
      <c r="D140" s="36">
        <v>4440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"2ГИС.НОРИЛЬСК" (версия для ПК)</v>
      </c>
      <c r="D141" s="36">
        <v>4080</v>
      </c>
      <c r="E141" s="37"/>
      <c r="F141" s="37"/>
      <c r="G141" s="37"/>
      <c r="H141" s="38"/>
    </row>
    <row r="142" spans="1:8" ht="50.1" customHeight="1" x14ac:dyDescent="0.2">
      <c r="A142" s="143" t="s">
        <v>107</v>
      </c>
      <c r="B142" s="144"/>
      <c r="C142" s="186" t="str">
        <f t="shared" si="2"/>
        <v>Электронный справочник на основе Справочника организаций "2ГИС.НОРИЛЬСК" (версия для ПК)</v>
      </c>
      <c r="D142" s="36">
        <v>7680</v>
      </c>
      <c r="E142" s="37"/>
      <c r="F142" s="37"/>
      <c r="G142" s="37"/>
      <c r="H142" s="38"/>
    </row>
    <row r="143" spans="1:8" ht="50.1" customHeight="1" x14ac:dyDescent="0.2">
      <c r="A143" s="143" t="s">
        <v>108</v>
      </c>
      <c r="B143" s="144"/>
      <c r="C143" s="186" t="s">
        <v>88</v>
      </c>
      <c r="D143" s="36">
        <v>1560</v>
      </c>
      <c r="E143" s="37"/>
      <c r="F143" s="37"/>
      <c r="G143" s="37"/>
      <c r="H143" s="38"/>
    </row>
    <row r="144" spans="1:8" ht="77.25" customHeight="1" x14ac:dyDescent="0.2">
      <c r="A144" s="143" t="s">
        <v>109</v>
      </c>
      <c r="B144" s="144"/>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6">
        <v>14040</v>
      </c>
      <c r="E144" s="37"/>
      <c r="F144" s="37"/>
      <c r="G144" s="37"/>
      <c r="H144" s="38"/>
    </row>
    <row r="145" spans="1:8" ht="50.1" customHeight="1" thickBot="1" x14ac:dyDescent="0.25">
      <c r="A145" s="143" t="s">
        <v>110</v>
      </c>
      <c r="B145" s="144"/>
      <c r="C145" s="186" t="str">
        <f t="shared" si="2"/>
        <v>Электронный справочник на основе Справочника организаций "2ГИС.НОРИЛЬСК" (версия для ПК)</v>
      </c>
      <c r="D145" s="44">
        <v>1080</v>
      </c>
      <c r="E145" s="45"/>
      <c r="F145" s="45"/>
      <c r="G145" s="45"/>
      <c r="H145" s="46"/>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47" s="36">
        <v>2004</v>
      </c>
      <c r="E147" s="37"/>
      <c r="F147" s="37"/>
      <c r="G147" s="37"/>
      <c r="H147" s="38"/>
    </row>
    <row r="148" spans="1:8" s="16" customFormat="1" ht="50.1" customHeight="1" x14ac:dyDescent="0.2">
      <c r="A148" s="143" t="s">
        <v>113</v>
      </c>
      <c r="B148" s="144"/>
      <c r="C148" s="196"/>
      <c r="D148" s="36">
        <v>2004</v>
      </c>
      <c r="E148" s="37"/>
      <c r="F148" s="37"/>
      <c r="G148" s="37"/>
      <c r="H148" s="38"/>
    </row>
    <row r="149" spans="1:8" s="16" customFormat="1" ht="50.1" customHeight="1" x14ac:dyDescent="0.2">
      <c r="A149" s="194" t="s">
        <v>114</v>
      </c>
      <c r="B149" s="195"/>
      <c r="C149" s="196"/>
      <c r="D149" s="329">
        <v>1500</v>
      </c>
      <c r="E149" s="140"/>
      <c r="F149" s="140"/>
      <c r="G149" s="140"/>
      <c r="H149" s="140"/>
    </row>
    <row r="150" spans="1:8" s="16" customFormat="1" ht="50.1" customHeight="1" x14ac:dyDescent="0.2">
      <c r="A150" s="194" t="s">
        <v>115</v>
      </c>
      <c r="B150" s="195"/>
      <c r="C150" s="196"/>
      <c r="D150" s="329">
        <v>150</v>
      </c>
      <c r="E150" s="140"/>
      <c r="F150" s="140"/>
      <c r="G150" s="140"/>
      <c r="H150" s="140"/>
    </row>
    <row r="151" spans="1:8" s="16" customFormat="1" ht="50.1" customHeight="1" thickBot="1" x14ac:dyDescent="0.25">
      <c r="A151" s="194" t="s">
        <v>116</v>
      </c>
      <c r="B151" s="195"/>
      <c r="C151" s="198"/>
      <c r="D151" s="78">
        <v>510</v>
      </c>
      <c r="E151" s="79"/>
      <c r="F151" s="79"/>
      <c r="G151" s="79"/>
      <c r="H151" s="79"/>
    </row>
    <row r="152" spans="1:8" s="16" customFormat="1" ht="50.1" customHeight="1" thickBot="1" x14ac:dyDescent="0.25">
      <c r="A152" s="24" t="s">
        <v>117</v>
      </c>
      <c r="B152" s="25"/>
      <c r="C152" s="26"/>
      <c r="D152" s="156"/>
      <c r="E152" s="156"/>
      <c r="F152" s="156"/>
      <c r="G152" s="156"/>
      <c r="H152" s="157"/>
    </row>
    <row r="153" spans="1:8" ht="50.1" customHeight="1" x14ac:dyDescent="0.2">
      <c r="A153" s="143" t="s">
        <v>118</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3" s="200">
        <f>F153*1.2</f>
        <v>3708</v>
      </c>
      <c r="E153" s="201">
        <f>F153*1.1</f>
        <v>3399.0000000000005</v>
      </c>
      <c r="F153" s="201">
        <v>3090</v>
      </c>
      <c r="G153" s="201">
        <f>F153*0.75</f>
        <v>2317.5</v>
      </c>
      <c r="H153" s="202">
        <f>F153*0.5</f>
        <v>1545</v>
      </c>
    </row>
    <row r="154" spans="1:8" ht="50.1" customHeight="1" x14ac:dyDescent="0.2">
      <c r="A154" s="143" t="s">
        <v>119</v>
      </c>
      <c r="B154" s="144"/>
      <c r="C154" s="186" t="str">
        <f>"Интернет-площадка 2gis.ru на основе Cправочника организаций "&amp;$C$2&amp;""</f>
        <v>Интернет-площадка 2gis.ru на основе Cправочника организаций "2ГИС.НОРИЛЬСК"</v>
      </c>
      <c r="D154" s="36">
        <v>4086</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5" s="36">
        <v>1770</v>
      </c>
      <c r="E155" s="37"/>
      <c r="F155" s="37"/>
      <c r="G155" s="37"/>
      <c r="H155" s="38"/>
    </row>
    <row r="156" spans="1:8" ht="50.1" customHeight="1" x14ac:dyDescent="0.2">
      <c r="A156" s="143" t="s">
        <v>121</v>
      </c>
      <c r="B156" s="144"/>
      <c r="C15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6" s="200">
        <f>F156*1.2</f>
        <v>5328</v>
      </c>
      <c r="E156" s="201">
        <f>F156*1.1</f>
        <v>4884</v>
      </c>
      <c r="F156" s="201">
        <v>4440</v>
      </c>
      <c r="G156" s="201">
        <f>F156*0.75</f>
        <v>3330</v>
      </c>
      <c r="H156" s="202">
        <f>F156*0.5</f>
        <v>2220</v>
      </c>
    </row>
    <row r="157" spans="1:8" ht="50.1" customHeight="1" x14ac:dyDescent="0.2">
      <c r="A157" s="143" t="s">
        <v>166</v>
      </c>
      <c r="B157" s="144"/>
      <c r="C157" s="186" t="str">
        <f>"Интернет-площадка 2gis.ru на основе Cправочника организаций "&amp;$C$2&amp;""</f>
        <v>Интернет-площадка 2gis.ru на основе Cправочника организаций "2ГИС.НОРИЛЬСК"</v>
      </c>
      <c r="D157" s="36">
        <v>5760</v>
      </c>
      <c r="E157" s="37"/>
      <c r="F157" s="37"/>
      <c r="G157" s="37"/>
      <c r="H157" s="38"/>
    </row>
    <row r="158" spans="1:8" ht="50.1" customHeight="1" x14ac:dyDescent="0.2">
      <c r="A158" s="143" t="s">
        <v>123</v>
      </c>
      <c r="B158" s="144"/>
      <c r="C158"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8" s="36">
        <v>2520</v>
      </c>
      <c r="E158" s="37"/>
      <c r="F158" s="37"/>
      <c r="G158" s="37"/>
      <c r="H158" s="38"/>
    </row>
    <row r="159" spans="1:8" s="16" customFormat="1" ht="126" customHeight="1" thickBot="1" x14ac:dyDescent="0.25">
      <c r="A159" s="143" t="s">
        <v>124</v>
      </c>
      <c r="B159" s="144"/>
      <c r="C159" s="203" t="str">
        <f>C154</f>
        <v>Интернет-площадка 2gis.ru на основе Cправочника организаций "2ГИС.НОРИЛЬСК"</v>
      </c>
      <c r="D159" s="200">
        <f>F159*1.2</f>
        <v>4161.5999999999995</v>
      </c>
      <c r="E159" s="201">
        <f>F159*1.1</f>
        <v>3814.8</v>
      </c>
      <c r="F159" s="201">
        <v>3468</v>
      </c>
      <c r="G159" s="201">
        <f>F159*0.75</f>
        <v>2601</v>
      </c>
      <c r="H159" s="202">
        <f>F159*0.5</f>
        <v>1734</v>
      </c>
    </row>
    <row r="160" spans="1:8" ht="50.1" customHeight="1" thickBot="1" x14ac:dyDescent="0.25">
      <c r="A160" s="24" t="s">
        <v>185</v>
      </c>
      <c r="B160" s="25"/>
      <c r="C160" s="26"/>
      <c r="D160" s="156"/>
      <c r="E160" s="156"/>
      <c r="F160" s="156"/>
      <c r="G160" s="156"/>
      <c r="H160" s="157"/>
    </row>
    <row r="161" spans="1:8" s="23" customFormat="1" ht="30" customHeight="1" thickBot="1" x14ac:dyDescent="0.25">
      <c r="A161" s="534"/>
      <c r="B161" s="357"/>
      <c r="C161" s="358"/>
      <c r="D161" s="357"/>
      <c r="E161" s="357"/>
      <c r="F161" s="357"/>
      <c r="G161" s="357"/>
      <c r="H161" s="359"/>
    </row>
    <row r="162" spans="1:8" s="16" customFormat="1" ht="185.25" customHeight="1" x14ac:dyDescent="0.2">
      <c r="A162" s="143" t="s">
        <v>186</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2" s="31">
        <v>16530</v>
      </c>
      <c r="E162" s="32"/>
      <c r="F162" s="32"/>
      <c r="G162" s="32"/>
      <c r="H162" s="33"/>
    </row>
    <row r="163" spans="1:8" s="16" customFormat="1" ht="83.25" customHeight="1" thickBot="1" x14ac:dyDescent="0.25">
      <c r="A163" s="143" t="s">
        <v>187</v>
      </c>
      <c r="B163" s="144"/>
      <c r="C163" s="196"/>
      <c r="D163" s="36">
        <v>16530</v>
      </c>
      <c r="E163" s="37"/>
      <c r="F163" s="37"/>
      <c r="G163" s="37"/>
      <c r="H163" s="38"/>
    </row>
    <row r="164" spans="1:8" ht="21.75" thickBot="1" x14ac:dyDescent="0.25">
      <c r="A164" s="301"/>
      <c r="B164" s="302"/>
      <c r="C164" s="182"/>
      <c r="D164" s="325"/>
      <c r="E164" s="325"/>
      <c r="F164" s="325"/>
      <c r="G164" s="325"/>
      <c r="H164" s="326"/>
    </row>
    <row r="166" spans="1:8" ht="21" x14ac:dyDescent="0.2">
      <c r="A166" s="208"/>
      <c r="B166" s="209" t="s">
        <v>126</v>
      </c>
      <c r="C166" s="210" t="s">
        <v>598</v>
      </c>
      <c r="D166" s="210"/>
      <c r="E166" s="211"/>
      <c r="F166" s="211"/>
      <c r="G166" s="211"/>
      <c r="H166" s="211"/>
    </row>
    <row r="167" spans="1:8" ht="21" x14ac:dyDescent="0.2">
      <c r="A167" s="208"/>
      <c r="B167" s="211"/>
      <c r="C167" s="304" t="s">
        <v>599</v>
      </c>
      <c r="D167" s="212"/>
      <c r="E167" s="211"/>
      <c r="F167" s="211"/>
      <c r="G167" s="211"/>
      <c r="H167" s="211"/>
    </row>
    <row r="168" spans="1:8" ht="21" x14ac:dyDescent="0.2">
      <c r="A168" s="208"/>
      <c r="B168" s="211"/>
      <c r="C168" s="304" t="s">
        <v>600</v>
      </c>
      <c r="D168" s="212"/>
      <c r="E168" s="211"/>
      <c r="F168" s="211"/>
      <c r="G168" s="211"/>
      <c r="H168" s="211"/>
    </row>
    <row r="169" spans="1:8" ht="21" x14ac:dyDescent="0.2">
      <c r="C169" s="212"/>
      <c r="D169" s="212"/>
      <c r="E169" s="211"/>
      <c r="F169" s="211"/>
      <c r="G169" s="211"/>
      <c r="H169" s="205"/>
    </row>
    <row r="170" spans="1:8" ht="26.25" x14ac:dyDescent="0.2">
      <c r="A170" s="215" t="str">
        <f>Абакан_юр!A158</f>
        <v>По соглашению сторон в качестве валюты платежа могут выступать украинские гривны, в этом случае курс следующий: 1 руб. = 0,4427 гривен</v>
      </c>
      <c r="B170" s="215"/>
      <c r="C170" s="215"/>
      <c r="D170" s="216"/>
      <c r="E170" s="216"/>
      <c r="F170" s="217"/>
      <c r="G170" s="218"/>
      <c r="H170" s="218"/>
    </row>
    <row r="171" spans="1:8" ht="26.25" customHeight="1" x14ac:dyDescent="0.2">
      <c r="A171" s="215" t="str">
        <f>Абакан_юр!A159</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ht="26.25" customHeight="1" x14ac:dyDescent="0.2">
      <c r="A173" s="215" t="str">
        <f>Абакан_юр!A161</f>
        <v>По соглашению сторон в качестве валюты платежа могут выступать евро, в этом случае курс следующий: 1 руб. = 0,0108 евро</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чешские кроны, в этом случае курс следующий: 1 руб. = 0,2672 крона</v>
      </c>
      <c r="B174" s="215"/>
      <c r="C174" s="215"/>
      <c r="D174" s="216"/>
      <c r="E174" s="217"/>
      <c r="F174" s="217"/>
      <c r="G174" s="220"/>
      <c r="H174" s="220"/>
    </row>
    <row r="175" spans="1:8" ht="26.25" customHeight="1" x14ac:dyDescent="0.2">
      <c r="A175" s="215" t="str">
        <f>Абакан_юр!A163</f>
        <v>По соглашению сторон в качестве валюты платежа могут выступать киргизские сомы, в этом случае курс следующий: 1 руб. = 1,0485 сом</v>
      </c>
      <c r="B175" s="215"/>
      <c r="C175" s="215"/>
      <c r="D175" s="216"/>
      <c r="E175" s="216"/>
      <c r="F175" s="217"/>
      <c r="G175" s="220"/>
      <c r="H175" s="220"/>
    </row>
    <row r="176" spans="1:8" ht="26.25" customHeight="1" x14ac:dyDescent="0.2">
      <c r="A17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6" s="215"/>
      <c r="C176" s="215"/>
      <c r="D176" s="216"/>
      <c r="E176" s="216"/>
      <c r="F176" s="217"/>
      <c r="G176" s="220"/>
      <c r="H176" s="220"/>
    </row>
    <row r="177" spans="1:8" ht="26.25" x14ac:dyDescent="0.2">
      <c r="A177" s="221"/>
      <c r="B177" s="221"/>
      <c r="C177" s="222"/>
      <c r="D177" s="223"/>
      <c r="E177" s="223"/>
      <c r="F177" s="224"/>
      <c r="G177" s="225"/>
      <c r="H177" s="225"/>
    </row>
    <row r="178" spans="1:8" ht="21" x14ac:dyDescent="0.2">
      <c r="A178" s="227" t="s">
        <v>137</v>
      </c>
      <c r="B178" s="227"/>
      <c r="C178" s="227"/>
      <c r="D178" s="227"/>
      <c r="E178" s="227"/>
      <c r="F178" s="227"/>
      <c r="G178" s="227"/>
      <c r="H178" s="227"/>
    </row>
    <row r="179" spans="1:8" ht="21" x14ac:dyDescent="0.2">
      <c r="A179" s="227" t="s">
        <v>138</v>
      </c>
      <c r="B179" s="227"/>
      <c r="C179" s="227"/>
      <c r="D179" s="227"/>
      <c r="E179" s="227"/>
      <c r="F179" s="227"/>
      <c r="G179" s="227"/>
      <c r="H179" s="227"/>
    </row>
    <row r="180" spans="1:8" ht="26.25" x14ac:dyDescent="0.2">
      <c r="A180" s="221"/>
      <c r="B180" s="221"/>
      <c r="C180" s="222"/>
      <c r="D180" s="223"/>
      <c r="E180" s="223"/>
      <c r="F180" s="224"/>
      <c r="G180" s="225"/>
      <c r="H180" s="225"/>
    </row>
    <row r="181" spans="1:8" ht="50.1" customHeight="1" thickBot="1" x14ac:dyDescent="0.25">
      <c r="A181" s="228" t="s">
        <v>139</v>
      </c>
      <c r="B181" s="228"/>
      <c r="C181" s="228"/>
      <c r="D181" s="228"/>
      <c r="E181" s="228"/>
      <c r="F181" s="229"/>
      <c r="G181" s="219"/>
      <c r="H181" s="230"/>
    </row>
    <row r="182" spans="1:8" ht="50.1" customHeight="1" thickBot="1" x14ac:dyDescent="0.25">
      <c r="A182" s="231" t="s">
        <v>140</v>
      </c>
      <c r="B182" s="232"/>
      <c r="C182" s="232"/>
      <c r="D182" s="232"/>
      <c r="E182" s="233"/>
      <c r="F182" s="234"/>
      <c r="H182" s="235"/>
    </row>
    <row r="183" spans="1:8" ht="87" customHeight="1" thickBot="1" x14ac:dyDescent="0.25">
      <c r="A183" s="305" t="s">
        <v>141</v>
      </c>
      <c r="B183" s="306"/>
      <c r="C183" s="238" t="s">
        <v>142</v>
      </c>
      <c r="D183" s="330" t="s">
        <v>143</v>
      </c>
      <c r="E183" s="331"/>
      <c r="F183" s="240"/>
      <c r="G183" s="240"/>
      <c r="H183" s="240"/>
    </row>
    <row r="184" spans="1:8" ht="102.75" customHeight="1" x14ac:dyDescent="0.2">
      <c r="A184" s="241" t="s">
        <v>144</v>
      </c>
      <c r="B184" s="242"/>
      <c r="C184" s="243" t="s">
        <v>145</v>
      </c>
      <c r="D184" s="244" t="s">
        <v>146</v>
      </c>
      <c r="E184" s="245"/>
      <c r="F184" s="240"/>
      <c r="G184" s="240"/>
      <c r="H184" s="240"/>
    </row>
    <row r="185" spans="1:8" ht="88.5" customHeight="1" x14ac:dyDescent="0.2">
      <c r="A185" s="246" t="s">
        <v>147</v>
      </c>
      <c r="B185" s="247"/>
      <c r="C185" s="248" t="s">
        <v>148</v>
      </c>
      <c r="D185" s="249" t="s">
        <v>149</v>
      </c>
      <c r="E185" s="250"/>
      <c r="F185" s="240"/>
      <c r="G185" s="240"/>
      <c r="H185" s="240"/>
    </row>
    <row r="186" spans="1:8" ht="139.5" customHeight="1" thickBot="1" x14ac:dyDescent="0.25">
      <c r="A186" s="332" t="s">
        <v>150</v>
      </c>
      <c r="B186" s="333"/>
      <c r="C186" s="334" t="s">
        <v>151</v>
      </c>
      <c r="D186" s="335" t="s">
        <v>149</v>
      </c>
      <c r="E186" s="336"/>
      <c r="F186" s="240"/>
      <c r="G186" s="240"/>
      <c r="H186" s="240"/>
    </row>
    <row r="187" spans="1:8" s="205" customFormat="1" ht="102.75" customHeight="1" thickBot="1" x14ac:dyDescent="0.25">
      <c r="A187" s="332" t="s">
        <v>153</v>
      </c>
      <c r="B187" s="333"/>
      <c r="C187" s="546" t="s">
        <v>154</v>
      </c>
      <c r="D187" s="333" t="s">
        <v>149</v>
      </c>
      <c r="E187" s="547"/>
      <c r="F187" s="234"/>
      <c r="G187" s="234"/>
      <c r="H187" s="234"/>
    </row>
    <row r="188" spans="1:8" s="226" customFormat="1" ht="222.75" customHeight="1" thickBot="1" x14ac:dyDescent="0.25">
      <c r="A188" s="332" t="s">
        <v>155</v>
      </c>
      <c r="B188" s="333"/>
      <c r="C188" s="334" t="s">
        <v>156</v>
      </c>
      <c r="D188" s="335" t="s">
        <v>149</v>
      </c>
      <c r="E188" s="336"/>
      <c r="F188" s="224"/>
      <c r="G188" s="225"/>
      <c r="H188" s="225"/>
    </row>
    <row r="189" spans="1:8" ht="23.25" x14ac:dyDescent="0.2">
      <c r="A189" s="252" t="s">
        <v>157</v>
      </c>
      <c r="B189" s="252"/>
      <c r="C189" s="252"/>
      <c r="D189" s="252"/>
      <c r="E189" s="252"/>
      <c r="F189" s="252"/>
      <c r="G189" s="252"/>
      <c r="H189" s="252"/>
    </row>
    <row r="190" spans="1:8" ht="29.25" customHeight="1" x14ac:dyDescent="0.2">
      <c r="A190" s="252" t="s">
        <v>158</v>
      </c>
      <c r="B190" s="252"/>
      <c r="C190" s="252"/>
      <c r="D190" s="252"/>
      <c r="E190" s="252"/>
      <c r="F190" s="252"/>
      <c r="G190" s="252"/>
      <c r="H190" s="252"/>
    </row>
    <row r="191" spans="1:8" ht="186.75" customHeight="1" x14ac:dyDescent="0.2">
      <c r="A19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27"/>
      <c r="C191" s="227"/>
      <c r="D191" s="227"/>
      <c r="E191" s="227"/>
      <c r="F191" s="227"/>
      <c r="G191" s="227"/>
      <c r="H191" s="227"/>
    </row>
    <row r="192" spans="1:8" ht="70.5" customHeight="1" x14ac:dyDescent="0.2">
      <c r="A192" s="227" t="s">
        <v>160</v>
      </c>
      <c r="B192" s="227"/>
      <c r="C192" s="227"/>
      <c r="D192" s="227"/>
      <c r="E192" s="227"/>
      <c r="F192" s="227"/>
      <c r="G192" s="227"/>
      <c r="H192" s="227"/>
    </row>
    <row r="193" spans="1:8" ht="23.25" x14ac:dyDescent="0.2">
      <c r="A193" s="252" t="s">
        <v>161</v>
      </c>
      <c r="B193" s="252"/>
      <c r="C193" s="252"/>
      <c r="D193" s="252"/>
      <c r="E193" s="252"/>
      <c r="F193" s="252"/>
      <c r="G193" s="252"/>
      <c r="H193" s="252"/>
    </row>
    <row r="194" spans="1:8" s="254" customFormat="1" ht="114.75" customHeight="1" x14ac:dyDescent="0.2">
      <c r="A194" s="227" t="s">
        <v>162</v>
      </c>
      <c r="B194" s="227"/>
      <c r="C194" s="227"/>
      <c r="D194" s="227"/>
      <c r="E194" s="227"/>
      <c r="F194" s="227"/>
      <c r="G194" s="227"/>
      <c r="H194" s="227"/>
    </row>
  </sheetData>
  <sheetProtection selectLockedCells="1" selectUnlockedCells="1"/>
  <mergeCells count="324">
    <mergeCell ref="A191:H191"/>
    <mergeCell ref="A192:H192"/>
    <mergeCell ref="A193:H193"/>
    <mergeCell ref="A194:E194"/>
    <mergeCell ref="F194:H194"/>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C162:C163"/>
    <mergeCell ref="D162:H162"/>
    <mergeCell ref="A163:B163"/>
    <mergeCell ref="D163:H163"/>
    <mergeCell ref="A164:B164"/>
    <mergeCell ref="D164:H164"/>
    <mergeCell ref="A158:B158"/>
    <mergeCell ref="D158:H158"/>
    <mergeCell ref="A159:B159"/>
    <mergeCell ref="A160:B160"/>
    <mergeCell ref="D160:H160"/>
    <mergeCell ref="A161:C161"/>
    <mergeCell ref="D161:H161"/>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20"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361">
        <f>F48*1.2</f>
        <v>4752</v>
      </c>
      <c r="E48" s="361">
        <f>F48*1.1</f>
        <v>4356</v>
      </c>
      <c r="F48" s="361">
        <v>3960</v>
      </c>
      <c r="G48" s="361">
        <f>F48*0.75</f>
        <v>2970</v>
      </c>
      <c r="H48" s="361">
        <f>F48*0.5</f>
        <v>1980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810 до 16200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6" s="127">
        <v>810</v>
      </c>
      <c r="E56" s="128"/>
      <c r="F56" s="128"/>
      <c r="G56" s="128"/>
      <c r="H56" s="129"/>
    </row>
    <row r="57" spans="1:8" ht="37.5" customHeight="1" x14ac:dyDescent="0.2">
      <c r="A57" s="130" t="s">
        <v>33</v>
      </c>
      <c r="B57" s="131"/>
      <c r="C57" s="126"/>
      <c r="D57" s="36">
        <v>1620</v>
      </c>
      <c r="E57" s="37"/>
      <c r="F57" s="37"/>
      <c r="G57" s="37"/>
      <c r="H57" s="38"/>
    </row>
    <row r="58" spans="1:8" ht="37.5" customHeight="1" x14ac:dyDescent="0.2">
      <c r="A58" s="130" t="s">
        <v>34</v>
      </c>
      <c r="B58" s="131"/>
      <c r="C58" s="126"/>
      <c r="D58" s="36">
        <v>2430</v>
      </c>
      <c r="E58" s="37"/>
      <c r="F58" s="37"/>
      <c r="G58" s="37"/>
      <c r="H58" s="38"/>
    </row>
    <row r="59" spans="1:8" ht="37.5" customHeight="1" x14ac:dyDescent="0.2">
      <c r="A59" s="130" t="s">
        <v>35</v>
      </c>
      <c r="B59" s="131"/>
      <c r="C59" s="126"/>
      <c r="D59" s="36">
        <v>3240</v>
      </c>
      <c r="E59" s="37"/>
      <c r="F59" s="37"/>
      <c r="G59" s="37"/>
      <c r="H59" s="38"/>
    </row>
    <row r="60" spans="1:8" ht="37.5" customHeight="1" x14ac:dyDescent="0.2">
      <c r="A60" s="130" t="s">
        <v>36</v>
      </c>
      <c r="B60" s="131"/>
      <c r="C60" s="126"/>
      <c r="D60" s="36">
        <v>4050</v>
      </c>
      <c r="E60" s="37"/>
      <c r="F60" s="37"/>
      <c r="G60" s="37"/>
      <c r="H60" s="38"/>
    </row>
    <row r="61" spans="1:8" ht="37.5" customHeight="1" x14ac:dyDescent="0.2">
      <c r="A61" s="130" t="s">
        <v>37</v>
      </c>
      <c r="B61" s="131"/>
      <c r="C61" s="126"/>
      <c r="D61" s="36">
        <v>4860</v>
      </c>
      <c r="E61" s="37"/>
      <c r="F61" s="37"/>
      <c r="G61" s="37"/>
      <c r="H61" s="38"/>
    </row>
    <row r="62" spans="1:8" ht="37.5" customHeight="1" x14ac:dyDescent="0.2">
      <c r="A62" s="130" t="s">
        <v>38</v>
      </c>
      <c r="B62" s="131"/>
      <c r="C62" s="126"/>
      <c r="D62" s="36">
        <v>5670</v>
      </c>
      <c r="E62" s="37"/>
      <c r="F62" s="37"/>
      <c r="G62" s="37"/>
      <c r="H62" s="38"/>
    </row>
    <row r="63" spans="1:8" ht="37.5" customHeight="1" x14ac:dyDescent="0.2">
      <c r="A63" s="130" t="s">
        <v>39</v>
      </c>
      <c r="B63" s="131"/>
      <c r="C63" s="126"/>
      <c r="D63" s="36">
        <v>6480</v>
      </c>
      <c r="E63" s="37"/>
      <c r="F63" s="37"/>
      <c r="G63" s="37"/>
      <c r="H63" s="38"/>
    </row>
    <row r="64" spans="1:8" ht="37.5" customHeight="1" x14ac:dyDescent="0.2">
      <c r="A64" s="130" t="s">
        <v>40</v>
      </c>
      <c r="B64" s="131"/>
      <c r="C64" s="126"/>
      <c r="D64" s="36">
        <v>7290</v>
      </c>
      <c r="E64" s="37"/>
      <c r="F64" s="37"/>
      <c r="G64" s="37"/>
      <c r="H64" s="38"/>
    </row>
    <row r="65" spans="1:8" ht="37.5" customHeight="1" x14ac:dyDescent="0.2">
      <c r="A65" s="130" t="s">
        <v>41</v>
      </c>
      <c r="B65" s="131"/>
      <c r="C65" s="126"/>
      <c r="D65" s="36">
        <v>8100</v>
      </c>
      <c r="E65" s="37"/>
      <c r="F65" s="37"/>
      <c r="G65" s="37"/>
      <c r="H65" s="38"/>
    </row>
    <row r="66" spans="1:8" ht="37.5" customHeight="1" x14ac:dyDescent="0.2">
      <c r="A66" s="130" t="s">
        <v>42</v>
      </c>
      <c r="B66" s="131"/>
      <c r="C66" s="126"/>
      <c r="D66" s="36">
        <v>8910</v>
      </c>
      <c r="E66" s="37"/>
      <c r="F66" s="37"/>
      <c r="G66" s="37"/>
      <c r="H66" s="38"/>
    </row>
    <row r="67" spans="1:8" ht="37.5" customHeight="1" x14ac:dyDescent="0.2">
      <c r="A67" s="130" t="s">
        <v>43</v>
      </c>
      <c r="B67" s="131"/>
      <c r="C67" s="126"/>
      <c r="D67" s="36">
        <v>9720</v>
      </c>
      <c r="E67" s="37"/>
      <c r="F67" s="37"/>
      <c r="G67" s="37"/>
      <c r="H67" s="38"/>
    </row>
    <row r="68" spans="1:8" ht="37.5" customHeight="1" x14ac:dyDescent="0.2">
      <c r="A68" s="130" t="s">
        <v>44</v>
      </c>
      <c r="B68" s="131"/>
      <c r="C68" s="126"/>
      <c r="D68" s="36">
        <v>10530</v>
      </c>
      <c r="E68" s="37"/>
      <c r="F68" s="37"/>
      <c r="G68" s="37"/>
      <c r="H68" s="38"/>
    </row>
    <row r="69" spans="1:8" ht="37.5" customHeight="1" x14ac:dyDescent="0.2">
      <c r="A69" s="130" t="s">
        <v>45</v>
      </c>
      <c r="B69" s="131"/>
      <c r="C69" s="126"/>
      <c r="D69" s="36">
        <v>11340</v>
      </c>
      <c r="E69" s="37"/>
      <c r="F69" s="37"/>
      <c r="G69" s="37"/>
      <c r="H69" s="38"/>
    </row>
    <row r="70" spans="1:8" ht="37.5" customHeight="1" x14ac:dyDescent="0.2">
      <c r="A70" s="130" t="s">
        <v>46</v>
      </c>
      <c r="B70" s="131"/>
      <c r="C70" s="126"/>
      <c r="D70" s="36">
        <v>12150</v>
      </c>
      <c r="E70" s="37"/>
      <c r="F70" s="37"/>
      <c r="G70" s="37"/>
      <c r="H70" s="38"/>
    </row>
    <row r="71" spans="1:8" ht="37.5" customHeight="1" x14ac:dyDescent="0.2">
      <c r="A71" s="130" t="s">
        <v>47</v>
      </c>
      <c r="B71" s="131"/>
      <c r="C71" s="126"/>
      <c r="D71" s="36">
        <v>12960</v>
      </c>
      <c r="E71" s="37"/>
      <c r="F71" s="37"/>
      <c r="G71" s="37"/>
      <c r="H71" s="38"/>
    </row>
    <row r="72" spans="1:8" ht="37.5" customHeight="1" x14ac:dyDescent="0.2">
      <c r="A72" s="130" t="s">
        <v>48</v>
      </c>
      <c r="B72" s="131"/>
      <c r="C72" s="126"/>
      <c r="D72" s="36">
        <v>13770</v>
      </c>
      <c r="E72" s="37"/>
      <c r="F72" s="37"/>
      <c r="G72" s="37"/>
      <c r="H72" s="38"/>
    </row>
    <row r="73" spans="1:8" ht="37.5" customHeight="1" x14ac:dyDescent="0.2">
      <c r="A73" s="130" t="s">
        <v>49</v>
      </c>
      <c r="B73" s="131"/>
      <c r="C73" s="126"/>
      <c r="D73" s="36">
        <v>14580</v>
      </c>
      <c r="E73" s="37"/>
      <c r="F73" s="37"/>
      <c r="G73" s="37"/>
      <c r="H73" s="38"/>
    </row>
    <row r="74" spans="1:8" ht="37.5" customHeight="1" x14ac:dyDescent="0.2">
      <c r="A74" s="130" t="s">
        <v>50</v>
      </c>
      <c r="B74" s="131"/>
      <c r="C74" s="126"/>
      <c r="D74" s="36">
        <v>15390</v>
      </c>
      <c r="E74" s="37"/>
      <c r="F74" s="37"/>
      <c r="G74" s="37"/>
      <c r="H74" s="38"/>
    </row>
    <row r="75" spans="1:8" ht="37.5" customHeight="1" thickBot="1" x14ac:dyDescent="0.25">
      <c r="A75" s="130" t="s">
        <v>51</v>
      </c>
      <c r="B75" s="131"/>
      <c r="C75" s="126"/>
      <c r="D75" s="36">
        <v>16200</v>
      </c>
      <c r="E75" s="37"/>
      <c r="F75" s="37"/>
      <c r="G75" s="37"/>
      <c r="H75" s="38"/>
    </row>
    <row r="76" spans="1:8" ht="50.1" customHeight="1" thickBot="1" x14ac:dyDescent="0.25">
      <c r="A76" s="119" t="s">
        <v>52</v>
      </c>
      <c r="B76" s="120"/>
      <c r="C76" s="120"/>
      <c r="D76" s="121" t="str">
        <f>"от "&amp;MIN(D77:D86)&amp;" до "&amp;MAX(D77:D86)</f>
        <v>от 210 до 1770</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77" s="135">
        <v>1260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8" s="140">
        <v>210</v>
      </c>
      <c r="E78" s="140"/>
      <c r="F78" s="140"/>
      <c r="G78" s="140"/>
      <c r="H78" s="141"/>
    </row>
    <row r="79" spans="1:8" ht="37.5" customHeight="1" x14ac:dyDescent="0.2">
      <c r="A79" s="137" t="s">
        <v>55</v>
      </c>
      <c r="B79" s="138"/>
      <c r="C79" s="142"/>
      <c r="D79" s="140">
        <v>1770</v>
      </c>
      <c r="E79" s="140"/>
      <c r="F79" s="140"/>
      <c r="G79" s="140"/>
      <c r="H79" s="141"/>
    </row>
    <row r="80" spans="1:8" ht="37.5" customHeight="1" x14ac:dyDescent="0.2">
      <c r="A80" s="137" t="s">
        <v>56</v>
      </c>
      <c r="B80" s="138"/>
      <c r="C80" s="142"/>
      <c r="D80" s="140">
        <v>816</v>
      </c>
      <c r="E80" s="140"/>
      <c r="F80" s="140"/>
      <c r="G80" s="140"/>
      <c r="H80" s="141"/>
    </row>
    <row r="81" spans="1:8" ht="37.5" customHeight="1" x14ac:dyDescent="0.2">
      <c r="A81" s="143" t="s">
        <v>57</v>
      </c>
      <c r="B81" s="144"/>
      <c r="C81" s="142"/>
      <c r="D81" s="140">
        <v>1170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600 до 5820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90" s="165">
        <v>1800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450</v>
      </c>
      <c r="E92" s="140"/>
      <c r="F92" s="140"/>
      <c r="G92" s="140"/>
      <c r="H92" s="141"/>
    </row>
    <row r="93" spans="1:8" ht="63" customHeight="1" x14ac:dyDescent="0.2">
      <c r="A93" s="173" t="s">
        <v>70</v>
      </c>
      <c r="B93" s="174"/>
      <c r="C93" s="169"/>
      <c r="D93" s="140">
        <f>D90/5</f>
        <v>360</v>
      </c>
      <c r="E93" s="140"/>
      <c r="F93" s="140"/>
      <c r="G93" s="140"/>
      <c r="H93" s="141"/>
    </row>
    <row r="94" spans="1:8" ht="63" customHeight="1" x14ac:dyDescent="0.2">
      <c r="A94" s="173" t="s">
        <v>71</v>
      </c>
      <c r="B94" s="174"/>
      <c r="C94" s="169"/>
      <c r="D94" s="140">
        <f>D90/6</f>
        <v>300</v>
      </c>
      <c r="E94" s="140"/>
      <c r="F94" s="140"/>
      <c r="G94" s="140"/>
      <c r="H94" s="141"/>
    </row>
    <row r="95" spans="1:8" ht="63" customHeight="1" x14ac:dyDescent="0.2">
      <c r="A95" s="173" t="s">
        <v>72</v>
      </c>
      <c r="B95" s="174"/>
      <c r="C95" s="169"/>
      <c r="D95" s="140">
        <f>D90/7</f>
        <v>257.14285714285717</v>
      </c>
      <c r="E95" s="140"/>
      <c r="F95" s="140"/>
      <c r="G95" s="140"/>
      <c r="H95" s="141"/>
    </row>
    <row r="96" spans="1:8" ht="63" customHeight="1" x14ac:dyDescent="0.2">
      <c r="A96" s="173" t="s">
        <v>73</v>
      </c>
      <c r="B96" s="174"/>
      <c r="C96" s="169"/>
      <c r="D96" s="140">
        <f>D90/8</f>
        <v>225</v>
      </c>
      <c r="E96" s="140"/>
      <c r="F96" s="140"/>
      <c r="G96" s="140"/>
      <c r="H96" s="141"/>
    </row>
    <row r="97" spans="1:8" ht="63" customHeight="1" x14ac:dyDescent="0.2">
      <c r="A97" s="173" t="s">
        <v>74</v>
      </c>
      <c r="B97" s="174"/>
      <c r="C97" s="169"/>
      <c r="D97" s="140">
        <f>D90/9</f>
        <v>200</v>
      </c>
      <c r="E97" s="140"/>
      <c r="F97" s="140"/>
      <c r="G97" s="140"/>
      <c r="H97" s="141"/>
    </row>
    <row r="98" spans="1:8" ht="63" customHeight="1" x14ac:dyDescent="0.2">
      <c r="A98" s="173" t="s">
        <v>75</v>
      </c>
      <c r="B98" s="174"/>
      <c r="C98" s="169"/>
      <c r="D98" s="140">
        <f>D90/10</f>
        <v>180</v>
      </c>
      <c r="E98" s="140"/>
      <c r="F98" s="140"/>
      <c r="G98" s="140"/>
      <c r="H98" s="141"/>
    </row>
    <row r="99" spans="1:8" ht="63" customHeight="1" thickBot="1" x14ac:dyDescent="0.25">
      <c r="A99" s="162" t="s">
        <v>76</v>
      </c>
      <c r="B99" s="163"/>
      <c r="C99" s="169"/>
      <c r="D99" s="165">
        <v>2808</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702</v>
      </c>
      <c r="E101" s="140"/>
      <c r="F101" s="140"/>
      <c r="G101" s="140"/>
      <c r="H101" s="141"/>
    </row>
    <row r="102" spans="1:8" ht="63" customHeight="1" x14ac:dyDescent="0.2">
      <c r="A102" s="173" t="s">
        <v>70</v>
      </c>
      <c r="B102" s="174"/>
      <c r="C102" s="169"/>
      <c r="D102" s="140">
        <v>561.6</v>
      </c>
      <c r="E102" s="140"/>
      <c r="F102" s="140"/>
      <c r="G102" s="140"/>
      <c r="H102" s="141"/>
    </row>
    <row r="103" spans="1:8" ht="63" customHeight="1" x14ac:dyDescent="0.2">
      <c r="A103" s="173" t="s">
        <v>71</v>
      </c>
      <c r="B103" s="174"/>
      <c r="C103" s="169"/>
      <c r="D103" s="140">
        <v>468</v>
      </c>
      <c r="E103" s="140"/>
      <c r="F103" s="140"/>
      <c r="G103" s="140"/>
      <c r="H103" s="141"/>
    </row>
    <row r="104" spans="1:8" ht="63" customHeight="1" x14ac:dyDescent="0.2">
      <c r="A104" s="173" t="s">
        <v>72</v>
      </c>
      <c r="B104" s="174"/>
      <c r="C104" s="169"/>
      <c r="D104" s="140">
        <v>401.14285714285711</v>
      </c>
      <c r="E104" s="140"/>
      <c r="F104" s="140"/>
      <c r="G104" s="140"/>
      <c r="H104" s="141"/>
    </row>
    <row r="105" spans="1:8" ht="63" customHeight="1" x14ac:dyDescent="0.2">
      <c r="A105" s="173" t="s">
        <v>73</v>
      </c>
      <c r="B105" s="174"/>
      <c r="C105" s="169"/>
      <c r="D105" s="140">
        <v>351</v>
      </c>
      <c r="E105" s="140"/>
      <c r="F105" s="140"/>
      <c r="G105" s="140"/>
      <c r="H105" s="141"/>
    </row>
    <row r="106" spans="1:8" ht="63" customHeight="1" x14ac:dyDescent="0.2">
      <c r="A106" s="173" t="s">
        <v>74</v>
      </c>
      <c r="B106" s="174"/>
      <c r="C106" s="169"/>
      <c r="D106" s="140">
        <v>312</v>
      </c>
      <c r="E106" s="140"/>
      <c r="F106" s="140"/>
      <c r="G106" s="140"/>
      <c r="H106" s="141"/>
    </row>
    <row r="107" spans="1:8" ht="63"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8" s="44">
        <v>14004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"2ГИС.НОЯБРЬСК"</v>
      </c>
      <c r="D110" s="31">
        <v>1800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1" s="187">
        <v>1020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2" s="36">
        <v>840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"2ГИС.НОЯБРЬСК"</v>
      </c>
      <c r="D113" s="36">
        <v>4200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"2ГИС.НОЯБРЬСК"</v>
      </c>
      <c r="D114" s="36">
        <v>5040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5" s="36">
        <v>840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6" s="36">
        <v>840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7" s="36">
        <v>840</v>
      </c>
      <c r="E117" s="37"/>
      <c r="F117" s="37"/>
      <c r="G117" s="37"/>
      <c r="H117" s="38"/>
    </row>
    <row r="118" spans="1:8" ht="50.1" customHeight="1" x14ac:dyDescent="0.2">
      <c r="A118" s="143" t="s">
        <v>86</v>
      </c>
      <c r="B118" s="144"/>
      <c r="C118" s="190" t="str">
        <f>C150</f>
        <v>электронный справочник на основе Справочника организаций "2ГИС.НОЯБРЬСК" (мобильная версия 2ГИС 4.0 и выше)</v>
      </c>
      <c r="D118" s="36">
        <v>1950</v>
      </c>
      <c r="E118" s="37"/>
      <c r="F118" s="37"/>
      <c r="G118" s="37"/>
      <c r="H118" s="38"/>
    </row>
    <row r="119" spans="1:8" ht="50.1" customHeight="1" x14ac:dyDescent="0.2">
      <c r="A119" s="143" t="s">
        <v>87</v>
      </c>
      <c r="B119" s="144"/>
      <c r="C119" s="186" t="s">
        <v>88</v>
      </c>
      <c r="D119" s="36">
        <v>600</v>
      </c>
      <c r="E119" s="37"/>
      <c r="F119" s="37"/>
      <c r="G119" s="37"/>
      <c r="H119" s="38"/>
    </row>
    <row r="120" spans="1:8" ht="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0" s="36">
        <v>2040</v>
      </c>
      <c r="E120" s="37"/>
      <c r="F120" s="37"/>
      <c r="G120" s="37"/>
      <c r="H120" s="38"/>
    </row>
    <row r="121" spans="1:8" ht="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1" s="36">
        <v>1632</v>
      </c>
      <c r="E121" s="37"/>
      <c r="F121" s="37"/>
      <c r="G121" s="37"/>
      <c r="H121" s="38"/>
    </row>
    <row r="122" spans="1:8" ht="75" customHeight="1" x14ac:dyDescent="0.2">
      <c r="A122" s="143" t="s">
        <v>91</v>
      </c>
      <c r="B122" s="144"/>
      <c r="C122"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2" s="36">
        <v>1380</v>
      </c>
      <c r="E122" s="37"/>
      <c r="F122" s="37"/>
      <c r="G122" s="37"/>
      <c r="H122" s="38"/>
    </row>
    <row r="123" spans="1:8" ht="75" customHeight="1" x14ac:dyDescent="0.2">
      <c r="A123" s="143" t="s">
        <v>92</v>
      </c>
      <c r="B123" s="144"/>
      <c r="C123"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3" s="36">
        <v>816</v>
      </c>
      <c r="E123" s="37"/>
      <c r="F123" s="37"/>
      <c r="G123" s="37"/>
      <c r="H123" s="38"/>
    </row>
    <row r="124" spans="1:8" ht="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4" s="36">
        <v>5820</v>
      </c>
      <c r="E124" s="37"/>
      <c r="F124" s="37"/>
      <c r="G124" s="37"/>
      <c r="H124" s="38"/>
    </row>
    <row r="125" spans="1:8" ht="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6" s="36">
        <v>666</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7" s="36">
        <v>750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8" s="3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9" s="36">
        <v>2346</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30" s="36">
        <v>3450</v>
      </c>
      <c r="E130" s="37"/>
      <c r="F130" s="37"/>
      <c r="G130" s="37"/>
      <c r="H130" s="38"/>
    </row>
    <row r="131" spans="1:8" s="16" customFormat="1" ht="96" customHeight="1" x14ac:dyDescent="0.2">
      <c r="A131" s="137" t="s">
        <v>99</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31" s="36">
        <v>2004</v>
      </c>
      <c r="E131" s="37"/>
      <c r="F131" s="37"/>
      <c r="G131" s="37"/>
      <c r="H131" s="38"/>
    </row>
    <row r="132" spans="1:8" ht="50.1" customHeight="1" x14ac:dyDescent="0.2">
      <c r="A132" s="143" t="s">
        <v>100</v>
      </c>
      <c r="B132" s="144"/>
      <c r="C132" s="186" t="str">
        <f>"Интернет-площадка 2gis.ru на основе Cправочника организаций "&amp;$C$2&amp;""</f>
        <v>Интернет-площадка 2gis.ru на основе Cправочника организаций "2ГИС.НОЯБРЬСК"</v>
      </c>
      <c r="D132" s="36">
        <v>2520</v>
      </c>
      <c r="E132" s="37"/>
      <c r="F132" s="37"/>
      <c r="G132" s="37"/>
      <c r="H132" s="38"/>
    </row>
    <row r="133" spans="1:8" ht="50.1" customHeight="1" x14ac:dyDescent="0.2">
      <c r="A133" s="143" t="s">
        <v>101</v>
      </c>
      <c r="B133" s="144"/>
      <c r="C133" s="186" t="str">
        <f t="shared" ref="C133:C142"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6">
        <v>1440</v>
      </c>
      <c r="E133" s="37"/>
      <c r="F133" s="37"/>
      <c r="G133" s="37"/>
      <c r="H133" s="38"/>
    </row>
    <row r="134" spans="1:8" ht="50.1" customHeight="1" x14ac:dyDescent="0.2">
      <c r="A134" s="143" t="s">
        <v>102</v>
      </c>
      <c r="B134" s="144"/>
      <c r="C134" s="186" t="str">
        <f t="shared" si="2"/>
        <v>Электронный справочник на основе Справочника организаций "2ГИС.НОЯБРЬСК" (версия для ПК)</v>
      </c>
      <c r="D134" s="36">
        <v>1200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"2ГИС.НОЯБРЬСК"</v>
      </c>
      <c r="D135" s="36">
        <v>5880</v>
      </c>
      <c r="E135" s="37"/>
      <c r="F135" s="37"/>
      <c r="G135" s="37"/>
      <c r="H135" s="38"/>
    </row>
    <row r="136" spans="1:8" ht="50.1" customHeight="1" x14ac:dyDescent="0.2">
      <c r="A136" s="143" t="s">
        <v>104</v>
      </c>
      <c r="B136" s="144"/>
      <c r="C136" s="186" t="str">
        <f>"Интернет-площадка 2gis.ru на основе Cправочника организаций "&amp;$C$2&amp;""</f>
        <v>Интернет-площадка 2gis.ru на основе Cправочника организаций "2ГИС.НОЯБРЬСК"</v>
      </c>
      <c r="D136" s="36">
        <v>7056</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"2ГИС.НОЯБРЬСК" (версия для ПК)</v>
      </c>
      <c r="D137" s="36">
        <v>1200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"2ГИС.НОЯБРЬСК" (версия для ПК)</v>
      </c>
      <c r="D138" s="36">
        <v>1200</v>
      </c>
      <c r="E138" s="37"/>
      <c r="F138" s="37"/>
      <c r="G138" s="37"/>
      <c r="H138" s="38"/>
    </row>
    <row r="139" spans="1:8" ht="50.1" customHeight="1" x14ac:dyDescent="0.2">
      <c r="A139" s="143" t="s">
        <v>107</v>
      </c>
      <c r="B139" s="144"/>
      <c r="C139" s="186" t="str">
        <f t="shared" si="2"/>
        <v>Электронный справочник на основе Справочника организаций "2ГИС.НОЯБРЬСК" (версия для ПК)</v>
      </c>
      <c r="D139" s="36">
        <v>1200</v>
      </c>
      <c r="E139" s="37"/>
      <c r="F139" s="37"/>
      <c r="G139" s="37"/>
      <c r="H139" s="38"/>
    </row>
    <row r="140" spans="1:8" ht="50.1" customHeight="1" x14ac:dyDescent="0.2">
      <c r="A140" s="143" t="s">
        <v>108</v>
      </c>
      <c r="B140" s="144"/>
      <c r="C140" s="186" t="s">
        <v>88</v>
      </c>
      <c r="D140" s="36">
        <v>840</v>
      </c>
      <c r="E140" s="37"/>
      <c r="F140" s="37"/>
      <c r="G140" s="37"/>
      <c r="H140" s="38"/>
    </row>
    <row r="141" spans="1:8" ht="75" customHeight="1" x14ac:dyDescent="0.2">
      <c r="A141" s="143" t="s">
        <v>109</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6">
        <v>8160</v>
      </c>
      <c r="E141" s="37"/>
      <c r="F141" s="37"/>
      <c r="G141" s="37"/>
      <c r="H141" s="38"/>
    </row>
    <row r="142" spans="1:8" ht="50.1" customHeight="1" thickBot="1" x14ac:dyDescent="0.25">
      <c r="A142" s="143" t="s">
        <v>110</v>
      </c>
      <c r="B142" s="144"/>
      <c r="C142" s="186" t="str">
        <f t="shared" si="2"/>
        <v>Электронный справочник на основе Справочника организаций "2ГИС.НОЯБРЬСК" (версия для ПК)</v>
      </c>
      <c r="D142" s="44">
        <v>960</v>
      </c>
      <c r="E142" s="45"/>
      <c r="F142" s="45"/>
      <c r="G142" s="45"/>
      <c r="H142" s="46"/>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44" s="36">
        <v>2004</v>
      </c>
      <c r="E144" s="37"/>
      <c r="F144" s="37"/>
      <c r="G144" s="37"/>
      <c r="H144" s="38"/>
    </row>
    <row r="145" spans="1:8" s="16" customFormat="1" ht="50.1" customHeight="1" x14ac:dyDescent="0.2">
      <c r="A145" s="143" t="s">
        <v>113</v>
      </c>
      <c r="B145" s="144"/>
      <c r="C145" s="196"/>
      <c r="D145" s="36">
        <v>2004</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510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50" s="200">
        <f>F150*1.2</f>
        <v>2124</v>
      </c>
      <c r="E150" s="201">
        <f>F150*1.1</f>
        <v>1947.0000000000002</v>
      </c>
      <c r="F150" s="201">
        <v>1770</v>
      </c>
      <c r="G150" s="201">
        <f>F150*0.75</f>
        <v>1327.5</v>
      </c>
      <c r="H150" s="202">
        <f>F150*0.5</f>
        <v>885</v>
      </c>
    </row>
    <row r="151" spans="1:8" ht="50.1" customHeight="1" x14ac:dyDescent="0.2">
      <c r="A151" s="143" t="s">
        <v>119</v>
      </c>
      <c r="B151" s="144"/>
      <c r="C151" s="186" t="str">
        <f>"Интернет-площадка 2gis.ru на основе Cправочника организаций "&amp;$C$2&amp;""</f>
        <v>Интернет-площадка 2gis.ru на основе Cправочника организаций "2ГИС.НОЯБРЬСК"</v>
      </c>
      <c r="D151" s="36">
        <v>1500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2" s="36">
        <v>1224</v>
      </c>
      <c r="E152" s="37"/>
      <c r="F152" s="37"/>
      <c r="G152" s="37"/>
      <c r="H152" s="38"/>
    </row>
    <row r="153" spans="1:8" ht="50.1" customHeight="1" x14ac:dyDescent="0.2">
      <c r="A153" s="143" t="s">
        <v>121</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53" s="200">
        <f>F153*1.2</f>
        <v>3024</v>
      </c>
      <c r="E153" s="201">
        <f>F153*1.1</f>
        <v>2772</v>
      </c>
      <c r="F153" s="201">
        <v>2520</v>
      </c>
      <c r="G153" s="201">
        <f>F153*0.75</f>
        <v>1890</v>
      </c>
      <c r="H153" s="202">
        <f>F153*0.5</f>
        <v>1260</v>
      </c>
    </row>
    <row r="154" spans="1:8" ht="50.1" customHeight="1" x14ac:dyDescent="0.2">
      <c r="A154" s="143" t="s">
        <v>166</v>
      </c>
      <c r="B154" s="144"/>
      <c r="C154" s="186" t="str">
        <f>"Интернет-площадка 2gis.ru на основе Cправочника организаций "&amp;$C$2&amp;""</f>
        <v>Интернет-площадка 2gis.ru на основе Cправочника организаций "2ГИС.НОЯБРЬСК"</v>
      </c>
      <c r="D154" s="36">
        <v>2160</v>
      </c>
      <c r="E154" s="37"/>
      <c r="F154" s="37"/>
      <c r="G154" s="37"/>
      <c r="H154" s="38"/>
    </row>
    <row r="155" spans="1:8" ht="50.1" customHeight="1" x14ac:dyDescent="0.2">
      <c r="A155" s="143" t="s">
        <v>123</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5" s="36">
        <v>1800</v>
      </c>
      <c r="E155" s="37"/>
      <c r="F155" s="37"/>
      <c r="G155" s="37"/>
      <c r="H155" s="38"/>
    </row>
    <row r="156" spans="1:8" s="16" customFormat="1" ht="126" customHeight="1" thickBot="1" x14ac:dyDescent="0.25">
      <c r="A156" s="143" t="s">
        <v>124</v>
      </c>
      <c r="B156" s="144"/>
      <c r="C156" s="300" t="str">
        <f>C151</f>
        <v>Интернет-площадка 2gis.ru на основе Cправочника организаций "2ГИС.НОЯБРЬСК"</v>
      </c>
      <c r="D156" s="36">
        <v>1800</v>
      </c>
      <c r="E156" s="37"/>
      <c r="F156" s="37"/>
      <c r="G156" s="37"/>
      <c r="H156" s="38"/>
    </row>
    <row r="157" spans="1:8" ht="50.1" customHeight="1" thickBot="1" x14ac:dyDescent="0.25">
      <c r="A157" s="24" t="s">
        <v>185</v>
      </c>
      <c r="B157" s="25"/>
      <c r="C157" s="26"/>
      <c r="D157" s="156"/>
      <c r="E157" s="156"/>
      <c r="F157" s="156"/>
      <c r="G157" s="156"/>
      <c r="H157" s="157"/>
    </row>
    <row r="158" spans="1:8" s="23" customFormat="1" ht="30" customHeight="1" thickBot="1" x14ac:dyDescent="0.25">
      <c r="A158" s="534"/>
      <c r="B158" s="357"/>
      <c r="C158" s="358"/>
      <c r="D158" s="357"/>
      <c r="E158" s="357"/>
      <c r="F158" s="357"/>
      <c r="G158" s="357"/>
      <c r="H158" s="359"/>
    </row>
    <row r="159" spans="1:8" s="16" customFormat="1" ht="185.25" customHeight="1" x14ac:dyDescent="0.2">
      <c r="A159" s="143" t="s">
        <v>186</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9" s="31">
        <v>8880</v>
      </c>
      <c r="E159" s="32"/>
      <c r="F159" s="32"/>
      <c r="G159" s="32"/>
      <c r="H159" s="33"/>
    </row>
    <row r="160" spans="1:8" s="16" customFormat="1" ht="83.25" customHeight="1" thickBot="1" x14ac:dyDescent="0.25">
      <c r="A160" s="143" t="s">
        <v>187</v>
      </c>
      <c r="B160" s="144"/>
      <c r="C160" s="196"/>
      <c r="D160" s="36">
        <v>8880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126</v>
      </c>
      <c r="C163" s="210" t="s">
        <v>510</v>
      </c>
      <c r="D163" s="210"/>
      <c r="E163" s="211"/>
      <c r="F163" s="211"/>
      <c r="G163" s="211"/>
      <c r="H163" s="211"/>
    </row>
    <row r="164" spans="1:8" ht="21" x14ac:dyDescent="0.2">
      <c r="A164" s="208"/>
      <c r="B164" s="211"/>
      <c r="C164" s="212" t="s">
        <v>511</v>
      </c>
      <c r="D164" s="212"/>
      <c r="E164" s="211"/>
      <c r="F164" s="211"/>
      <c r="G164" s="211"/>
      <c r="H164" s="211"/>
    </row>
    <row r="165" spans="1:8" ht="21" x14ac:dyDescent="0.2">
      <c r="A165" s="208"/>
      <c r="B165" s="211"/>
      <c r="C165" s="212" t="s">
        <v>512</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Абакан_юр!A158</f>
        <v>По соглашению сторон в качестве валюты платежа могут выступать украинские гривны, в этом случае курс следующий: 1 руб. = 0,4427 гривен</v>
      </c>
      <c r="B167" s="215"/>
      <c r="C167" s="215"/>
      <c r="D167" s="216"/>
      <c r="E167" s="216"/>
      <c r="F167" s="217"/>
      <c r="G167" s="218"/>
      <c r="H167" s="218"/>
    </row>
    <row r="168" spans="1:8" ht="26.25" customHeight="1" x14ac:dyDescent="0.2">
      <c r="A168" s="215" t="str">
        <f>Абакан_юр!A159</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Абакан_юр!A161</f>
        <v>По соглашению сторон в качестве валюты платежа могут выступать евро, в этом случае курс следующий: 1 руб. = 0,0108 евро</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чешские кроны, в этом случае курс следующий: 1 руб. = 0,2672 крона</v>
      </c>
      <c r="B171" s="215"/>
      <c r="C171" s="215"/>
      <c r="D171" s="216"/>
      <c r="E171" s="217"/>
      <c r="F171" s="217"/>
      <c r="G171" s="220"/>
      <c r="H171" s="220"/>
    </row>
    <row r="172" spans="1:8" ht="26.25" customHeight="1" x14ac:dyDescent="0.2">
      <c r="A172" s="215" t="str">
        <f>Абакан_юр!A163</f>
        <v>По соглашению сторон в качестве валюты платежа могут выступать киргизские сомы, в этом случае курс следующий: 1 руб. = 1,0485 сом</v>
      </c>
      <c r="B172" s="215"/>
      <c r="C172" s="215"/>
      <c r="D172" s="216"/>
      <c r="E172" s="216"/>
      <c r="F172" s="217"/>
      <c r="G172" s="220"/>
      <c r="H172" s="220"/>
    </row>
    <row r="173" spans="1:8" ht="26.25" customHeight="1" x14ac:dyDescent="0.2">
      <c r="A17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137</v>
      </c>
      <c r="B175" s="227"/>
      <c r="C175" s="227"/>
      <c r="D175" s="227"/>
      <c r="E175" s="227"/>
      <c r="F175" s="227"/>
      <c r="G175" s="227"/>
      <c r="H175" s="227"/>
    </row>
    <row r="176" spans="1:8" ht="21" x14ac:dyDescent="0.2">
      <c r="A176" s="227" t="s">
        <v>138</v>
      </c>
      <c r="B176" s="227"/>
      <c r="C176" s="227"/>
      <c r="D176" s="227"/>
      <c r="E176" s="227"/>
      <c r="F176" s="227"/>
      <c r="G176" s="227"/>
      <c r="H176" s="227"/>
    </row>
    <row r="177" spans="1:8" ht="26.25" x14ac:dyDescent="0.2">
      <c r="A177" s="221"/>
      <c r="B177" s="221"/>
      <c r="C177" s="222"/>
      <c r="D177" s="223"/>
      <c r="E177" s="223"/>
      <c r="F177" s="224"/>
      <c r="G177" s="225"/>
      <c r="H177" s="225"/>
    </row>
    <row r="178" spans="1:8" ht="50.1" customHeight="1" thickBot="1" x14ac:dyDescent="0.25">
      <c r="A178" s="228" t="s">
        <v>139</v>
      </c>
      <c r="B178" s="228"/>
      <c r="C178" s="228"/>
      <c r="D178" s="228"/>
      <c r="E178" s="228"/>
      <c r="F178" s="229"/>
      <c r="G178" s="219"/>
      <c r="H178" s="230"/>
    </row>
    <row r="179" spans="1:8" ht="50.1" customHeight="1" thickBot="1" x14ac:dyDescent="0.25">
      <c r="A179" s="231" t="s">
        <v>140</v>
      </c>
      <c r="B179" s="232"/>
      <c r="C179" s="232"/>
      <c r="D179" s="232"/>
      <c r="E179" s="233"/>
      <c r="F179" s="234"/>
      <c r="H179" s="235"/>
    </row>
    <row r="180" spans="1:8" ht="84" customHeight="1" thickBot="1" x14ac:dyDescent="0.25">
      <c r="A180" s="579" t="s">
        <v>141</v>
      </c>
      <c r="B180" s="580"/>
      <c r="C180" s="581" t="s">
        <v>142</v>
      </c>
      <c r="D180" s="602" t="s">
        <v>143</v>
      </c>
      <c r="E180" s="603"/>
      <c r="F180" s="240"/>
      <c r="G180" s="240"/>
      <c r="H180" s="240"/>
    </row>
    <row r="181" spans="1:8" ht="112.5" customHeight="1" x14ac:dyDescent="0.2">
      <c r="A181" s="241" t="s">
        <v>144</v>
      </c>
      <c r="B181" s="242"/>
      <c r="C181" s="243" t="s">
        <v>145</v>
      </c>
      <c r="D181" s="244" t="s">
        <v>146</v>
      </c>
      <c r="E181" s="245"/>
      <c r="F181" s="240"/>
      <c r="G181" s="240"/>
      <c r="H181" s="240"/>
    </row>
    <row r="182" spans="1:8" ht="100.5" customHeight="1" x14ac:dyDescent="0.2">
      <c r="A182" s="246" t="s">
        <v>147</v>
      </c>
      <c r="B182" s="247"/>
      <c r="C182" s="248" t="s">
        <v>148</v>
      </c>
      <c r="D182" s="249" t="s">
        <v>149</v>
      </c>
      <c r="E182" s="250"/>
      <c r="F182" s="240"/>
      <c r="G182" s="240"/>
      <c r="H182" s="240"/>
    </row>
    <row r="183" spans="1:8" ht="133.5" customHeight="1" x14ac:dyDescent="0.2">
      <c r="A183" s="246" t="s">
        <v>150</v>
      </c>
      <c r="B183" s="247"/>
      <c r="C183" s="248" t="s">
        <v>151</v>
      </c>
      <c r="D183" s="249" t="s">
        <v>149</v>
      </c>
      <c r="E183" s="250"/>
      <c r="F183" s="240"/>
      <c r="G183" s="240"/>
      <c r="H183" s="240"/>
    </row>
    <row r="184" spans="1:8" s="205" customFormat="1" ht="102.75" customHeight="1" x14ac:dyDescent="0.2">
      <c r="A184" s="246" t="s">
        <v>153</v>
      </c>
      <c r="B184" s="247"/>
      <c r="C184" s="337" t="s">
        <v>154</v>
      </c>
      <c r="D184" s="247" t="s">
        <v>149</v>
      </c>
      <c r="E184" s="338"/>
      <c r="F184" s="234"/>
      <c r="G184" s="234"/>
      <c r="H184" s="234"/>
    </row>
    <row r="185" spans="1:8" s="226" customFormat="1" ht="222.75" customHeight="1" thickBot="1" x14ac:dyDescent="0.25">
      <c r="A185" s="332" t="s">
        <v>155</v>
      </c>
      <c r="B185" s="333"/>
      <c r="C185" s="334" t="s">
        <v>156</v>
      </c>
      <c r="D185" s="335" t="s">
        <v>149</v>
      </c>
      <c r="E185" s="336"/>
      <c r="F185" s="224"/>
      <c r="G185" s="225"/>
      <c r="H185" s="225"/>
    </row>
    <row r="186" spans="1:8" ht="27" customHeight="1" x14ac:dyDescent="0.2">
      <c r="A186" s="252" t="s">
        <v>157</v>
      </c>
      <c r="B186" s="252"/>
      <c r="C186" s="252"/>
      <c r="D186" s="252"/>
      <c r="E186" s="252"/>
      <c r="F186" s="252"/>
      <c r="G186" s="252"/>
      <c r="H186" s="252"/>
    </row>
    <row r="187" spans="1:8" ht="27" customHeight="1" x14ac:dyDescent="0.2">
      <c r="A187" s="252" t="s">
        <v>158</v>
      </c>
      <c r="B187" s="252"/>
      <c r="C187" s="252"/>
      <c r="D187" s="252"/>
      <c r="E187" s="252"/>
      <c r="F187" s="252"/>
      <c r="G187" s="252"/>
      <c r="H187" s="252"/>
    </row>
    <row r="188" spans="1:8" ht="189" customHeight="1" x14ac:dyDescent="0.2">
      <c r="A18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83.25" customHeight="1" x14ac:dyDescent="0.2">
      <c r="A189" s="227" t="s">
        <v>160</v>
      </c>
      <c r="B189" s="227"/>
      <c r="C189" s="227"/>
      <c r="D189" s="227"/>
      <c r="E189" s="227"/>
      <c r="F189" s="227"/>
      <c r="G189" s="227"/>
      <c r="H189" s="227"/>
    </row>
    <row r="190" spans="1:8" ht="23.25" x14ac:dyDescent="0.2">
      <c r="A190" s="252" t="s">
        <v>161</v>
      </c>
      <c r="B190" s="252"/>
      <c r="C190" s="252"/>
      <c r="D190" s="252"/>
      <c r="E190" s="252"/>
      <c r="F190" s="252"/>
      <c r="G190" s="252"/>
      <c r="H190" s="252"/>
    </row>
    <row r="191" spans="1:8" s="254" customFormat="1" ht="114.75" customHeight="1" x14ac:dyDescent="0.2">
      <c r="A191" s="227" t="s">
        <v>162</v>
      </c>
      <c r="B191" s="227"/>
      <c r="C191" s="227"/>
      <c r="D191" s="227"/>
      <c r="E191" s="227"/>
      <c r="F191" s="227"/>
      <c r="G191" s="227"/>
      <c r="H191" s="227"/>
    </row>
  </sheetData>
  <sheetProtection selectLockedCells="1" selectUnlockedCells="1"/>
  <mergeCells count="315">
    <mergeCell ref="A186:H186"/>
    <mergeCell ref="A187:H187"/>
    <mergeCell ref="A188:H188"/>
    <mergeCell ref="A189:H189"/>
    <mergeCell ref="A190:H190"/>
    <mergeCell ref="A191:E191"/>
    <mergeCell ref="F191:H191"/>
    <mergeCell ref="A183:B183"/>
    <mergeCell ref="D183:E183"/>
    <mergeCell ref="A184:B184"/>
    <mergeCell ref="D184:E184"/>
    <mergeCell ref="A185:B185"/>
    <mergeCell ref="D185:E185"/>
    <mergeCell ref="A180:B180"/>
    <mergeCell ref="D180:E180"/>
    <mergeCell ref="A181:B181"/>
    <mergeCell ref="D181:E181"/>
    <mergeCell ref="A182:B182"/>
    <mergeCell ref="D182:E182"/>
    <mergeCell ref="A172:C172"/>
    <mergeCell ref="A173:C173"/>
    <mergeCell ref="A175:H175"/>
    <mergeCell ref="A176:H176"/>
    <mergeCell ref="A178:E178"/>
    <mergeCell ref="A179:E179"/>
    <mergeCell ref="A167:C167"/>
    <mergeCell ref="G167:H167"/>
    <mergeCell ref="A168:C168"/>
    <mergeCell ref="A169:C169"/>
    <mergeCell ref="A170:C170"/>
    <mergeCell ref="A171:C171"/>
    <mergeCell ref="A161:B161"/>
    <mergeCell ref="D161:H161"/>
    <mergeCell ref="C163:D163"/>
    <mergeCell ref="C164:D164"/>
    <mergeCell ref="C165:D165"/>
    <mergeCell ref="C166:D166"/>
    <mergeCell ref="A158:C158"/>
    <mergeCell ref="D158:H158"/>
    <mergeCell ref="A159:B159"/>
    <mergeCell ref="C159:C160"/>
    <mergeCell ref="D159:H159"/>
    <mergeCell ref="A160:B160"/>
    <mergeCell ref="D160:H160"/>
    <mergeCell ref="A155:B155"/>
    <mergeCell ref="D155:H155"/>
    <mergeCell ref="A156:B156"/>
    <mergeCell ref="D156:H156"/>
    <mergeCell ref="A157:B157"/>
    <mergeCell ref="D157:H157"/>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0"/>
  <sheetViews>
    <sheetView view="pageBreakPreview" zoomScale="40" zoomScaleNormal="60" zoomScaleSheetLayoutView="40" workbookViewId="0">
      <pane ySplit="3" topLeftCell="A163"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602</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4">
        <v>270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"&amp;MIN(D50:D75)&amp;" до "&amp;MAX(D50:D75)</f>
        <v>от 2496 до 64896</v>
      </c>
      <c r="E49" s="122"/>
      <c r="F49" s="122"/>
      <c r="G49" s="122"/>
      <c r="H49" s="123"/>
    </row>
    <row r="50" spans="1:8" s="16" customFormat="1" ht="37.5" customHeight="1" outlineLevel="1" x14ac:dyDescent="0.2">
      <c r="A50" s="124" t="s">
        <v>32</v>
      </c>
      <c r="B50" s="125"/>
      <c r="C50" s="64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50" s="127">
        <v>2496</v>
      </c>
      <c r="E50" s="128"/>
      <c r="F50" s="128"/>
      <c r="G50" s="128"/>
      <c r="H50" s="129"/>
    </row>
    <row r="51" spans="1:8" s="16" customFormat="1" ht="37.5" customHeight="1" outlineLevel="1" x14ac:dyDescent="0.2">
      <c r="A51" s="130" t="s">
        <v>33</v>
      </c>
      <c r="B51" s="131"/>
      <c r="C51" s="647"/>
      <c r="D51" s="36">
        <v>4992</v>
      </c>
      <c r="E51" s="37"/>
      <c r="F51" s="37"/>
      <c r="G51" s="37"/>
      <c r="H51" s="38"/>
    </row>
    <row r="52" spans="1:8" s="16" customFormat="1" ht="37.5" customHeight="1" outlineLevel="1" x14ac:dyDescent="0.2">
      <c r="A52" s="130" t="s">
        <v>34</v>
      </c>
      <c r="B52" s="131"/>
      <c r="C52" s="647"/>
      <c r="D52" s="36">
        <v>7488</v>
      </c>
      <c r="E52" s="37"/>
      <c r="F52" s="37"/>
      <c r="G52" s="37"/>
      <c r="H52" s="38"/>
    </row>
    <row r="53" spans="1:8" s="16" customFormat="1" ht="37.5" customHeight="1" outlineLevel="1" x14ac:dyDescent="0.2">
      <c r="A53" s="130" t="s">
        <v>35</v>
      </c>
      <c r="B53" s="131"/>
      <c r="C53" s="647"/>
      <c r="D53" s="36">
        <v>9984</v>
      </c>
      <c r="E53" s="37"/>
      <c r="F53" s="37"/>
      <c r="G53" s="37"/>
      <c r="H53" s="38"/>
    </row>
    <row r="54" spans="1:8" s="16" customFormat="1" ht="37.5" customHeight="1" outlineLevel="1" x14ac:dyDescent="0.2">
      <c r="A54" s="130" t="s">
        <v>36</v>
      </c>
      <c r="B54" s="131"/>
      <c r="C54" s="647"/>
      <c r="D54" s="36">
        <v>12480</v>
      </c>
      <c r="E54" s="37"/>
      <c r="F54" s="37"/>
      <c r="G54" s="37"/>
      <c r="H54" s="38"/>
    </row>
    <row r="55" spans="1:8" s="16" customFormat="1" ht="37.5" customHeight="1" outlineLevel="1" x14ac:dyDescent="0.2">
      <c r="A55" s="130" t="s">
        <v>37</v>
      </c>
      <c r="B55" s="131"/>
      <c r="C55" s="647"/>
      <c r="D55" s="36">
        <v>14976</v>
      </c>
      <c r="E55" s="37"/>
      <c r="F55" s="37"/>
      <c r="G55" s="37"/>
      <c r="H55" s="38"/>
    </row>
    <row r="56" spans="1:8" s="16" customFormat="1" ht="37.5" customHeight="1" outlineLevel="1" x14ac:dyDescent="0.2">
      <c r="A56" s="130" t="s">
        <v>38</v>
      </c>
      <c r="B56" s="131"/>
      <c r="C56" s="647"/>
      <c r="D56" s="36">
        <v>17472</v>
      </c>
      <c r="E56" s="37"/>
      <c r="F56" s="37"/>
      <c r="G56" s="37"/>
      <c r="H56" s="38"/>
    </row>
    <row r="57" spans="1:8" s="16" customFormat="1" ht="37.5" customHeight="1" outlineLevel="1" x14ac:dyDescent="0.2">
      <c r="A57" s="130" t="s">
        <v>39</v>
      </c>
      <c r="B57" s="131"/>
      <c r="C57" s="647"/>
      <c r="D57" s="36">
        <v>19968</v>
      </c>
      <c r="E57" s="37"/>
      <c r="F57" s="37"/>
      <c r="G57" s="37"/>
      <c r="H57" s="38"/>
    </row>
    <row r="58" spans="1:8" s="16" customFormat="1" ht="37.5" customHeight="1" outlineLevel="1" x14ac:dyDescent="0.2">
      <c r="A58" s="130" t="s">
        <v>40</v>
      </c>
      <c r="B58" s="131"/>
      <c r="C58" s="647"/>
      <c r="D58" s="36">
        <v>22464</v>
      </c>
      <c r="E58" s="37"/>
      <c r="F58" s="37"/>
      <c r="G58" s="37"/>
      <c r="H58" s="38"/>
    </row>
    <row r="59" spans="1:8" s="16" customFormat="1" ht="37.5" customHeight="1" outlineLevel="1" x14ac:dyDescent="0.2">
      <c r="A59" s="130" t="s">
        <v>41</v>
      </c>
      <c r="B59" s="131"/>
      <c r="C59" s="647"/>
      <c r="D59" s="36">
        <v>24960</v>
      </c>
      <c r="E59" s="37"/>
      <c r="F59" s="37"/>
      <c r="G59" s="37"/>
      <c r="H59" s="38"/>
    </row>
    <row r="60" spans="1:8" s="16" customFormat="1" ht="37.5" customHeight="1" outlineLevel="1" x14ac:dyDescent="0.2">
      <c r="A60" s="130" t="s">
        <v>42</v>
      </c>
      <c r="B60" s="131"/>
      <c r="C60" s="647"/>
      <c r="D60" s="36">
        <v>27456</v>
      </c>
      <c r="E60" s="37"/>
      <c r="F60" s="37"/>
      <c r="G60" s="37"/>
      <c r="H60" s="38"/>
    </row>
    <row r="61" spans="1:8" s="16" customFormat="1" ht="37.5" customHeight="1" outlineLevel="1" x14ac:dyDescent="0.2">
      <c r="A61" s="130" t="s">
        <v>43</v>
      </c>
      <c r="B61" s="131"/>
      <c r="C61" s="647"/>
      <c r="D61" s="36">
        <v>29952</v>
      </c>
      <c r="E61" s="37"/>
      <c r="F61" s="37"/>
      <c r="G61" s="37"/>
      <c r="H61" s="38"/>
    </row>
    <row r="62" spans="1:8" s="16" customFormat="1" ht="37.5" customHeight="1" outlineLevel="1" x14ac:dyDescent="0.2">
      <c r="A62" s="130" t="s">
        <v>44</v>
      </c>
      <c r="B62" s="131"/>
      <c r="C62" s="647"/>
      <c r="D62" s="36">
        <v>32448</v>
      </c>
      <c r="E62" s="37"/>
      <c r="F62" s="37"/>
      <c r="G62" s="37"/>
      <c r="H62" s="38"/>
    </row>
    <row r="63" spans="1:8" s="16" customFormat="1" ht="37.5" customHeight="1" outlineLevel="1" x14ac:dyDescent="0.2">
      <c r="A63" s="130" t="s">
        <v>45</v>
      </c>
      <c r="B63" s="131"/>
      <c r="C63" s="647"/>
      <c r="D63" s="36">
        <v>34944</v>
      </c>
      <c r="E63" s="37"/>
      <c r="F63" s="37"/>
      <c r="G63" s="37"/>
      <c r="H63" s="38"/>
    </row>
    <row r="64" spans="1:8" s="16" customFormat="1" ht="37.5" customHeight="1" outlineLevel="1" x14ac:dyDescent="0.2">
      <c r="A64" s="130" t="s">
        <v>46</v>
      </c>
      <c r="B64" s="131"/>
      <c r="C64" s="647"/>
      <c r="D64" s="36">
        <v>37440</v>
      </c>
      <c r="E64" s="37"/>
      <c r="F64" s="37"/>
      <c r="G64" s="37"/>
      <c r="H64" s="38"/>
    </row>
    <row r="65" spans="1:8" s="16" customFormat="1" ht="37.5" customHeight="1" outlineLevel="1" x14ac:dyDescent="0.2">
      <c r="A65" s="130" t="s">
        <v>47</v>
      </c>
      <c r="B65" s="131"/>
      <c r="C65" s="647"/>
      <c r="D65" s="36">
        <v>39936</v>
      </c>
      <c r="E65" s="37"/>
      <c r="F65" s="37"/>
      <c r="G65" s="37"/>
      <c r="H65" s="38"/>
    </row>
    <row r="66" spans="1:8" s="16" customFormat="1" ht="37.5" customHeight="1" outlineLevel="1" x14ac:dyDescent="0.2">
      <c r="A66" s="130" t="s">
        <v>48</v>
      </c>
      <c r="B66" s="131"/>
      <c r="C66" s="647"/>
      <c r="D66" s="36">
        <v>42432</v>
      </c>
      <c r="E66" s="37"/>
      <c r="F66" s="37"/>
      <c r="G66" s="37"/>
      <c r="H66" s="38"/>
    </row>
    <row r="67" spans="1:8" s="16" customFormat="1" ht="37.5" customHeight="1" outlineLevel="1" x14ac:dyDescent="0.2">
      <c r="A67" s="130" t="s">
        <v>49</v>
      </c>
      <c r="B67" s="131"/>
      <c r="C67" s="647"/>
      <c r="D67" s="36">
        <v>44928</v>
      </c>
      <c r="E67" s="37"/>
      <c r="F67" s="37"/>
      <c r="G67" s="37"/>
      <c r="H67" s="38"/>
    </row>
    <row r="68" spans="1:8" s="16" customFormat="1" ht="37.5" customHeight="1" outlineLevel="1" x14ac:dyDescent="0.2">
      <c r="A68" s="130" t="s">
        <v>50</v>
      </c>
      <c r="B68" s="131"/>
      <c r="C68" s="647"/>
      <c r="D68" s="36">
        <v>47424</v>
      </c>
      <c r="E68" s="37"/>
      <c r="F68" s="37"/>
      <c r="G68" s="37"/>
      <c r="H68" s="38"/>
    </row>
    <row r="69" spans="1:8" s="16" customFormat="1" ht="37.5" customHeight="1" outlineLevel="1" x14ac:dyDescent="0.2">
      <c r="A69" s="130" t="s">
        <v>51</v>
      </c>
      <c r="B69" s="131"/>
      <c r="C69" s="647"/>
      <c r="D69" s="36">
        <v>49920</v>
      </c>
      <c r="E69" s="37"/>
      <c r="F69" s="37"/>
      <c r="G69" s="37"/>
      <c r="H69" s="38"/>
    </row>
    <row r="70" spans="1:8" s="16" customFormat="1" ht="37.5" customHeight="1" outlineLevel="1" x14ac:dyDescent="0.2">
      <c r="A70" s="130" t="s">
        <v>197</v>
      </c>
      <c r="B70" s="131"/>
      <c r="C70" s="647"/>
      <c r="D70" s="36">
        <v>52416</v>
      </c>
      <c r="E70" s="37"/>
      <c r="F70" s="37"/>
      <c r="G70" s="37"/>
      <c r="H70" s="38"/>
    </row>
    <row r="71" spans="1:8" s="16" customFormat="1" ht="37.5" customHeight="1" outlineLevel="1" x14ac:dyDescent="0.2">
      <c r="A71" s="130" t="s">
        <v>198</v>
      </c>
      <c r="B71" s="131"/>
      <c r="C71" s="647"/>
      <c r="D71" s="36">
        <v>54912</v>
      </c>
      <c r="E71" s="37"/>
      <c r="F71" s="37"/>
      <c r="G71" s="37"/>
      <c r="H71" s="38"/>
    </row>
    <row r="72" spans="1:8" s="16" customFormat="1" ht="37.5" customHeight="1" outlineLevel="1" x14ac:dyDescent="0.2">
      <c r="A72" s="130" t="s">
        <v>199</v>
      </c>
      <c r="B72" s="131"/>
      <c r="C72" s="647"/>
      <c r="D72" s="36">
        <v>57408</v>
      </c>
      <c r="E72" s="37"/>
      <c r="F72" s="37"/>
      <c r="G72" s="37"/>
      <c r="H72" s="38"/>
    </row>
    <row r="73" spans="1:8" s="16" customFormat="1" ht="37.5" customHeight="1" outlineLevel="1" x14ac:dyDescent="0.2">
      <c r="A73" s="130" t="s">
        <v>200</v>
      </c>
      <c r="B73" s="131"/>
      <c r="C73" s="647"/>
      <c r="D73" s="36">
        <v>59904</v>
      </c>
      <c r="E73" s="37"/>
      <c r="F73" s="37"/>
      <c r="G73" s="37"/>
      <c r="H73" s="38"/>
    </row>
    <row r="74" spans="1:8" s="16" customFormat="1" ht="37.5" customHeight="1" outlineLevel="1" x14ac:dyDescent="0.2">
      <c r="A74" s="130" t="s">
        <v>201</v>
      </c>
      <c r="B74" s="131"/>
      <c r="C74" s="647"/>
      <c r="D74" s="36">
        <v>62400</v>
      </c>
      <c r="E74" s="37"/>
      <c r="F74" s="37"/>
      <c r="G74" s="37"/>
      <c r="H74" s="38"/>
    </row>
    <row r="75" spans="1:8" s="16" customFormat="1" ht="37.5" customHeight="1" outlineLevel="1" x14ac:dyDescent="0.2">
      <c r="A75" s="130" t="s">
        <v>202</v>
      </c>
      <c r="B75" s="131"/>
      <c r="C75" s="647"/>
      <c r="D75" s="36">
        <v>64896</v>
      </c>
      <c r="E75" s="37"/>
      <c r="F75" s="37"/>
      <c r="G75" s="37"/>
      <c r="H75" s="38"/>
    </row>
    <row r="76" spans="1:8" s="16" customFormat="1" ht="37.5" customHeight="1" outlineLevel="1" x14ac:dyDescent="0.2">
      <c r="A76" s="130" t="s">
        <v>203</v>
      </c>
      <c r="B76" s="131"/>
      <c r="C76" s="647"/>
      <c r="D76" s="36">
        <v>67392</v>
      </c>
      <c r="E76" s="37"/>
      <c r="F76" s="37"/>
      <c r="G76" s="37"/>
      <c r="H76" s="38"/>
    </row>
    <row r="77" spans="1:8" s="16" customFormat="1" ht="37.5" customHeight="1" outlineLevel="1" thickBot="1" x14ac:dyDescent="0.25">
      <c r="A77" s="130" t="s">
        <v>204</v>
      </c>
      <c r="B77" s="131"/>
      <c r="C77" s="648"/>
      <c r="D77" s="36">
        <v>69888</v>
      </c>
      <c r="E77" s="37"/>
      <c r="F77" s="37"/>
      <c r="G77" s="37"/>
      <c r="H77" s="38"/>
    </row>
    <row r="78" spans="1:8" s="16" customFormat="1" ht="24.95" customHeight="1" thickBot="1" x14ac:dyDescent="0.25">
      <c r="A78" s="81"/>
      <c r="B78" s="467"/>
      <c r="C78" s="118"/>
      <c r="D78" s="468" t="s">
        <v>352</v>
      </c>
      <c r="E78" s="468"/>
      <c r="F78" s="468"/>
      <c r="G78" s="468"/>
      <c r="H78" s="469"/>
    </row>
    <row r="79" spans="1:8" s="16" customFormat="1" ht="24.95" customHeight="1" thickBot="1" x14ac:dyDescent="0.25">
      <c r="A79" s="470"/>
      <c r="B79" s="471"/>
      <c r="C79" s="182"/>
      <c r="D79" s="472" t="s">
        <v>176</v>
      </c>
      <c r="E79" s="473" t="s">
        <v>177</v>
      </c>
      <c r="F79" s="474" t="s">
        <v>178</v>
      </c>
      <c r="G79" s="473" t="s">
        <v>179</v>
      </c>
      <c r="H79" s="475" t="s">
        <v>180</v>
      </c>
    </row>
    <row r="80" spans="1:8" s="16" customFormat="1" ht="48" customHeight="1" x14ac:dyDescent="0.2">
      <c r="A80" s="29" t="s">
        <v>353</v>
      </c>
      <c r="B80" s="30" t="s">
        <v>27</v>
      </c>
      <c r="C8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0" s="31">
        <f>F80*1.2</f>
        <v>13305.6</v>
      </c>
      <c r="E80" s="32">
        <f>F80*1.1</f>
        <v>12196.800000000001</v>
      </c>
      <c r="F80" s="32">
        <v>11088</v>
      </c>
      <c r="G80" s="32">
        <f>F80*0.75</f>
        <v>8316</v>
      </c>
      <c r="H80" s="33">
        <f>F80*0.5</f>
        <v>5544</v>
      </c>
    </row>
    <row r="81" spans="1:8" s="16" customFormat="1" ht="132" customHeight="1" x14ac:dyDescent="0.2">
      <c r="A81" s="34"/>
      <c r="B81" s="35"/>
      <c r="C81" s="35"/>
      <c r="D81" s="36"/>
      <c r="E81" s="37"/>
      <c r="F81" s="37"/>
      <c r="G81" s="37"/>
      <c r="H81" s="38"/>
    </row>
    <row r="82" spans="1:8" s="16" customFormat="1" ht="97.5" customHeight="1" x14ac:dyDescent="0.2">
      <c r="A82" s="34"/>
      <c r="B82" s="39" t="s">
        <v>12</v>
      </c>
      <c r="C8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2" s="36"/>
      <c r="E82" s="37"/>
      <c r="F82" s="37"/>
      <c r="G82" s="37"/>
      <c r="H82" s="38"/>
    </row>
    <row r="83" spans="1:8" s="16" customFormat="1" ht="166.5" customHeight="1" thickBot="1" x14ac:dyDescent="0.25">
      <c r="A83" s="41"/>
      <c r="B83" s="42" t="s">
        <v>13</v>
      </c>
      <c r="C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3" s="44"/>
      <c r="E83" s="45"/>
      <c r="F83" s="45"/>
      <c r="G83" s="45"/>
      <c r="H83" s="46"/>
    </row>
    <row r="84" spans="1:8" s="16" customFormat="1" ht="24.95" customHeight="1" thickBot="1" x14ac:dyDescent="0.25">
      <c r="A84" s="47"/>
      <c r="B84" s="48"/>
      <c r="C84" s="49"/>
      <c r="D84" s="302"/>
      <c r="E84" s="302"/>
      <c r="F84" s="302"/>
      <c r="G84" s="302"/>
      <c r="H84" s="429"/>
    </row>
    <row r="85" spans="1:8" s="16" customFormat="1" ht="48" customHeight="1" x14ac:dyDescent="0.2">
      <c r="A85" s="53" t="s">
        <v>354</v>
      </c>
      <c r="B85" s="30" t="s">
        <v>27</v>
      </c>
      <c r="C8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5" s="54">
        <f>F85*1.2</f>
        <v>15170.4</v>
      </c>
      <c r="E85" s="32">
        <f>F85*1.1</f>
        <v>13906.2</v>
      </c>
      <c r="F85" s="32">
        <v>12642</v>
      </c>
      <c r="G85" s="32">
        <f>F85*0.75</f>
        <v>9481.5</v>
      </c>
      <c r="H85" s="33">
        <f>F85*0.5</f>
        <v>6321</v>
      </c>
    </row>
    <row r="86" spans="1:8" s="16" customFormat="1" ht="132" customHeight="1" x14ac:dyDescent="0.2">
      <c r="A86" s="55"/>
      <c r="B86" s="35"/>
      <c r="C86" s="35"/>
      <c r="D86" s="56"/>
      <c r="E86" s="37"/>
      <c r="F86" s="37"/>
      <c r="G86" s="37"/>
      <c r="H86" s="38"/>
    </row>
    <row r="87" spans="1:8" s="16" customFormat="1" ht="97.5" customHeight="1" x14ac:dyDescent="0.2">
      <c r="A87" s="55"/>
      <c r="B87" s="39" t="s">
        <v>12</v>
      </c>
      <c r="C8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7" s="56"/>
      <c r="E87" s="37"/>
      <c r="F87" s="37"/>
      <c r="G87" s="37"/>
      <c r="H87" s="38"/>
    </row>
    <row r="88" spans="1:8" s="16" customFormat="1" ht="166.5" customHeight="1" x14ac:dyDescent="0.2">
      <c r="A88" s="55"/>
      <c r="B88" s="57" t="s">
        <v>13</v>
      </c>
      <c r="C8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8" s="56"/>
      <c r="E88" s="37"/>
      <c r="F88" s="37"/>
      <c r="G88" s="37"/>
      <c r="H88" s="38"/>
    </row>
    <row r="89" spans="1:8" s="16" customFormat="1" ht="92.25" customHeight="1" thickBot="1" x14ac:dyDescent="0.25">
      <c r="A89" s="59"/>
      <c r="B89" s="42" t="s">
        <v>16</v>
      </c>
      <c r="C8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9" s="61"/>
      <c r="E89" s="45"/>
      <c r="F89" s="45"/>
      <c r="G89" s="45"/>
      <c r="H89" s="46"/>
    </row>
    <row r="90" spans="1:8" s="16" customFormat="1" ht="24.95" customHeight="1" thickBot="1" x14ac:dyDescent="0.25">
      <c r="A90" s="81"/>
      <c r="B90" s="82"/>
      <c r="C90" s="83"/>
      <c r="D90" s="302"/>
      <c r="E90" s="302"/>
      <c r="F90" s="302"/>
      <c r="G90" s="302"/>
      <c r="H90" s="429"/>
    </row>
    <row r="91" spans="1:8" s="16" customFormat="1" ht="50.1" customHeight="1" x14ac:dyDescent="0.2">
      <c r="A91" s="65" t="s">
        <v>355</v>
      </c>
      <c r="B91" s="87" t="s">
        <v>23</v>
      </c>
      <c r="C9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1" s="264">
        <v>270</v>
      </c>
      <c r="E91" s="316"/>
      <c r="F91" s="316"/>
      <c r="G91" s="316"/>
      <c r="H91" s="317"/>
    </row>
    <row r="92" spans="1:8" s="16" customFormat="1" ht="94.5" customHeight="1" x14ac:dyDescent="0.2">
      <c r="A92" s="71"/>
      <c r="B92" s="92"/>
      <c r="C92" s="93"/>
      <c r="D92" s="94"/>
      <c r="E92" s="95"/>
      <c r="F92" s="95"/>
      <c r="G92" s="95"/>
      <c r="H92" s="318"/>
    </row>
    <row r="93" spans="1:8" s="16" customFormat="1" ht="163.5" customHeight="1" thickBot="1" x14ac:dyDescent="0.25">
      <c r="A93" s="77"/>
      <c r="B93" s="97" t="s">
        <v>13</v>
      </c>
      <c r="C9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3" s="265"/>
      <c r="E93" s="319"/>
      <c r="F93" s="319"/>
      <c r="G93" s="319"/>
      <c r="H93" s="320"/>
    </row>
    <row r="94" spans="1:8" s="16" customFormat="1" ht="24.95" customHeight="1" thickBot="1" x14ac:dyDescent="0.25">
      <c r="A94" s="81"/>
      <c r="B94" s="117"/>
      <c r="C94" s="118"/>
      <c r="D94" s="468" t="s">
        <v>352</v>
      </c>
      <c r="E94" s="468"/>
      <c r="F94" s="468"/>
      <c r="G94" s="468"/>
      <c r="H94" s="469"/>
    </row>
    <row r="95" spans="1:8" s="16" customFormat="1" ht="50.1" customHeight="1" thickBot="1" x14ac:dyDescent="0.25">
      <c r="A95" s="119" t="s">
        <v>31</v>
      </c>
      <c r="B95" s="120"/>
      <c r="C95" s="120"/>
      <c r="D95" s="452" t="str">
        <f>"от "&amp;MIN(D96:D114)&amp;" до "&amp;MAX(D96:D114)</f>
        <v>от 2496 до 47424</v>
      </c>
      <c r="E95" s="453"/>
      <c r="F95" s="453"/>
      <c r="G95" s="453"/>
      <c r="H95" s="454"/>
    </row>
    <row r="96" spans="1:8" s="16" customFormat="1" ht="37.5" customHeight="1" outlineLevel="1" x14ac:dyDescent="0.2">
      <c r="A96" s="124" t="s">
        <v>356</v>
      </c>
      <c r="B96" s="364"/>
      <c r="C96" s="372"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6" s="31">
        <v>2496</v>
      </c>
      <c r="E96" s="32"/>
      <c r="F96" s="32"/>
      <c r="G96" s="32"/>
      <c r="H96" s="33"/>
    </row>
    <row r="97" spans="1:8" s="16" customFormat="1" ht="37.5" customHeight="1" outlineLevel="1" x14ac:dyDescent="0.2">
      <c r="A97" s="500" t="s">
        <v>357</v>
      </c>
      <c r="B97" s="511"/>
      <c r="C97" s="126"/>
      <c r="D97" s="127">
        <v>4992</v>
      </c>
      <c r="E97" s="128"/>
      <c r="F97" s="128"/>
      <c r="G97" s="128"/>
      <c r="H97" s="129"/>
    </row>
    <row r="98" spans="1:8" s="16" customFormat="1" ht="37.5" customHeight="1" outlineLevel="1" x14ac:dyDescent="0.2">
      <c r="A98" s="500" t="s">
        <v>358</v>
      </c>
      <c r="B98" s="511"/>
      <c r="C98" s="126"/>
      <c r="D98" s="127">
        <v>7488</v>
      </c>
      <c r="E98" s="128"/>
      <c r="F98" s="128"/>
      <c r="G98" s="128"/>
      <c r="H98" s="129"/>
    </row>
    <row r="99" spans="1:8" s="16" customFormat="1" ht="37.5" customHeight="1" outlineLevel="1" x14ac:dyDescent="0.2">
      <c r="A99" s="500" t="s">
        <v>359</v>
      </c>
      <c r="B99" s="511"/>
      <c r="C99" s="126"/>
      <c r="D99" s="127">
        <v>9984</v>
      </c>
      <c r="E99" s="128"/>
      <c r="F99" s="128"/>
      <c r="G99" s="128"/>
      <c r="H99" s="129"/>
    </row>
    <row r="100" spans="1:8" s="16" customFormat="1" ht="37.5" customHeight="1" outlineLevel="1" x14ac:dyDescent="0.2">
      <c r="A100" s="500" t="s">
        <v>360</v>
      </c>
      <c r="B100" s="511"/>
      <c r="C100" s="126"/>
      <c r="D100" s="127">
        <v>12480</v>
      </c>
      <c r="E100" s="128"/>
      <c r="F100" s="128"/>
      <c r="G100" s="128"/>
      <c r="H100" s="129"/>
    </row>
    <row r="101" spans="1:8" s="16" customFormat="1" ht="37.5" customHeight="1" outlineLevel="1" x14ac:dyDescent="0.2">
      <c r="A101" s="500" t="s">
        <v>361</v>
      </c>
      <c r="B101" s="511"/>
      <c r="C101" s="126"/>
      <c r="D101" s="127">
        <v>14976</v>
      </c>
      <c r="E101" s="128"/>
      <c r="F101" s="128"/>
      <c r="G101" s="128"/>
      <c r="H101" s="129"/>
    </row>
    <row r="102" spans="1:8" s="16" customFormat="1" ht="37.5" customHeight="1" outlineLevel="1" x14ac:dyDescent="0.2">
      <c r="A102" s="500" t="s">
        <v>362</v>
      </c>
      <c r="B102" s="511"/>
      <c r="C102" s="126"/>
      <c r="D102" s="127">
        <v>17472</v>
      </c>
      <c r="E102" s="128"/>
      <c r="F102" s="128"/>
      <c r="G102" s="128"/>
      <c r="H102" s="129"/>
    </row>
    <row r="103" spans="1:8" s="16" customFormat="1" ht="37.5" customHeight="1" outlineLevel="1" x14ac:dyDescent="0.2">
      <c r="A103" s="500" t="s">
        <v>363</v>
      </c>
      <c r="B103" s="511"/>
      <c r="C103" s="126"/>
      <c r="D103" s="127">
        <v>19968</v>
      </c>
      <c r="E103" s="128"/>
      <c r="F103" s="128"/>
      <c r="G103" s="128"/>
      <c r="H103" s="129"/>
    </row>
    <row r="104" spans="1:8" s="16" customFormat="1" ht="37.5" customHeight="1" outlineLevel="1" x14ac:dyDescent="0.2">
      <c r="A104" s="500" t="s">
        <v>364</v>
      </c>
      <c r="B104" s="511"/>
      <c r="C104" s="126"/>
      <c r="D104" s="127">
        <v>22464</v>
      </c>
      <c r="E104" s="128"/>
      <c r="F104" s="128"/>
      <c r="G104" s="128"/>
      <c r="H104" s="129"/>
    </row>
    <row r="105" spans="1:8" s="16" customFormat="1" ht="37.5" customHeight="1" outlineLevel="1" x14ac:dyDescent="0.2">
      <c r="A105" s="500" t="s">
        <v>365</v>
      </c>
      <c r="B105" s="511"/>
      <c r="C105" s="126"/>
      <c r="D105" s="127">
        <v>24960</v>
      </c>
      <c r="E105" s="128"/>
      <c r="F105" s="128"/>
      <c r="G105" s="128"/>
      <c r="H105" s="129"/>
    </row>
    <row r="106" spans="1:8" s="16" customFormat="1" ht="37.5" customHeight="1" outlineLevel="1" x14ac:dyDescent="0.2">
      <c r="A106" s="500" t="s">
        <v>366</v>
      </c>
      <c r="B106" s="511"/>
      <c r="C106" s="126"/>
      <c r="D106" s="127">
        <v>27456</v>
      </c>
      <c r="E106" s="128"/>
      <c r="F106" s="128"/>
      <c r="G106" s="128"/>
      <c r="H106" s="129"/>
    </row>
    <row r="107" spans="1:8" s="16" customFormat="1" ht="37.5" customHeight="1" outlineLevel="1" x14ac:dyDescent="0.2">
      <c r="A107" s="500" t="s">
        <v>367</v>
      </c>
      <c r="B107" s="511"/>
      <c r="C107" s="126"/>
      <c r="D107" s="127">
        <v>29952</v>
      </c>
      <c r="E107" s="128"/>
      <c r="F107" s="128"/>
      <c r="G107" s="128"/>
      <c r="H107" s="129"/>
    </row>
    <row r="108" spans="1:8" s="16" customFormat="1" ht="37.5" customHeight="1" outlineLevel="1" x14ac:dyDescent="0.2">
      <c r="A108" s="500" t="s">
        <v>368</v>
      </c>
      <c r="B108" s="511"/>
      <c r="C108" s="126"/>
      <c r="D108" s="127">
        <v>32448</v>
      </c>
      <c r="E108" s="128"/>
      <c r="F108" s="128"/>
      <c r="G108" s="128"/>
      <c r="H108" s="129"/>
    </row>
    <row r="109" spans="1:8" s="16" customFormat="1" ht="37.5" customHeight="1" outlineLevel="1" x14ac:dyDescent="0.2">
      <c r="A109" s="500" t="s">
        <v>369</v>
      </c>
      <c r="B109" s="511"/>
      <c r="C109" s="126"/>
      <c r="D109" s="127">
        <v>34944</v>
      </c>
      <c r="E109" s="128"/>
      <c r="F109" s="128"/>
      <c r="G109" s="128"/>
      <c r="H109" s="129"/>
    </row>
    <row r="110" spans="1:8" s="16" customFormat="1" ht="37.5" customHeight="1" outlineLevel="1" x14ac:dyDescent="0.2">
      <c r="A110" s="500" t="s">
        <v>370</v>
      </c>
      <c r="B110" s="511"/>
      <c r="C110" s="126"/>
      <c r="D110" s="127">
        <v>37440</v>
      </c>
      <c r="E110" s="128"/>
      <c r="F110" s="128"/>
      <c r="G110" s="128"/>
      <c r="H110" s="129"/>
    </row>
    <row r="111" spans="1:8" s="16" customFormat="1" ht="37.5" customHeight="1" outlineLevel="1" x14ac:dyDescent="0.2">
      <c r="A111" s="500" t="s">
        <v>371</v>
      </c>
      <c r="B111" s="511"/>
      <c r="C111" s="126"/>
      <c r="D111" s="127">
        <v>39936</v>
      </c>
      <c r="E111" s="128"/>
      <c r="F111" s="128"/>
      <c r="G111" s="128"/>
      <c r="H111" s="129"/>
    </row>
    <row r="112" spans="1:8" s="16" customFormat="1" ht="37.5" customHeight="1" outlineLevel="1" x14ac:dyDescent="0.2">
      <c r="A112" s="500" t="s">
        <v>372</v>
      </c>
      <c r="B112" s="511"/>
      <c r="C112" s="126"/>
      <c r="D112" s="127">
        <v>42432</v>
      </c>
      <c r="E112" s="128"/>
      <c r="F112" s="128"/>
      <c r="G112" s="128"/>
      <c r="H112" s="129"/>
    </row>
    <row r="113" spans="1:8" s="16" customFormat="1" ht="37.5" customHeight="1" outlineLevel="1" x14ac:dyDescent="0.2">
      <c r="A113" s="500" t="s">
        <v>373</v>
      </c>
      <c r="B113" s="511"/>
      <c r="C113" s="126"/>
      <c r="D113" s="127">
        <v>44928</v>
      </c>
      <c r="E113" s="128"/>
      <c r="F113" s="128"/>
      <c r="G113" s="128"/>
      <c r="H113" s="129"/>
    </row>
    <row r="114" spans="1:8" s="16" customFormat="1" ht="37.5" customHeight="1" outlineLevel="1" x14ac:dyDescent="0.2">
      <c r="A114" s="500" t="s">
        <v>374</v>
      </c>
      <c r="B114" s="511"/>
      <c r="C114" s="126"/>
      <c r="D114" s="127">
        <v>47424</v>
      </c>
      <c r="E114" s="128"/>
      <c r="F114" s="128"/>
      <c r="G114" s="128"/>
      <c r="H114" s="129"/>
    </row>
    <row r="115" spans="1:8" s="16" customFormat="1" ht="37.5" customHeight="1" outlineLevel="1" x14ac:dyDescent="0.2">
      <c r="A115" s="130" t="s">
        <v>375</v>
      </c>
      <c r="B115" s="366"/>
      <c r="C115" s="126"/>
      <c r="D115" s="127">
        <v>49920</v>
      </c>
      <c r="E115" s="128"/>
      <c r="F115" s="128"/>
      <c r="G115" s="128"/>
      <c r="H115" s="129"/>
    </row>
    <row r="116" spans="1:8" s="16" customFormat="1" ht="37.5" customHeight="1" outlineLevel="1" x14ac:dyDescent="0.2">
      <c r="A116" s="500" t="s">
        <v>376</v>
      </c>
      <c r="B116" s="501"/>
      <c r="C116" s="126"/>
      <c r="D116" s="127">
        <v>52416</v>
      </c>
      <c r="E116" s="128"/>
      <c r="F116" s="128"/>
      <c r="G116" s="128"/>
      <c r="H116" s="129"/>
    </row>
    <row r="117" spans="1:8" s="16" customFormat="1" ht="37.5" customHeight="1" outlineLevel="1" x14ac:dyDescent="0.2">
      <c r="A117" s="130" t="s">
        <v>377</v>
      </c>
      <c r="B117" s="131"/>
      <c r="C117" s="126"/>
      <c r="D117" s="127">
        <v>54912</v>
      </c>
      <c r="E117" s="128"/>
      <c r="F117" s="128"/>
      <c r="G117" s="128"/>
      <c r="H117" s="129"/>
    </row>
    <row r="118" spans="1:8" s="16" customFormat="1" ht="37.5" customHeight="1" outlineLevel="1" x14ac:dyDescent="0.2">
      <c r="A118" s="130" t="s">
        <v>378</v>
      </c>
      <c r="B118" s="131"/>
      <c r="C118" s="126"/>
      <c r="D118" s="127">
        <v>57408</v>
      </c>
      <c r="E118" s="128"/>
      <c r="F118" s="128"/>
      <c r="G118" s="128"/>
      <c r="H118" s="129"/>
    </row>
    <row r="119" spans="1:8" s="16" customFormat="1" ht="37.5" customHeight="1" outlineLevel="1" x14ac:dyDescent="0.2">
      <c r="A119" s="130" t="s">
        <v>379</v>
      </c>
      <c r="B119" s="131"/>
      <c r="C119" s="126"/>
      <c r="D119" s="127">
        <v>59904</v>
      </c>
      <c r="E119" s="128"/>
      <c r="F119" s="128"/>
      <c r="G119" s="128"/>
      <c r="H119" s="129"/>
    </row>
    <row r="120" spans="1:8" s="16" customFormat="1" ht="37.5" customHeight="1" outlineLevel="1" x14ac:dyDescent="0.2">
      <c r="A120" s="130" t="s">
        <v>380</v>
      </c>
      <c r="B120" s="131"/>
      <c r="C120" s="126"/>
      <c r="D120" s="127">
        <v>62400</v>
      </c>
      <c r="E120" s="128"/>
      <c r="F120" s="128"/>
      <c r="G120" s="128"/>
      <c r="H120" s="129"/>
    </row>
    <row r="121" spans="1:8" s="16" customFormat="1" ht="37.5" customHeight="1" outlineLevel="1" x14ac:dyDescent="0.2">
      <c r="A121" s="130" t="s">
        <v>381</v>
      </c>
      <c r="B121" s="131"/>
      <c r="C121" s="126"/>
      <c r="D121" s="127">
        <v>64896</v>
      </c>
      <c r="E121" s="128"/>
      <c r="F121" s="128"/>
      <c r="G121" s="128"/>
      <c r="H121" s="129"/>
    </row>
    <row r="122" spans="1:8" s="16" customFormat="1" ht="37.5" customHeight="1" outlineLevel="1" x14ac:dyDescent="0.2">
      <c r="A122" s="130" t="s">
        <v>382</v>
      </c>
      <c r="B122" s="131"/>
      <c r="C122" s="126"/>
      <c r="D122" s="127">
        <v>67392</v>
      </c>
      <c r="E122" s="128"/>
      <c r="F122" s="128"/>
      <c r="G122" s="128"/>
      <c r="H122" s="129"/>
    </row>
    <row r="123" spans="1:8" s="16" customFormat="1" ht="37.5" customHeight="1" outlineLevel="1" thickBot="1" x14ac:dyDescent="0.25">
      <c r="A123" s="130" t="s">
        <v>383</v>
      </c>
      <c r="B123" s="131"/>
      <c r="C123" s="573"/>
      <c r="D123" s="127">
        <v>69888</v>
      </c>
      <c r="E123" s="128"/>
      <c r="F123" s="128"/>
      <c r="G123" s="128"/>
      <c r="H123" s="129"/>
    </row>
    <row r="124" spans="1:8" s="16" customFormat="1" ht="50.1" customHeight="1" thickBot="1" x14ac:dyDescent="0.25">
      <c r="A124" s="119" t="s">
        <v>52</v>
      </c>
      <c r="B124" s="120"/>
      <c r="C124" s="120"/>
      <c r="D124" s="121" t="str">
        <f>"от "&amp;MIN(D125:D134)&amp;" до "&amp;MAX(D125:D134)</f>
        <v>от 348 до 10800</v>
      </c>
      <c r="E124" s="122"/>
      <c r="F124" s="122"/>
      <c r="G124" s="122"/>
      <c r="H124" s="123"/>
    </row>
    <row r="125" spans="1:8" s="16" customFormat="1" ht="156" customHeight="1" x14ac:dyDescent="0.2">
      <c r="A125" s="590" t="s">
        <v>272</v>
      </c>
      <c r="B125" s="133" t="s">
        <v>273</v>
      </c>
      <c r="C12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5" s="509">
        <v>1548</v>
      </c>
      <c r="E125" s="509"/>
      <c r="F125" s="509"/>
      <c r="G125" s="509"/>
      <c r="H125" s="54"/>
    </row>
    <row r="126" spans="1:8" s="16" customFormat="1" ht="37.5" customHeight="1" x14ac:dyDescent="0.2">
      <c r="A126" s="143" t="s">
        <v>54</v>
      </c>
      <c r="B126" s="144"/>
      <c r="C126" s="13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26" s="56">
        <v>474</v>
      </c>
      <c r="E126" s="37"/>
      <c r="F126" s="37"/>
      <c r="G126" s="37"/>
      <c r="H126" s="38"/>
    </row>
    <row r="127" spans="1:8" s="16" customFormat="1" ht="37.5" customHeight="1" x14ac:dyDescent="0.2">
      <c r="A127" s="143" t="s">
        <v>55</v>
      </c>
      <c r="B127" s="144"/>
      <c r="C127" s="142"/>
      <c r="D127" s="56">
        <v>10800</v>
      </c>
      <c r="E127" s="37"/>
      <c r="F127" s="37"/>
      <c r="G127" s="37"/>
      <c r="H127" s="38"/>
    </row>
    <row r="128" spans="1:8" s="16" customFormat="1" ht="37.5" customHeight="1" x14ac:dyDescent="0.2">
      <c r="A128" s="143" t="s">
        <v>56</v>
      </c>
      <c r="B128" s="144"/>
      <c r="C128" s="142"/>
      <c r="D128" s="56">
        <v>2298</v>
      </c>
      <c r="E128" s="37"/>
      <c r="F128" s="37"/>
      <c r="G128" s="37"/>
      <c r="H128" s="38"/>
    </row>
    <row r="129" spans="1:8" s="16" customFormat="1" ht="37.5" customHeight="1" x14ac:dyDescent="0.2">
      <c r="A129" s="143" t="s">
        <v>57</v>
      </c>
      <c r="B129" s="144"/>
      <c r="C129" s="142"/>
      <c r="D129" s="329">
        <v>6396</v>
      </c>
      <c r="E129" s="140"/>
      <c r="F129" s="140"/>
      <c r="G129" s="140"/>
      <c r="H129" s="141"/>
    </row>
    <row r="130" spans="1:8" s="16" customFormat="1" ht="37.5" customHeight="1" x14ac:dyDescent="0.2">
      <c r="A130" s="143" t="s">
        <v>58</v>
      </c>
      <c r="B130" s="144"/>
      <c r="C130" s="142"/>
      <c r="D130" s="56">
        <v>348</v>
      </c>
      <c r="E130" s="37"/>
      <c r="F130" s="37"/>
      <c r="G130" s="37"/>
      <c r="H130" s="38"/>
    </row>
    <row r="131" spans="1:8" s="16" customFormat="1" ht="37.5" customHeight="1" x14ac:dyDescent="0.2">
      <c r="A131" s="143" t="s">
        <v>59</v>
      </c>
      <c r="B131" s="144"/>
      <c r="C131" s="142"/>
      <c r="D131" s="56">
        <v>348</v>
      </c>
      <c r="E131" s="37"/>
      <c r="F131" s="37"/>
      <c r="G131" s="37"/>
      <c r="H131" s="38"/>
    </row>
    <row r="132" spans="1:8" s="16" customFormat="1" ht="37.5" customHeight="1" x14ac:dyDescent="0.2">
      <c r="A132" s="143" t="s">
        <v>60</v>
      </c>
      <c r="B132" s="144"/>
      <c r="C132" s="142"/>
      <c r="D132" s="56">
        <v>730.8</v>
      </c>
      <c r="E132" s="37"/>
      <c r="F132" s="37"/>
      <c r="G132" s="37"/>
      <c r="H132" s="38"/>
    </row>
    <row r="133" spans="1:8" s="16" customFormat="1" ht="37.5" customHeight="1" x14ac:dyDescent="0.2">
      <c r="A133" s="143" t="s">
        <v>61</v>
      </c>
      <c r="B133" s="144"/>
      <c r="C133" s="142"/>
      <c r="D133" s="56">
        <v>1096.2</v>
      </c>
      <c r="E133" s="37"/>
      <c r="F133" s="37"/>
      <c r="G133" s="37"/>
      <c r="H133" s="38"/>
    </row>
    <row r="134" spans="1:8" s="16" customFormat="1" ht="37.5" customHeight="1" thickBot="1" x14ac:dyDescent="0.25">
      <c r="A134" s="194" t="s">
        <v>62</v>
      </c>
      <c r="B134" s="195"/>
      <c r="C134" s="147"/>
      <c r="D134" s="56">
        <v>7338</v>
      </c>
      <c r="E134" s="37"/>
      <c r="F134" s="37"/>
      <c r="G134" s="37"/>
      <c r="H134" s="38"/>
    </row>
    <row r="135" spans="1:8" s="16" customFormat="1" ht="117.75" customHeight="1" thickBot="1" x14ac:dyDescent="0.25">
      <c r="A135" s="322" t="s">
        <v>64</v>
      </c>
      <c r="B135" s="323"/>
      <c r="C13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5" s="45">
        <v>30</v>
      </c>
      <c r="E135" s="45"/>
      <c r="F135" s="45"/>
      <c r="G135" s="45"/>
      <c r="H135" s="46"/>
    </row>
    <row r="136" spans="1:8" s="28" customFormat="1" ht="50.1" customHeight="1" thickBot="1" x14ac:dyDescent="0.25">
      <c r="A136" s="24" t="s">
        <v>65</v>
      </c>
      <c r="B136" s="25"/>
      <c r="C136" s="26"/>
      <c r="D136" s="156" t="str">
        <f>"от "&amp;MIN(D138,D158:D172)&amp;" до "&amp;MAX(D138,D158:D172)</f>
        <v>от 564 до 47028</v>
      </c>
      <c r="E136" s="156"/>
      <c r="F136" s="156"/>
      <c r="G136" s="156"/>
      <c r="H136" s="157"/>
    </row>
    <row r="137" spans="1:8" s="16" customFormat="1" ht="24.95" customHeight="1" thickBot="1" x14ac:dyDescent="0.25">
      <c r="A137" s="301"/>
      <c r="B137" s="302"/>
      <c r="C137" s="118"/>
      <c r="D137" s="325"/>
      <c r="E137" s="325"/>
      <c r="F137" s="325"/>
      <c r="G137" s="325"/>
      <c r="H137" s="326"/>
    </row>
    <row r="138" spans="1:8" s="16" customFormat="1" ht="67.5" customHeight="1" thickBot="1" x14ac:dyDescent="0.25">
      <c r="A138" s="162" t="s">
        <v>66</v>
      </c>
      <c r="B138" s="163"/>
      <c r="C13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38" s="165">
        <v>14100</v>
      </c>
      <c r="E138" s="165"/>
      <c r="F138" s="165"/>
      <c r="G138" s="165"/>
      <c r="H138" s="166"/>
    </row>
    <row r="139" spans="1:8" s="16" customFormat="1" ht="67.5" customHeight="1" thickBot="1" x14ac:dyDescent="0.25">
      <c r="A139" s="167" t="s">
        <v>67</v>
      </c>
      <c r="B139" s="168"/>
      <c r="C139" s="169"/>
      <c r="D139" s="170" t="s">
        <v>68</v>
      </c>
      <c r="E139" s="171"/>
      <c r="F139" s="171"/>
      <c r="G139" s="171"/>
      <c r="H139" s="172"/>
    </row>
    <row r="140" spans="1:8" s="16" customFormat="1" ht="67.5" customHeight="1" x14ac:dyDescent="0.2">
      <c r="A140" s="173" t="s">
        <v>69</v>
      </c>
      <c r="B140" s="174"/>
      <c r="C140" s="169"/>
      <c r="D140" s="140">
        <f>D138/4</f>
        <v>3525</v>
      </c>
      <c r="E140" s="140"/>
      <c r="F140" s="140"/>
      <c r="G140" s="140"/>
      <c r="H140" s="141"/>
    </row>
    <row r="141" spans="1:8" s="16" customFormat="1" ht="67.5" customHeight="1" x14ac:dyDescent="0.2">
      <c r="A141" s="173" t="s">
        <v>70</v>
      </c>
      <c r="B141" s="174"/>
      <c r="C141" s="169"/>
      <c r="D141" s="140">
        <f>D138/5</f>
        <v>2820</v>
      </c>
      <c r="E141" s="140"/>
      <c r="F141" s="140"/>
      <c r="G141" s="140"/>
      <c r="H141" s="141"/>
    </row>
    <row r="142" spans="1:8" s="16" customFormat="1" ht="67.5" customHeight="1" x14ac:dyDescent="0.2">
      <c r="A142" s="173" t="s">
        <v>71</v>
      </c>
      <c r="B142" s="174"/>
      <c r="C142" s="169"/>
      <c r="D142" s="140">
        <f>D138/6</f>
        <v>2350</v>
      </c>
      <c r="E142" s="140"/>
      <c r="F142" s="140"/>
      <c r="G142" s="140"/>
      <c r="H142" s="141"/>
    </row>
    <row r="143" spans="1:8" s="16" customFormat="1" ht="67.5" customHeight="1" x14ac:dyDescent="0.2">
      <c r="A143" s="173" t="s">
        <v>72</v>
      </c>
      <c r="B143" s="174"/>
      <c r="C143" s="169"/>
      <c r="D143" s="140">
        <f>D138/7</f>
        <v>2014.2857142857142</v>
      </c>
      <c r="E143" s="140"/>
      <c r="F143" s="140"/>
      <c r="G143" s="140"/>
      <c r="H143" s="141"/>
    </row>
    <row r="144" spans="1:8" s="16" customFormat="1" ht="67.5" customHeight="1" x14ac:dyDescent="0.2">
      <c r="A144" s="173" t="s">
        <v>73</v>
      </c>
      <c r="B144" s="174"/>
      <c r="C144" s="169"/>
      <c r="D144" s="140">
        <f>D138/8</f>
        <v>1762.5</v>
      </c>
      <c r="E144" s="140"/>
      <c r="F144" s="140"/>
      <c r="G144" s="140"/>
      <c r="H144" s="141"/>
    </row>
    <row r="145" spans="1:8" s="16" customFormat="1" ht="67.5" customHeight="1" x14ac:dyDescent="0.2">
      <c r="A145" s="173" t="s">
        <v>74</v>
      </c>
      <c r="B145" s="174"/>
      <c r="C145" s="169"/>
      <c r="D145" s="140">
        <f>D138/9</f>
        <v>1566.6666666666667</v>
      </c>
      <c r="E145" s="140"/>
      <c r="F145" s="140"/>
      <c r="G145" s="140"/>
      <c r="H145" s="141"/>
    </row>
    <row r="146" spans="1:8" s="16" customFormat="1" ht="67.5" customHeight="1" x14ac:dyDescent="0.2">
      <c r="A146" s="173" t="s">
        <v>75</v>
      </c>
      <c r="B146" s="174"/>
      <c r="C146" s="169"/>
      <c r="D146" s="140">
        <f>D138/10</f>
        <v>1410</v>
      </c>
      <c r="E146" s="140"/>
      <c r="F146" s="140"/>
      <c r="G146" s="140"/>
      <c r="H146" s="141"/>
    </row>
    <row r="147" spans="1:8" s="16" customFormat="1" ht="67.5" customHeight="1" thickBot="1" x14ac:dyDescent="0.25">
      <c r="A147" s="162" t="s">
        <v>76</v>
      </c>
      <c r="B147" s="163"/>
      <c r="C147" s="169"/>
      <c r="D147" s="165">
        <v>21144</v>
      </c>
      <c r="E147" s="165"/>
      <c r="F147" s="165"/>
      <c r="G147" s="165"/>
      <c r="H147" s="166"/>
    </row>
    <row r="148" spans="1:8" s="16" customFormat="1" ht="67.5" customHeight="1" thickBot="1" x14ac:dyDescent="0.25">
      <c r="A148" s="167" t="s">
        <v>67</v>
      </c>
      <c r="B148" s="168"/>
      <c r="C148" s="169"/>
      <c r="D148" s="170" t="s">
        <v>68</v>
      </c>
      <c r="E148" s="171"/>
      <c r="F148" s="171"/>
      <c r="G148" s="171"/>
      <c r="H148" s="172"/>
    </row>
    <row r="149" spans="1:8" s="16" customFormat="1" ht="67.5" customHeight="1" x14ac:dyDescent="0.2">
      <c r="A149" s="173" t="s">
        <v>69</v>
      </c>
      <c r="B149" s="174"/>
      <c r="C149" s="169"/>
      <c r="D149" s="140">
        <v>5286</v>
      </c>
      <c r="E149" s="140"/>
      <c r="F149" s="140"/>
      <c r="G149" s="140"/>
      <c r="H149" s="141"/>
    </row>
    <row r="150" spans="1:8" s="16" customFormat="1" ht="67.5" customHeight="1" x14ac:dyDescent="0.2">
      <c r="A150" s="173" t="s">
        <v>70</v>
      </c>
      <c r="B150" s="174"/>
      <c r="C150" s="169"/>
      <c r="D150" s="140">
        <v>4228.8</v>
      </c>
      <c r="E150" s="140"/>
      <c r="F150" s="140"/>
      <c r="G150" s="140"/>
      <c r="H150" s="141"/>
    </row>
    <row r="151" spans="1:8" s="16" customFormat="1" ht="67.5" customHeight="1" x14ac:dyDescent="0.2">
      <c r="A151" s="173" t="s">
        <v>71</v>
      </c>
      <c r="B151" s="174"/>
      <c r="C151" s="169"/>
      <c r="D151" s="140">
        <v>3523.9999999999995</v>
      </c>
      <c r="E151" s="140"/>
      <c r="F151" s="140"/>
      <c r="G151" s="140"/>
      <c r="H151" s="141"/>
    </row>
    <row r="152" spans="1:8" s="16" customFormat="1" ht="67.5" customHeight="1" x14ac:dyDescent="0.2">
      <c r="A152" s="173" t="s">
        <v>72</v>
      </c>
      <c r="B152" s="174"/>
      <c r="C152" s="169"/>
      <c r="D152" s="140">
        <v>3020.5714285714289</v>
      </c>
      <c r="E152" s="140"/>
      <c r="F152" s="140"/>
      <c r="G152" s="140"/>
      <c r="H152" s="141"/>
    </row>
    <row r="153" spans="1:8" s="16" customFormat="1" ht="67.5" customHeight="1" x14ac:dyDescent="0.2">
      <c r="A153" s="173" t="s">
        <v>73</v>
      </c>
      <c r="B153" s="174"/>
      <c r="C153" s="169"/>
      <c r="D153" s="140">
        <v>2643</v>
      </c>
      <c r="E153" s="140"/>
      <c r="F153" s="140"/>
      <c r="G153" s="140"/>
      <c r="H153" s="141"/>
    </row>
    <row r="154" spans="1:8" s="16" customFormat="1" ht="67.5" customHeight="1" x14ac:dyDescent="0.2">
      <c r="A154" s="173" t="s">
        <v>74</v>
      </c>
      <c r="B154" s="174"/>
      <c r="C154" s="169"/>
      <c r="D154" s="140">
        <v>2349.3333333333335</v>
      </c>
      <c r="E154" s="140"/>
      <c r="F154" s="140"/>
      <c r="G154" s="140"/>
      <c r="H154" s="141"/>
    </row>
    <row r="155" spans="1:8" s="16" customFormat="1" ht="67.5" customHeight="1" thickBot="1" x14ac:dyDescent="0.25">
      <c r="A155" s="173" t="s">
        <v>75</v>
      </c>
      <c r="B155" s="174"/>
      <c r="C155" s="177"/>
      <c r="D155" s="140">
        <v>2114.4</v>
      </c>
      <c r="E155" s="140"/>
      <c r="F155" s="140"/>
      <c r="G155" s="140"/>
      <c r="H155" s="141"/>
    </row>
    <row r="156" spans="1:8" s="16" customFormat="1" ht="62.45" customHeight="1" thickBot="1" x14ac:dyDescent="0.25">
      <c r="A156" s="178" t="s">
        <v>77</v>
      </c>
      <c r="B156" s="179"/>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6" s="44">
        <v>20004</v>
      </c>
      <c r="E156" s="45"/>
      <c r="F156" s="45"/>
      <c r="G156" s="45"/>
      <c r="H156" s="46"/>
    </row>
    <row r="157" spans="1:8" s="16" customFormat="1" ht="24.95" customHeight="1" thickBot="1" x14ac:dyDescent="0.25">
      <c r="A157" s="301"/>
      <c r="B157" s="302"/>
      <c r="C157" s="182"/>
      <c r="D157" s="325"/>
      <c r="E157" s="325"/>
      <c r="F157" s="325"/>
      <c r="G157" s="325"/>
      <c r="H157" s="326"/>
    </row>
    <row r="158" spans="1:8" s="16" customFormat="1" ht="50.1" customHeight="1" x14ac:dyDescent="0.2">
      <c r="A158" s="143" t="s">
        <v>78</v>
      </c>
      <c r="B158" s="144"/>
      <c r="C158" s="294" t="str">
        <f>"Интернет-площадка 2gis.ru на основе Cправочника организаций "&amp;$C$2&amp;""</f>
        <v>Интернет-площадка 2gis.ru на основе Cправочника организаций "2ГИС.ОМСК"</v>
      </c>
      <c r="D158" s="56">
        <v>20256</v>
      </c>
      <c r="E158" s="37"/>
      <c r="F158" s="37"/>
      <c r="G158" s="37"/>
      <c r="H158" s="38"/>
    </row>
    <row r="159" spans="1:8" s="16" customFormat="1" ht="50.1" customHeight="1" x14ac:dyDescent="0.2">
      <c r="A159" s="143" t="s">
        <v>79</v>
      </c>
      <c r="B159" s="144"/>
      <c r="C159"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9" s="56">
        <v>14580</v>
      </c>
      <c r="E159" s="37"/>
      <c r="F159" s="37"/>
      <c r="G159" s="37"/>
      <c r="H159" s="38"/>
    </row>
    <row r="160" spans="1:8" s="16" customFormat="1" ht="50.1" customHeight="1" x14ac:dyDescent="0.2">
      <c r="A160" s="143" t="s">
        <v>80</v>
      </c>
      <c r="B160" s="144"/>
      <c r="C160"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0" s="56">
        <v>44826</v>
      </c>
      <c r="E160" s="37"/>
      <c r="F160" s="37"/>
      <c r="G160" s="37"/>
      <c r="H160" s="38"/>
    </row>
    <row r="161" spans="1:8" s="16" customFormat="1" ht="50.1" customHeight="1" x14ac:dyDescent="0.2">
      <c r="A161" s="143" t="s">
        <v>81</v>
      </c>
      <c r="B161" s="144"/>
      <c r="C161" s="190" t="str">
        <f>"Интернет-площадка 2gis.ru на основе Cправочника организаций "&amp;$C$2&amp;""</f>
        <v>Интернет-площадка 2gis.ru на основе Cправочника организаций "2ГИС.ОМСК"</v>
      </c>
      <c r="D161" s="56">
        <v>11760</v>
      </c>
      <c r="E161" s="37"/>
      <c r="F161" s="37"/>
      <c r="G161" s="37"/>
      <c r="H161" s="38"/>
    </row>
    <row r="162" spans="1:8" s="16" customFormat="1" ht="50.1" customHeight="1" x14ac:dyDescent="0.2">
      <c r="A162" s="143" t="s">
        <v>82</v>
      </c>
      <c r="B162" s="144"/>
      <c r="C162" s="190" t="str">
        <f>"Интернет-площадка 2gis.ru на основе Cправочника организаций "&amp;$C$2&amp;""</f>
        <v>Интернет-площадка 2gis.ru на основе Cправочника организаций "2ГИС.ОМСК"</v>
      </c>
      <c r="D162" s="56">
        <v>14112</v>
      </c>
      <c r="E162" s="37"/>
      <c r="F162" s="37"/>
      <c r="G162" s="37"/>
      <c r="H162" s="38"/>
    </row>
    <row r="163" spans="1:8" s="16" customFormat="1" ht="50.1" customHeight="1" x14ac:dyDescent="0.2">
      <c r="A163" s="143" t="s">
        <v>83</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3" s="56">
        <v>21516</v>
      </c>
      <c r="E163" s="37"/>
      <c r="F163" s="37"/>
      <c r="G163" s="37"/>
      <c r="H163" s="38"/>
    </row>
    <row r="164" spans="1:8" s="16" customFormat="1" ht="50.1" customHeight="1" x14ac:dyDescent="0.2">
      <c r="A164" s="143" t="s">
        <v>84</v>
      </c>
      <c r="B164" s="144"/>
      <c r="C164"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4" s="56">
        <v>28752</v>
      </c>
      <c r="E164" s="37"/>
      <c r="F164" s="37"/>
      <c r="G164" s="37"/>
      <c r="H164" s="38"/>
    </row>
    <row r="165" spans="1:8" s="16" customFormat="1" ht="50.1" customHeight="1" x14ac:dyDescent="0.2">
      <c r="A165" s="143" t="s">
        <v>85</v>
      </c>
      <c r="B165" s="144"/>
      <c r="C165"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5" s="56">
        <v>47028</v>
      </c>
      <c r="E165" s="37"/>
      <c r="F165" s="37"/>
      <c r="G165" s="37"/>
      <c r="H165" s="38"/>
    </row>
    <row r="166" spans="1:8" s="16" customFormat="1" ht="50.1" customHeight="1" x14ac:dyDescent="0.2">
      <c r="A166" s="143" t="s">
        <v>86</v>
      </c>
      <c r="B166" s="144"/>
      <c r="C166" s="190" t="str">
        <f>C197</f>
        <v>электронный справочник на основе Справочника организаций "2ГИС.ОМСК" (мобильная версия 2ГИС 4.0 и выше)</v>
      </c>
      <c r="D166" s="56">
        <v>20220</v>
      </c>
      <c r="E166" s="37"/>
      <c r="F166" s="37"/>
      <c r="G166" s="37"/>
      <c r="H166" s="38"/>
    </row>
    <row r="167" spans="1:8" s="16" customFormat="1" ht="50.1" customHeight="1" x14ac:dyDescent="0.2">
      <c r="A167" s="143" t="s">
        <v>87</v>
      </c>
      <c r="B167" s="144"/>
      <c r="C167" s="190" t="s">
        <v>88</v>
      </c>
      <c r="D167" s="56">
        <v>564</v>
      </c>
      <c r="E167" s="37"/>
      <c r="F167" s="37"/>
      <c r="G167" s="37"/>
      <c r="H167" s="38"/>
    </row>
    <row r="168" spans="1:8" s="16" customFormat="1" ht="78" customHeight="1" x14ac:dyDescent="0.2">
      <c r="A168" s="143" t="s">
        <v>89</v>
      </c>
      <c r="B168" s="144"/>
      <c r="C16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8" s="56">
        <v>9540</v>
      </c>
      <c r="E168" s="37"/>
      <c r="F168" s="37"/>
      <c r="G168" s="37"/>
      <c r="H168" s="38"/>
    </row>
    <row r="169" spans="1:8" s="16" customFormat="1" ht="78" customHeight="1" x14ac:dyDescent="0.2">
      <c r="A169" s="143" t="s">
        <v>90</v>
      </c>
      <c r="B169" s="144"/>
      <c r="C169" s="190"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9" s="56">
        <v>7632</v>
      </c>
      <c r="E169" s="37"/>
      <c r="F169" s="37"/>
      <c r="G169" s="37"/>
      <c r="H169" s="38"/>
    </row>
    <row r="170" spans="1:8" s="16" customFormat="1" ht="78" customHeight="1" x14ac:dyDescent="0.2">
      <c r="A170" s="143" t="s">
        <v>91</v>
      </c>
      <c r="B170" s="144"/>
      <c r="C170"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0" s="56">
        <v>7968</v>
      </c>
      <c r="E170" s="37"/>
      <c r="F170" s="37"/>
      <c r="G170" s="37"/>
      <c r="H170" s="38"/>
    </row>
    <row r="171" spans="1:8" s="16" customFormat="1" ht="78" customHeight="1" x14ac:dyDescent="0.2">
      <c r="A171" s="143" t="s">
        <v>92</v>
      </c>
      <c r="B171" s="144"/>
      <c r="C171"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1" s="56">
        <v>3816</v>
      </c>
      <c r="E171" s="37"/>
      <c r="F171" s="37"/>
      <c r="G171" s="37"/>
      <c r="H171" s="38"/>
    </row>
    <row r="172" spans="1:8" s="16" customFormat="1" ht="50.1" customHeight="1" thickBot="1" x14ac:dyDescent="0.25">
      <c r="A172" s="143" t="s">
        <v>95</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2" s="56">
        <v>10488</v>
      </c>
      <c r="E172" s="37"/>
      <c r="F172" s="37"/>
      <c r="G172" s="37"/>
      <c r="H172" s="38"/>
    </row>
    <row r="173" spans="1:8" s="16" customFormat="1" ht="102" customHeight="1" thickBot="1" x14ac:dyDescent="0.25">
      <c r="A173" s="143" t="s">
        <v>16</v>
      </c>
      <c r="B173" s="144"/>
      <c r="C17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3" s="56">
        <v>1548</v>
      </c>
      <c r="E173" s="37"/>
      <c r="F173" s="37"/>
      <c r="G173" s="37"/>
      <c r="H173" s="38"/>
    </row>
    <row r="174" spans="1:8" s="16" customFormat="1" ht="102" customHeight="1" thickBot="1" x14ac:dyDescent="0.25">
      <c r="A174" s="143" t="s">
        <v>96</v>
      </c>
      <c r="B174" s="144"/>
      <c r="C174"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4" s="56">
        <v>100002</v>
      </c>
      <c r="E174" s="37"/>
      <c r="F174" s="37"/>
      <c r="G174" s="37"/>
      <c r="H174" s="38"/>
    </row>
    <row r="175" spans="1:8" s="16" customFormat="1" ht="126" customHeight="1" x14ac:dyDescent="0.2">
      <c r="A175" s="143" t="s">
        <v>97</v>
      </c>
      <c r="B175" s="144"/>
      <c r="C17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5" s="56">
        <v>13134</v>
      </c>
      <c r="E175" s="37"/>
      <c r="F175" s="37"/>
      <c r="G175" s="37"/>
      <c r="H175" s="38"/>
    </row>
    <row r="176" spans="1:8" s="16" customFormat="1" ht="96" customHeight="1" x14ac:dyDescent="0.2">
      <c r="A176" s="137" t="s">
        <v>98</v>
      </c>
      <c r="B176" s="19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6" s="56">
        <v>10506</v>
      </c>
      <c r="E176" s="37"/>
      <c r="F176" s="37"/>
      <c r="G176" s="37"/>
      <c r="H176" s="38"/>
    </row>
    <row r="177" spans="1:8" s="16" customFormat="1" ht="96" customHeight="1" x14ac:dyDescent="0.2">
      <c r="A177" s="137" t="s">
        <v>99</v>
      </c>
      <c r="B177" s="191"/>
      <c r="C17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7" s="56">
        <v>10008</v>
      </c>
      <c r="E177" s="37"/>
      <c r="F177" s="37"/>
      <c r="G177" s="37"/>
      <c r="H177" s="38"/>
    </row>
    <row r="178" spans="1:8" s="16" customFormat="1" ht="78" customHeight="1" x14ac:dyDescent="0.2">
      <c r="A178" s="143" t="s">
        <v>93</v>
      </c>
      <c r="B178" s="144" t="s">
        <v>93</v>
      </c>
      <c r="C17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8" s="56">
        <v>10008</v>
      </c>
      <c r="E178" s="37"/>
      <c r="F178" s="37"/>
      <c r="G178" s="37"/>
      <c r="H178" s="38"/>
    </row>
    <row r="179" spans="1:8" s="16" customFormat="1" ht="78" customHeight="1" x14ac:dyDescent="0.2">
      <c r="A179" s="143" t="s">
        <v>94</v>
      </c>
      <c r="B179" s="144" t="s">
        <v>94</v>
      </c>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9" s="56">
        <v>10008</v>
      </c>
      <c r="E179" s="37"/>
      <c r="F179" s="37"/>
      <c r="G179" s="37"/>
      <c r="H179" s="38"/>
    </row>
    <row r="180" spans="1:8" s="16" customFormat="1" ht="50.1" customHeight="1" x14ac:dyDescent="0.2">
      <c r="A180" s="143" t="s">
        <v>100</v>
      </c>
      <c r="B180" s="144"/>
      <c r="C180" s="190" t="str">
        <f>"Интернет-площадка 2gis.ru на основе Cправочника организаций "&amp;$C$2&amp;""</f>
        <v>Интернет-площадка 2gis.ru на основе Cправочника организаций "2ГИС.ОМСК"</v>
      </c>
      <c r="D180" s="56">
        <v>34440</v>
      </c>
      <c r="E180" s="37"/>
      <c r="F180" s="37"/>
      <c r="G180" s="37"/>
      <c r="H180" s="38"/>
    </row>
    <row r="181" spans="1:8" s="16" customFormat="1" ht="50.1" customHeight="1" x14ac:dyDescent="0.2">
      <c r="A181" s="143" t="s">
        <v>101</v>
      </c>
      <c r="B181" s="144"/>
      <c r="C181" s="190" t="str">
        <f t="shared" ref="C181:C189"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56">
        <v>24840</v>
      </c>
      <c r="E181" s="37"/>
      <c r="F181" s="37"/>
      <c r="G181" s="37"/>
      <c r="H181" s="38"/>
    </row>
    <row r="182" spans="1:8" s="16" customFormat="1" ht="50.1" customHeight="1" x14ac:dyDescent="0.2">
      <c r="A182" s="143" t="s">
        <v>102</v>
      </c>
      <c r="B182" s="144"/>
      <c r="C182" s="190" t="str">
        <f t="shared" si="1"/>
        <v>Электронный справочник на основе Справочника организаций "2ГИС.ОМСК" (версия для ПК)</v>
      </c>
      <c r="D182" s="56">
        <v>76320</v>
      </c>
      <c r="E182" s="37"/>
      <c r="F182" s="37"/>
      <c r="G182" s="37"/>
      <c r="H182" s="38"/>
    </row>
    <row r="183" spans="1:8" s="16" customFormat="1" ht="50.1" customHeight="1" x14ac:dyDescent="0.2">
      <c r="A183" s="143" t="s">
        <v>103</v>
      </c>
      <c r="B183" s="144"/>
      <c r="C183" s="190" t="str">
        <f>"Интернет-площадка 2gis.ru на основе Cправочника организаций "&amp;$C$2&amp;""</f>
        <v>Интернет-площадка 2gis.ru на основе Cправочника организаций "2ГИС.ОМСК"</v>
      </c>
      <c r="D183" s="56">
        <v>20040</v>
      </c>
      <c r="E183" s="37"/>
      <c r="F183" s="37"/>
      <c r="G183" s="37"/>
      <c r="H183" s="38"/>
    </row>
    <row r="184" spans="1:8" s="16" customFormat="1" ht="50.1" customHeight="1" x14ac:dyDescent="0.2">
      <c r="A184" s="143" t="s">
        <v>104</v>
      </c>
      <c r="B184" s="144"/>
      <c r="C184" s="190" t="str">
        <f>"Интернет-площадка 2gis.ru на основе Cправочника организаций "&amp;$C$2&amp;""</f>
        <v>Интернет-площадка 2gis.ru на основе Cправочника организаций "2ГИС.ОМСК"</v>
      </c>
      <c r="D184" s="56">
        <v>24048</v>
      </c>
      <c r="E184" s="37"/>
      <c r="F184" s="37"/>
      <c r="G184" s="37"/>
      <c r="H184" s="38"/>
    </row>
    <row r="185" spans="1:8" s="16" customFormat="1" ht="50.1" customHeight="1" x14ac:dyDescent="0.2">
      <c r="A185" s="143" t="s">
        <v>105</v>
      </c>
      <c r="B185" s="144"/>
      <c r="C185" s="190" t="str">
        <f t="shared" si="1"/>
        <v>Электронный справочник на основе Справочника организаций "2ГИС.ОМСК" (версия для ПК)</v>
      </c>
      <c r="D185" s="56">
        <v>36600</v>
      </c>
      <c r="E185" s="37"/>
      <c r="F185" s="37"/>
      <c r="G185" s="37"/>
      <c r="H185" s="38"/>
    </row>
    <row r="186" spans="1:8" s="16" customFormat="1" ht="50.1" customHeight="1" x14ac:dyDescent="0.2">
      <c r="A186" s="143" t="s">
        <v>106</v>
      </c>
      <c r="B186" s="144"/>
      <c r="C186" s="190" t="str">
        <f t="shared" si="1"/>
        <v>Электронный справочник на основе Справочника организаций "2ГИС.ОМСК" (версия для ПК)</v>
      </c>
      <c r="D186" s="56">
        <v>48960</v>
      </c>
      <c r="E186" s="37"/>
      <c r="F186" s="37"/>
      <c r="G186" s="37"/>
      <c r="H186" s="38"/>
    </row>
    <row r="187" spans="1:8" s="16" customFormat="1" ht="50.1" customHeight="1" x14ac:dyDescent="0.2">
      <c r="A187" s="143" t="s">
        <v>107</v>
      </c>
      <c r="B187" s="144"/>
      <c r="C187" s="190" t="str">
        <f t="shared" si="1"/>
        <v>Электронный справочник на основе Справочника организаций "2ГИС.ОМСК" (версия для ПК)</v>
      </c>
      <c r="D187" s="56">
        <v>80040</v>
      </c>
      <c r="E187" s="37"/>
      <c r="F187" s="37"/>
      <c r="G187" s="37"/>
      <c r="H187" s="38"/>
    </row>
    <row r="188" spans="1:8" s="16" customFormat="1" ht="50.1" customHeight="1" x14ac:dyDescent="0.2">
      <c r="A188" s="143" t="s">
        <v>108</v>
      </c>
      <c r="B188" s="144"/>
      <c r="C188" s="190" t="s">
        <v>88</v>
      </c>
      <c r="D188" s="56">
        <v>960</v>
      </c>
      <c r="E188" s="37"/>
      <c r="F188" s="37"/>
      <c r="G188" s="37"/>
      <c r="H188" s="38"/>
    </row>
    <row r="189" spans="1:8" s="16" customFormat="1" ht="50.1" customHeight="1" thickBot="1" x14ac:dyDescent="0.25">
      <c r="A189" s="143" t="s">
        <v>110</v>
      </c>
      <c r="B189" s="144"/>
      <c r="C189" s="190" t="str">
        <f t="shared" si="1"/>
        <v>Электронный справочник на основе Справочника организаций "2ГИС.ОМСК" (версия для ПК)</v>
      </c>
      <c r="D189" s="56">
        <v>17880</v>
      </c>
      <c r="E189" s="37"/>
      <c r="F189" s="37"/>
      <c r="G189" s="37"/>
      <c r="H189" s="38"/>
    </row>
    <row r="190" spans="1:8" s="28" customFormat="1" ht="50.1" customHeight="1" thickBot="1" x14ac:dyDescent="0.25">
      <c r="A190" s="24" t="s">
        <v>111</v>
      </c>
      <c r="B190" s="25"/>
      <c r="C190" s="26"/>
      <c r="D190" s="156"/>
      <c r="E190" s="156"/>
      <c r="F190" s="156"/>
      <c r="G190" s="156"/>
      <c r="H190" s="157"/>
    </row>
    <row r="191" spans="1:8" s="16" customFormat="1" ht="50.1" customHeight="1" x14ac:dyDescent="0.2">
      <c r="A191" s="143" t="s">
        <v>112</v>
      </c>
      <c r="B191" s="144"/>
      <c r="C191"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91" s="56">
        <v>8004</v>
      </c>
      <c r="E191" s="37"/>
      <c r="F191" s="37"/>
      <c r="G191" s="37"/>
      <c r="H191" s="38"/>
    </row>
    <row r="192" spans="1:8" s="16" customFormat="1" ht="50.1" customHeight="1" x14ac:dyDescent="0.2">
      <c r="A192" s="143" t="s">
        <v>113</v>
      </c>
      <c r="B192" s="144"/>
      <c r="C192" s="196"/>
      <c r="D192" s="56">
        <v>8004</v>
      </c>
      <c r="E192" s="37"/>
      <c r="F192" s="37"/>
      <c r="G192" s="37"/>
      <c r="H192" s="38"/>
    </row>
    <row r="193" spans="1:8" s="16" customFormat="1" ht="50.1" customHeight="1" x14ac:dyDescent="0.2">
      <c r="A193" s="194" t="s">
        <v>114</v>
      </c>
      <c r="B193" s="195"/>
      <c r="C193" s="196"/>
      <c r="D193" s="329">
        <v>3000</v>
      </c>
      <c r="E193" s="140"/>
      <c r="F193" s="140"/>
      <c r="G193" s="140"/>
      <c r="H193" s="140"/>
    </row>
    <row r="194" spans="1:8" s="16" customFormat="1" ht="50.1" customHeight="1" x14ac:dyDescent="0.2">
      <c r="A194" s="194" t="s">
        <v>115</v>
      </c>
      <c r="B194" s="195"/>
      <c r="C194" s="196"/>
      <c r="D194" s="329">
        <v>300</v>
      </c>
      <c r="E194" s="140"/>
      <c r="F194" s="140"/>
      <c r="G194" s="140"/>
      <c r="H194" s="140"/>
    </row>
    <row r="195" spans="1:8" s="16" customFormat="1" ht="50.1" customHeight="1" thickBot="1" x14ac:dyDescent="0.25">
      <c r="A195" s="194" t="s">
        <v>116</v>
      </c>
      <c r="B195" s="195"/>
      <c r="C195" s="198"/>
      <c r="D195" s="78">
        <v>1050</v>
      </c>
      <c r="E195" s="79"/>
      <c r="F195" s="79"/>
      <c r="G195" s="79"/>
      <c r="H195" s="79"/>
    </row>
    <row r="196" spans="1:8" s="16" customFormat="1" ht="50.1" customHeight="1" thickBot="1" x14ac:dyDescent="0.25">
      <c r="A196" s="24" t="s">
        <v>117</v>
      </c>
      <c r="B196" s="25"/>
      <c r="C196" s="26"/>
      <c r="D196" s="156"/>
      <c r="E196" s="156"/>
      <c r="F196" s="156"/>
      <c r="G196" s="156"/>
      <c r="H196" s="157"/>
    </row>
    <row r="197" spans="1:8" s="16" customFormat="1" ht="50.1" customHeight="1" x14ac:dyDescent="0.2">
      <c r="A197" s="143" t="s">
        <v>164</v>
      </c>
      <c r="B197" s="144"/>
      <c r="C19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7" s="56">
        <v>6048</v>
      </c>
      <c r="E197" s="37"/>
      <c r="F197" s="37"/>
      <c r="G197" s="37"/>
      <c r="H197" s="38"/>
    </row>
    <row r="198" spans="1:8" s="16" customFormat="1" ht="55.5" customHeight="1" x14ac:dyDescent="0.2">
      <c r="A198" s="143" t="s">
        <v>119</v>
      </c>
      <c r="B198" s="144"/>
      <c r="C198" s="649" t="s">
        <v>603</v>
      </c>
      <c r="D198" s="56">
        <v>6048</v>
      </c>
      <c r="E198" s="37"/>
      <c r="F198" s="37"/>
      <c r="G198" s="37"/>
      <c r="H198" s="38"/>
    </row>
    <row r="199" spans="1:8" s="16" customFormat="1" ht="50.1" customHeight="1" x14ac:dyDescent="0.2">
      <c r="A199" s="143" t="s">
        <v>165</v>
      </c>
      <c r="B199" s="144"/>
      <c r="C19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9" s="56">
        <v>10320</v>
      </c>
      <c r="E199" s="37"/>
      <c r="F199" s="37"/>
      <c r="G199" s="37"/>
      <c r="H199" s="38"/>
    </row>
    <row r="200" spans="1:8" s="16" customFormat="1" ht="50.1" customHeight="1" x14ac:dyDescent="0.2">
      <c r="A200" s="143" t="s">
        <v>166</v>
      </c>
      <c r="B200" s="144"/>
      <c r="C200"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00" s="36">
        <v>10320</v>
      </c>
      <c r="E200" s="37"/>
      <c r="F200" s="37"/>
      <c r="G200" s="37"/>
      <c r="H200" s="38"/>
    </row>
    <row r="201" spans="1:8" s="16" customFormat="1" ht="126" customHeight="1" x14ac:dyDescent="0.2">
      <c r="A201" s="143" t="s">
        <v>124</v>
      </c>
      <c r="B201" s="144"/>
      <c r="C201" s="300" t="str">
        <f>C197</f>
        <v>электронный справочник на основе Справочника организаций "2ГИС.ОМСК" (мобильная версия 2ГИС 4.0 и выше)</v>
      </c>
      <c r="D201" s="56">
        <v>6048</v>
      </c>
      <c r="E201" s="37"/>
      <c r="F201" s="37"/>
      <c r="G201" s="37"/>
      <c r="H201" s="38"/>
    </row>
    <row r="202" spans="1:8" s="16" customFormat="1" ht="126" customHeight="1" thickBot="1" x14ac:dyDescent="0.25">
      <c r="A202" s="143" t="s">
        <v>125</v>
      </c>
      <c r="B202" s="144"/>
      <c r="C2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02" s="56">
        <v>5400</v>
      </c>
      <c r="E202" s="37"/>
      <c r="F202" s="37"/>
      <c r="G202" s="37"/>
      <c r="H202" s="38"/>
    </row>
    <row r="203" spans="1:8" s="28" customFormat="1" ht="49.5" customHeight="1" x14ac:dyDescent="0.2">
      <c r="A203" s="158"/>
      <c r="B203" s="159"/>
      <c r="C203" s="83"/>
      <c r="D203" s="160"/>
      <c r="E203" s="160"/>
      <c r="F203" s="160"/>
      <c r="G203" s="160"/>
      <c r="H203" s="161"/>
    </row>
    <row r="204" spans="1:8" s="23" customFormat="1" ht="26.25" x14ac:dyDescent="0.2">
      <c r="A204" s="204"/>
      <c r="B204" s="205"/>
      <c r="C204" s="206"/>
      <c r="D204" s="205"/>
      <c r="E204" s="205"/>
      <c r="F204" s="205"/>
      <c r="G204" s="205"/>
      <c r="H204" s="207"/>
    </row>
    <row r="205" spans="1:8" s="16" customFormat="1" ht="21" x14ac:dyDescent="0.2">
      <c r="A205" s="208"/>
      <c r="B205" s="209" t="s">
        <v>126</v>
      </c>
      <c r="C205" s="210" t="s">
        <v>181</v>
      </c>
      <c r="D205" s="210"/>
      <c r="E205" s="211"/>
      <c r="F205" s="211"/>
      <c r="G205" s="211"/>
      <c r="H205" s="211"/>
    </row>
    <row r="206" spans="1:8" s="16" customFormat="1" ht="21" x14ac:dyDescent="0.2">
      <c r="A206" s="208"/>
      <c r="B206" s="211"/>
      <c r="C206" s="212" t="s">
        <v>182</v>
      </c>
      <c r="D206" s="212"/>
      <c r="E206" s="211"/>
      <c r="F206" s="211"/>
      <c r="G206" s="211"/>
      <c r="H206" s="211"/>
    </row>
    <row r="207" spans="1:8" s="16" customFormat="1" ht="21" x14ac:dyDescent="0.2">
      <c r="A207" s="208"/>
      <c r="B207" s="211"/>
      <c r="C207" s="210" t="s">
        <v>183</v>
      </c>
      <c r="D207" s="212"/>
      <c r="E207" s="211"/>
      <c r="F207" s="211"/>
      <c r="G207" s="211"/>
      <c r="H207" s="211"/>
    </row>
    <row r="208" spans="1:8" s="16" customFormat="1" ht="21" x14ac:dyDescent="0.2">
      <c r="A208" s="204"/>
      <c r="B208" s="205"/>
      <c r="C208" s="212"/>
      <c r="D208" s="212"/>
      <c r="E208" s="211"/>
      <c r="F208" s="211"/>
      <c r="G208" s="211"/>
      <c r="H208" s="205"/>
    </row>
    <row r="209" spans="1:8" s="16" customFormat="1" ht="26.25" x14ac:dyDescent="0.2">
      <c r="A209" s="215" t="str">
        <f>Абакан_юр!A158</f>
        <v>По соглашению сторон в качестве валюты платежа могут выступать украинские гривны, в этом случае курс следующий: 1 руб. = 0,4427 гривен</v>
      </c>
      <c r="B209" s="215"/>
      <c r="C209" s="215"/>
      <c r="D209" s="216"/>
      <c r="E209" s="216"/>
      <c r="F209" s="217"/>
      <c r="G209" s="218"/>
      <c r="H209" s="218"/>
    </row>
    <row r="210" spans="1:8" s="16" customFormat="1" ht="24.95" customHeight="1" x14ac:dyDescent="0.2">
      <c r="A210" s="215" t="str">
        <f>Абакан_юр!A159</f>
        <v>По соглашению сторон в качестве валюты платежа могут выступать дирхамы ОАЭ, в этом случае курс следующий: 1 руб. = 0,0427 дирхам</v>
      </c>
      <c r="B210" s="215"/>
      <c r="C210" s="215"/>
      <c r="D210" s="216"/>
      <c r="E210" s="216"/>
      <c r="F210" s="217"/>
      <c r="G210" s="220"/>
      <c r="H210" s="220"/>
    </row>
    <row r="211" spans="1:8" ht="12.6" customHeight="1" x14ac:dyDescent="0.2">
      <c r="A211" s="215" t="str">
        <f>Абакан_юр!A160</f>
        <v>По соглашению сторон в качестве валюты платежа могут выступать доллары США, в этом случае курс следующий: 1 руб. = 0,0117 доллара</v>
      </c>
      <c r="B211" s="215"/>
      <c r="C211" s="215"/>
      <c r="D211" s="216"/>
      <c r="E211" s="216"/>
      <c r="F211" s="217"/>
      <c r="G211" s="220"/>
      <c r="H211" s="220"/>
    </row>
    <row r="212" spans="1:8" s="211" customFormat="1" ht="24.95" customHeight="1" x14ac:dyDescent="0.2">
      <c r="A212" s="215" t="str">
        <f>Абакан_юр!A161</f>
        <v>По соглашению сторон в качестве валюты платежа могут выступать евро, в этом случае курс следующий: 1 руб. = 0,0108 евро</v>
      </c>
      <c r="B212" s="215"/>
      <c r="C212" s="215"/>
      <c r="D212" s="216"/>
      <c r="E212" s="217"/>
      <c r="F212" s="217"/>
      <c r="G212" s="220"/>
      <c r="H212" s="220"/>
    </row>
    <row r="213" spans="1:8" s="211" customFormat="1" ht="24.95" customHeight="1" x14ac:dyDescent="0.2">
      <c r="A213" s="215" t="str">
        <f>Абакан_юр!A162</f>
        <v>По соглашению сторон в качестве валюты платежа могут выступать чешские кроны, в этом случае курс следующий: 1 руб. = 0,2672 крона</v>
      </c>
      <c r="B213" s="215"/>
      <c r="C213" s="215"/>
      <c r="D213" s="216"/>
      <c r="E213" s="217"/>
      <c r="F213" s="217"/>
      <c r="G213" s="220"/>
      <c r="H213" s="220"/>
    </row>
    <row r="214" spans="1:8" s="211" customFormat="1" ht="24.95" customHeight="1" x14ac:dyDescent="0.2">
      <c r="A214" s="215" t="str">
        <f>Абакан_юр!A163</f>
        <v>По соглашению сторон в качестве валюты платежа могут выступать киргизские сомы, в этом случае курс следующий: 1 руб. = 1,0485 сом</v>
      </c>
      <c r="B214" s="215"/>
      <c r="C214" s="215"/>
      <c r="D214" s="216"/>
      <c r="E214" s="216"/>
      <c r="F214" s="217"/>
      <c r="G214" s="220"/>
      <c r="H214" s="220"/>
    </row>
    <row r="215" spans="1:8" s="205" customFormat="1" ht="12.6" customHeight="1" x14ac:dyDescent="0.2">
      <c r="A215" s="215" t="str">
        <f>Абакан_юр!A164</f>
        <v>По соглашению сторон в качестве валюты платежа могут выступать казахстанские тенге, в этом случае курс следующий: 1 руб. = 5,3039 тенге</v>
      </c>
      <c r="B215" s="215"/>
      <c r="C215" s="215"/>
      <c r="D215" s="216"/>
      <c r="E215" s="216"/>
      <c r="F215" s="217"/>
      <c r="G215" s="220"/>
      <c r="H215" s="220"/>
    </row>
    <row r="216" spans="1:8" s="219" customFormat="1" ht="24.95" customHeight="1" x14ac:dyDescent="0.2">
      <c r="A216" s="221"/>
      <c r="B216" s="221"/>
      <c r="C216" s="222"/>
      <c r="D216" s="223"/>
      <c r="E216" s="223"/>
      <c r="F216" s="224"/>
      <c r="G216" s="225"/>
      <c r="H216" s="225"/>
    </row>
    <row r="217" spans="1:8" s="219" customFormat="1" ht="24.95" customHeight="1" x14ac:dyDescent="0.2">
      <c r="A217" s="227" t="s">
        <v>137</v>
      </c>
      <c r="B217" s="227"/>
      <c r="C217" s="227"/>
      <c r="D217" s="227"/>
      <c r="E217" s="227"/>
      <c r="F217" s="227"/>
      <c r="G217" s="227"/>
      <c r="H217" s="227"/>
    </row>
    <row r="218" spans="1:8" s="219" customFormat="1" ht="24.95" customHeight="1" x14ac:dyDescent="0.2">
      <c r="A218" s="227" t="s">
        <v>138</v>
      </c>
      <c r="B218" s="227"/>
      <c r="C218" s="227"/>
      <c r="D218" s="227"/>
      <c r="E218" s="227"/>
      <c r="F218" s="227"/>
      <c r="G218" s="227"/>
      <c r="H218" s="227"/>
    </row>
    <row r="219" spans="1:8" s="219" customFormat="1" ht="24.95" customHeight="1" x14ac:dyDescent="0.2">
      <c r="A219" s="215" t="s">
        <v>459</v>
      </c>
      <c r="B219" s="215"/>
      <c r="C219" s="215"/>
      <c r="D219" s="215"/>
      <c r="E219" s="215"/>
      <c r="F219" s="215"/>
      <c r="G219" s="215"/>
      <c r="H219" s="215"/>
    </row>
    <row r="220" spans="1:8" s="219" customFormat="1" ht="24.95" customHeight="1" thickBot="1" x14ac:dyDescent="0.25">
      <c r="A220" s="228" t="s">
        <v>139</v>
      </c>
      <c r="B220" s="228"/>
      <c r="C220" s="228"/>
      <c r="D220" s="228"/>
      <c r="E220" s="228"/>
      <c r="F220" s="229"/>
      <c r="H220" s="230"/>
    </row>
    <row r="221" spans="1:8" s="219" customFormat="1" ht="24.95" customHeight="1" thickBot="1" x14ac:dyDescent="0.25">
      <c r="A221" s="231" t="s">
        <v>140</v>
      </c>
      <c r="B221" s="232"/>
      <c r="C221" s="232"/>
      <c r="D221" s="232"/>
      <c r="E221" s="233"/>
      <c r="F221" s="234"/>
      <c r="G221" s="205"/>
      <c r="H221" s="235"/>
    </row>
    <row r="222" spans="1:8" s="219" customFormat="1" ht="24.95" customHeight="1" thickBot="1" x14ac:dyDescent="0.25">
      <c r="A222" s="305" t="s">
        <v>141</v>
      </c>
      <c r="B222" s="306"/>
      <c r="C222" s="238" t="s">
        <v>142</v>
      </c>
      <c r="D222" s="330" t="s">
        <v>143</v>
      </c>
      <c r="E222" s="331"/>
      <c r="F222" s="240"/>
      <c r="G222" s="240"/>
      <c r="H222" s="240"/>
    </row>
    <row r="223" spans="1:8" s="226" customFormat="1" ht="12" customHeight="1" x14ac:dyDescent="0.2">
      <c r="A223" s="241" t="s">
        <v>170</v>
      </c>
      <c r="B223" s="242"/>
      <c r="C223" s="244" t="s">
        <v>171</v>
      </c>
      <c r="D223" s="370">
        <v>2190</v>
      </c>
      <c r="E223" s="245"/>
      <c r="F223" s="240"/>
      <c r="G223" s="240"/>
      <c r="H223" s="240"/>
    </row>
    <row r="224" spans="1:8" ht="24.95" customHeight="1" x14ac:dyDescent="0.2">
      <c r="A224" s="246" t="s">
        <v>172</v>
      </c>
      <c r="B224" s="247"/>
      <c r="C224" s="249"/>
      <c r="D224" s="371">
        <v>1590</v>
      </c>
      <c r="E224" s="250"/>
      <c r="F224" s="240"/>
      <c r="G224" s="240"/>
      <c r="H224" s="240"/>
    </row>
    <row r="225" spans="1:8" ht="24.95" customHeight="1" x14ac:dyDescent="0.2">
      <c r="A225" s="246" t="s">
        <v>173</v>
      </c>
      <c r="B225" s="247"/>
      <c r="C225" s="249"/>
      <c r="D225" s="371">
        <v>1440</v>
      </c>
      <c r="E225" s="250"/>
      <c r="F225" s="240"/>
      <c r="G225" s="240"/>
      <c r="H225" s="240"/>
    </row>
    <row r="226" spans="1:8" s="205" customFormat="1" ht="38.25" customHeight="1" x14ac:dyDescent="0.2">
      <c r="A226" s="246" t="s">
        <v>174</v>
      </c>
      <c r="B226" s="247"/>
      <c r="C226" s="249"/>
      <c r="D226" s="371">
        <v>1290</v>
      </c>
      <c r="E226" s="250"/>
      <c r="F226" s="240"/>
      <c r="G226" s="240"/>
      <c r="H226" s="240"/>
    </row>
    <row r="227" spans="1:8" s="230" customFormat="1" ht="50.1" customHeight="1" x14ac:dyDescent="0.2">
      <c r="A227" s="246" t="s">
        <v>144</v>
      </c>
      <c r="B227" s="247"/>
      <c r="C227" s="248" t="s">
        <v>145</v>
      </c>
      <c r="D227" s="249" t="s">
        <v>146</v>
      </c>
      <c r="E227" s="250"/>
      <c r="F227" s="240"/>
      <c r="G227" s="240"/>
      <c r="H227" s="240"/>
    </row>
    <row r="228" spans="1:8" s="235" customFormat="1" ht="50.1" customHeight="1" x14ac:dyDescent="0.2">
      <c r="A228" s="373" t="s">
        <v>147</v>
      </c>
      <c r="B228" s="374"/>
      <c r="C228" s="375" t="s">
        <v>148</v>
      </c>
      <c r="D228" s="376" t="s">
        <v>149</v>
      </c>
      <c r="E228" s="377"/>
      <c r="F228" s="240"/>
      <c r="G228" s="240"/>
      <c r="H228" s="240"/>
    </row>
    <row r="229" spans="1:8" ht="94.5" customHeight="1" thickBot="1" x14ac:dyDescent="0.25">
      <c r="A229" s="332" t="s">
        <v>150</v>
      </c>
      <c r="B229" s="333"/>
      <c r="C229" s="334" t="s">
        <v>151</v>
      </c>
      <c r="D229" s="335" t="s">
        <v>149</v>
      </c>
      <c r="E229" s="336"/>
      <c r="F229" s="240"/>
      <c r="G229" s="240"/>
      <c r="H229" s="240"/>
    </row>
    <row r="230" spans="1:8" ht="102" customHeight="1" thickBot="1" x14ac:dyDescent="0.25">
      <c r="A230" s="332" t="s">
        <v>153</v>
      </c>
      <c r="B230" s="333"/>
      <c r="C230" s="546" t="s">
        <v>154</v>
      </c>
      <c r="D230" s="333" t="s">
        <v>149</v>
      </c>
      <c r="E230" s="547"/>
      <c r="F230" s="234"/>
      <c r="G230" s="234"/>
      <c r="H230" s="234"/>
    </row>
    <row r="231" spans="1:8" ht="104.25" customHeight="1" thickBot="1" x14ac:dyDescent="0.25">
      <c r="A231" s="332" t="s">
        <v>155</v>
      </c>
      <c r="B231" s="333"/>
      <c r="C231" s="334" t="s">
        <v>156</v>
      </c>
      <c r="D231" s="335" t="s">
        <v>149</v>
      </c>
      <c r="E231" s="336"/>
      <c r="F231" s="224"/>
      <c r="G231" s="225"/>
      <c r="H231" s="225"/>
    </row>
    <row r="232" spans="1:8" ht="50.1" customHeight="1" x14ac:dyDescent="0.2">
      <c r="A232" s="252" t="s">
        <v>157</v>
      </c>
      <c r="B232" s="252"/>
      <c r="C232" s="252"/>
      <c r="D232" s="252"/>
      <c r="E232" s="252"/>
      <c r="F232" s="252"/>
      <c r="G232" s="252"/>
      <c r="H232" s="252"/>
    </row>
    <row r="233" spans="1:8" ht="50.1" customHeight="1" x14ac:dyDescent="0.2">
      <c r="A233" s="252" t="s">
        <v>158</v>
      </c>
      <c r="B233" s="252"/>
      <c r="C233" s="252"/>
      <c r="D233" s="252"/>
      <c r="E233" s="252"/>
      <c r="F233" s="252"/>
      <c r="G233" s="252"/>
      <c r="H233" s="252"/>
    </row>
    <row r="234" spans="1:8" ht="99.95" customHeight="1" x14ac:dyDescent="0.2">
      <c r="A234"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4" s="311"/>
      <c r="C234" s="311"/>
      <c r="D234" s="311"/>
      <c r="E234" s="311"/>
      <c r="F234" s="311"/>
      <c r="G234" s="311"/>
      <c r="H234" s="311"/>
    </row>
    <row r="235" spans="1:8" ht="75" customHeight="1" x14ac:dyDescent="0.2">
      <c r="A235" s="227" t="s">
        <v>160</v>
      </c>
      <c r="B235" s="227"/>
      <c r="C235" s="227"/>
      <c r="D235" s="227"/>
      <c r="E235" s="227"/>
      <c r="F235" s="227"/>
      <c r="G235" s="227"/>
      <c r="H235" s="227"/>
    </row>
    <row r="236" spans="1:8" ht="131.25" customHeight="1" x14ac:dyDescent="0.2">
      <c r="A236" s="252" t="s">
        <v>161</v>
      </c>
      <c r="B236" s="252"/>
      <c r="C236" s="252"/>
      <c r="D236" s="252"/>
      <c r="E236" s="252"/>
      <c r="F236" s="252"/>
      <c r="G236" s="252"/>
      <c r="H236" s="252"/>
    </row>
    <row r="237" spans="1:8" s="205" customFormat="1" ht="102.75" customHeight="1" x14ac:dyDescent="0.2">
      <c r="A237" s="204"/>
      <c r="C237" s="206"/>
      <c r="H237" s="207"/>
    </row>
    <row r="238" spans="1:8" s="205" customFormat="1" ht="125.25" customHeight="1" x14ac:dyDescent="0.2">
      <c r="A238" s="487" t="s">
        <v>460</v>
      </c>
      <c r="B238" s="487"/>
      <c r="C238" s="487"/>
      <c r="D238" s="487"/>
      <c r="E238" s="487"/>
      <c r="F238" s="487"/>
      <c r="G238" s="487"/>
      <c r="H238" s="487"/>
    </row>
    <row r="239" spans="1:8" ht="25.5" x14ac:dyDescent="0.35">
      <c r="A239" s="488" t="s">
        <v>461</v>
      </c>
      <c r="B239" s="489"/>
      <c r="C239" s="490" t="s">
        <v>462</v>
      </c>
    </row>
    <row r="240" spans="1:8" ht="25.5" x14ac:dyDescent="0.35">
      <c r="A240" s="491" t="s">
        <v>463</v>
      </c>
      <c r="B240" s="492"/>
      <c r="C240" s="493">
        <v>1</v>
      </c>
    </row>
    <row r="241" spans="1:8" ht="25.5" x14ac:dyDescent="0.35">
      <c r="A241" s="491">
        <v>2</v>
      </c>
      <c r="B241" s="492"/>
      <c r="C241" s="493">
        <v>1.1000000000000001</v>
      </c>
    </row>
    <row r="242" spans="1:8" ht="25.5" x14ac:dyDescent="0.35">
      <c r="A242" s="491">
        <v>3</v>
      </c>
      <c r="B242" s="492"/>
      <c r="C242" s="493">
        <v>1.2</v>
      </c>
    </row>
    <row r="243" spans="1:8" ht="25.5" x14ac:dyDescent="0.35">
      <c r="A243" s="491" t="s">
        <v>464</v>
      </c>
      <c r="B243" s="492"/>
      <c r="C243" s="493">
        <v>1.25</v>
      </c>
    </row>
    <row r="244" spans="1:8" ht="25.5" x14ac:dyDescent="0.35">
      <c r="A244" s="491" t="s">
        <v>465</v>
      </c>
      <c r="B244" s="492"/>
      <c r="C244" s="493">
        <v>1.3</v>
      </c>
    </row>
    <row r="245" spans="1:8" ht="25.5" x14ac:dyDescent="0.35">
      <c r="A245" s="491" t="s">
        <v>466</v>
      </c>
      <c r="B245" s="492"/>
      <c r="C245" s="493">
        <v>1.35</v>
      </c>
    </row>
    <row r="246" spans="1:8" ht="25.5" x14ac:dyDescent="0.35">
      <c r="A246" s="491" t="s">
        <v>467</v>
      </c>
      <c r="B246" s="492"/>
      <c r="C246" s="493">
        <v>1.4</v>
      </c>
    </row>
    <row r="247" spans="1:8" ht="25.5" x14ac:dyDescent="0.35">
      <c r="A247" s="491" t="s">
        <v>468</v>
      </c>
      <c r="B247" s="492"/>
      <c r="C247" s="493">
        <v>1.45</v>
      </c>
    </row>
    <row r="248" spans="1:8" ht="25.5" x14ac:dyDescent="0.35">
      <c r="A248" s="491" t="s">
        <v>469</v>
      </c>
      <c r="B248" s="492"/>
      <c r="C248" s="493">
        <v>1.5</v>
      </c>
    </row>
    <row r="249" spans="1:8" ht="25.5" x14ac:dyDescent="0.35">
      <c r="A249" s="491" t="s">
        <v>470</v>
      </c>
      <c r="B249" s="492"/>
      <c r="C249" s="493">
        <v>2</v>
      </c>
    </row>
    <row r="250" spans="1:8" ht="23.25" x14ac:dyDescent="0.2">
      <c r="A250" s="252" t="s">
        <v>471</v>
      </c>
      <c r="B250" s="252"/>
      <c r="C250" s="252"/>
      <c r="D250" s="252"/>
      <c r="E250" s="252"/>
      <c r="F250" s="252"/>
      <c r="G250" s="252"/>
      <c r="H250" s="252"/>
    </row>
    <row r="253" spans="1:8" s="254" customFormat="1" ht="114.75" customHeight="1" x14ac:dyDescent="0.2">
      <c r="A253" s="227" t="s">
        <v>472</v>
      </c>
      <c r="B253" s="227"/>
      <c r="C253" s="227"/>
      <c r="D253" s="227"/>
      <c r="E253" s="227"/>
      <c r="F253" s="227"/>
      <c r="G253" s="227"/>
      <c r="H253" s="227"/>
    </row>
    <row r="260" spans="1:8" s="254" customFormat="1" ht="114.75" customHeight="1" x14ac:dyDescent="0.2">
      <c r="A260" s="204"/>
      <c r="B260" s="205"/>
      <c r="C260" s="206"/>
      <c r="D260" s="205"/>
      <c r="E260" s="205"/>
      <c r="F260" s="205"/>
      <c r="G260" s="205"/>
      <c r="H260" s="207"/>
    </row>
  </sheetData>
  <sheetProtection selectLockedCells="1" selectUnlockedCells="1"/>
  <mergeCells count="419">
    <mergeCell ref="A247:B247"/>
    <mergeCell ref="A248:B248"/>
    <mergeCell ref="A249:B249"/>
    <mergeCell ref="A250:H250"/>
    <mergeCell ref="A253:E253"/>
    <mergeCell ref="F253:H253"/>
    <mergeCell ref="A241:B241"/>
    <mergeCell ref="A242:B242"/>
    <mergeCell ref="A243:B243"/>
    <mergeCell ref="A244:B244"/>
    <mergeCell ref="A245:B245"/>
    <mergeCell ref="A246:B246"/>
    <mergeCell ref="A234:H234"/>
    <mergeCell ref="A235:H235"/>
    <mergeCell ref="A236:H236"/>
    <mergeCell ref="A238:H238"/>
    <mergeCell ref="A239:B239"/>
    <mergeCell ref="A240:B240"/>
    <mergeCell ref="A230:B230"/>
    <mergeCell ref="D230:E230"/>
    <mergeCell ref="A231:B231"/>
    <mergeCell ref="D231:E231"/>
    <mergeCell ref="A232:H232"/>
    <mergeCell ref="A233:H233"/>
    <mergeCell ref="A227:B227"/>
    <mergeCell ref="D227:E227"/>
    <mergeCell ref="A228:B228"/>
    <mergeCell ref="D228:E228"/>
    <mergeCell ref="A229:B229"/>
    <mergeCell ref="D229:E229"/>
    <mergeCell ref="A223:B223"/>
    <mergeCell ref="C223:C226"/>
    <mergeCell ref="D223:E223"/>
    <mergeCell ref="A224:B224"/>
    <mergeCell ref="D224:E224"/>
    <mergeCell ref="A225:B225"/>
    <mergeCell ref="D225:E225"/>
    <mergeCell ref="A226:B226"/>
    <mergeCell ref="D226:E226"/>
    <mergeCell ref="A217:H217"/>
    <mergeCell ref="A218:H218"/>
    <mergeCell ref="A219:H219"/>
    <mergeCell ref="A220:E220"/>
    <mergeCell ref="A221:E221"/>
    <mergeCell ref="A222:B222"/>
    <mergeCell ref="D222:E222"/>
    <mergeCell ref="A210:C210"/>
    <mergeCell ref="A211:C211"/>
    <mergeCell ref="A212:C212"/>
    <mergeCell ref="A213:C213"/>
    <mergeCell ref="A214:C214"/>
    <mergeCell ref="A215:C215"/>
    <mergeCell ref="C205:D205"/>
    <mergeCell ref="C206:D206"/>
    <mergeCell ref="C207:D207"/>
    <mergeCell ref="C208:D208"/>
    <mergeCell ref="A209:C209"/>
    <mergeCell ref="G209:H209"/>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C138:C155"/>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C95"/>
    <mergeCell ref="D95:H95"/>
    <mergeCell ref="A96:B96"/>
    <mergeCell ref="C96:C123"/>
    <mergeCell ref="D96:H96"/>
    <mergeCell ref="A97:B97"/>
    <mergeCell ref="D97:H97"/>
    <mergeCell ref="A98:B98"/>
    <mergeCell ref="D98:H98"/>
    <mergeCell ref="G85:G89"/>
    <mergeCell ref="H85:H89"/>
    <mergeCell ref="D90:H90"/>
    <mergeCell ref="A91:A93"/>
    <mergeCell ref="B91:B92"/>
    <mergeCell ref="C91:C92"/>
    <mergeCell ref="D91:H93"/>
    <mergeCell ref="F80:F83"/>
    <mergeCell ref="G80:G83"/>
    <mergeCell ref="H80:H83"/>
    <mergeCell ref="D84:H84"/>
    <mergeCell ref="A85:A89"/>
    <mergeCell ref="B85:B86"/>
    <mergeCell ref="C85:C86"/>
    <mergeCell ref="D85:D89"/>
    <mergeCell ref="E85:E89"/>
    <mergeCell ref="F85:F89"/>
    <mergeCell ref="A76:B76"/>
    <mergeCell ref="D76:H76"/>
    <mergeCell ref="A77:B77"/>
    <mergeCell ref="D77:H77"/>
    <mergeCell ref="D78:H78"/>
    <mergeCell ref="A80:A83"/>
    <mergeCell ref="B80:B81"/>
    <mergeCell ref="C80:C81"/>
    <mergeCell ref="D80:D83"/>
    <mergeCell ref="E80:E83"/>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7"/>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3" topLeftCell="A112"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2" style="207" bestFit="1" customWidth="1"/>
    <col min="10"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604</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4">
        <v>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132 до 4488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70" s="135">
        <v>552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71" s="140">
        <v>132</v>
      </c>
      <c r="E71" s="140"/>
      <c r="F71" s="140"/>
      <c r="G71" s="140"/>
      <c r="H71" s="141"/>
    </row>
    <row r="72" spans="1:8" ht="37.5" customHeight="1" x14ac:dyDescent="0.2">
      <c r="A72" s="137" t="s">
        <v>55</v>
      </c>
      <c r="B72" s="138"/>
      <c r="C72" s="142"/>
      <c r="D72" s="140">
        <v>1716</v>
      </c>
      <c r="E72" s="140"/>
      <c r="F72" s="140"/>
      <c r="G72" s="140"/>
      <c r="H72" s="141"/>
    </row>
    <row r="73" spans="1:8" ht="37.5" customHeight="1" x14ac:dyDescent="0.2">
      <c r="A73" s="137" t="s">
        <v>56</v>
      </c>
      <c r="B73" s="138"/>
      <c r="C73" s="142"/>
      <c r="D73" s="140">
        <v>594</v>
      </c>
      <c r="E73" s="140"/>
      <c r="F73" s="140"/>
      <c r="G73" s="140"/>
      <c r="H73" s="141"/>
    </row>
    <row r="74" spans="1:8" ht="37.5" customHeight="1" x14ac:dyDescent="0.2">
      <c r="A74" s="143" t="s">
        <v>57</v>
      </c>
      <c r="B74" s="144"/>
      <c r="C74" s="142"/>
      <c r="D74" s="140">
        <v>1182</v>
      </c>
      <c r="E74" s="140"/>
      <c r="F74" s="140"/>
      <c r="G74" s="140"/>
      <c r="H74" s="141"/>
    </row>
    <row r="75" spans="1:8" ht="37.5" customHeight="1" x14ac:dyDescent="0.2">
      <c r="A75" s="137" t="s">
        <v>58</v>
      </c>
      <c r="B75" s="138"/>
      <c r="C75" s="142"/>
      <c r="D75" s="140">
        <v>258</v>
      </c>
      <c r="E75" s="140"/>
      <c r="F75" s="140"/>
      <c r="G75" s="140"/>
      <c r="H75" s="141"/>
    </row>
    <row r="76" spans="1:8" ht="37.5" customHeight="1" x14ac:dyDescent="0.2">
      <c r="A76" s="137" t="s">
        <v>59</v>
      </c>
      <c r="B76" s="138"/>
      <c r="C76" s="142"/>
      <c r="D76" s="140">
        <v>258</v>
      </c>
      <c r="E76" s="140"/>
      <c r="F76" s="140"/>
      <c r="G76" s="140"/>
      <c r="H76" s="141"/>
    </row>
    <row r="77" spans="1:8" ht="37.5" customHeight="1" x14ac:dyDescent="0.2">
      <c r="A77" s="137" t="s">
        <v>60</v>
      </c>
      <c r="B77" s="138"/>
      <c r="C77" s="142"/>
      <c r="D77" s="140">
        <v>516</v>
      </c>
      <c r="E77" s="140"/>
      <c r="F77" s="140"/>
      <c r="G77" s="140"/>
      <c r="H77" s="141"/>
    </row>
    <row r="78" spans="1:8" ht="37.5" customHeight="1" x14ac:dyDescent="0.2">
      <c r="A78" s="137" t="s">
        <v>61</v>
      </c>
      <c r="B78" s="138"/>
      <c r="C78" s="142"/>
      <c r="D78" s="140">
        <v>774</v>
      </c>
      <c r="E78" s="140"/>
      <c r="F78" s="140"/>
      <c r="G78" s="140"/>
      <c r="H78" s="141"/>
    </row>
    <row r="79" spans="1:8" ht="37.5" customHeight="1" thickBot="1" x14ac:dyDescent="0.25">
      <c r="A79" s="145" t="s">
        <v>62</v>
      </c>
      <c r="B79" s="146"/>
      <c r="C79" s="147"/>
      <c r="D79" s="148">
        <v>4488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552 до 10620</v>
      </c>
      <c r="E81" s="156"/>
      <c r="F81" s="156"/>
      <c r="G81" s="156"/>
      <c r="H81" s="157"/>
    </row>
    <row r="82" spans="1:8" ht="21.75" thickBot="1" x14ac:dyDescent="0.25">
      <c r="A82" s="158"/>
      <c r="B82" s="159"/>
      <c r="C82" s="118"/>
      <c r="D82" s="160"/>
      <c r="E82" s="160"/>
      <c r="F82" s="160"/>
      <c r="G82" s="160"/>
      <c r="H82" s="161"/>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83" s="165">
        <v>1140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285</v>
      </c>
      <c r="E85" s="140"/>
      <c r="F85" s="140"/>
      <c r="G85" s="140"/>
      <c r="H85" s="141"/>
    </row>
    <row r="86" spans="1:8" ht="70.5" customHeight="1" x14ac:dyDescent="0.2">
      <c r="A86" s="173" t="s">
        <v>70</v>
      </c>
      <c r="B86" s="174"/>
      <c r="C86" s="169"/>
      <c r="D86" s="140">
        <f>D83/5</f>
        <v>228</v>
      </c>
      <c r="E86" s="140"/>
      <c r="F86" s="140"/>
      <c r="G86" s="140"/>
      <c r="H86" s="141"/>
    </row>
    <row r="87" spans="1:8" ht="70.5" customHeight="1" x14ac:dyDescent="0.2">
      <c r="A87" s="173" t="s">
        <v>71</v>
      </c>
      <c r="B87" s="174"/>
      <c r="C87" s="169"/>
      <c r="D87" s="140">
        <f>D83/6</f>
        <v>190</v>
      </c>
      <c r="E87" s="140"/>
      <c r="F87" s="140"/>
      <c r="G87" s="140"/>
      <c r="H87" s="141"/>
    </row>
    <row r="88" spans="1:8" ht="70.5" customHeight="1" x14ac:dyDescent="0.2">
      <c r="A88" s="173" t="s">
        <v>72</v>
      </c>
      <c r="B88" s="174"/>
      <c r="C88" s="169"/>
      <c r="D88" s="140">
        <f>D83/7</f>
        <v>162.85714285714286</v>
      </c>
      <c r="E88" s="140"/>
      <c r="F88" s="140"/>
      <c r="G88" s="140"/>
      <c r="H88" s="141"/>
    </row>
    <row r="89" spans="1:8" ht="70.5" customHeight="1" x14ac:dyDescent="0.2">
      <c r="A89" s="173" t="s">
        <v>73</v>
      </c>
      <c r="B89" s="174"/>
      <c r="C89" s="169"/>
      <c r="D89" s="140">
        <f>D83/8</f>
        <v>142.5</v>
      </c>
      <c r="E89" s="140"/>
      <c r="F89" s="140"/>
      <c r="G89" s="140"/>
      <c r="H89" s="141"/>
    </row>
    <row r="90" spans="1:8" ht="70.5" customHeight="1" x14ac:dyDescent="0.2">
      <c r="A90" s="173" t="s">
        <v>74</v>
      </c>
      <c r="B90" s="174"/>
      <c r="C90" s="169"/>
      <c r="D90" s="140">
        <f>D83/9</f>
        <v>126.66666666666667</v>
      </c>
      <c r="E90" s="140"/>
      <c r="F90" s="140"/>
      <c r="G90" s="140"/>
      <c r="H90" s="141"/>
    </row>
    <row r="91" spans="1:8" ht="70.5" customHeight="1" x14ac:dyDescent="0.2">
      <c r="A91" s="173" t="s">
        <v>75</v>
      </c>
      <c r="B91" s="174"/>
      <c r="C91" s="169"/>
      <c r="D91" s="140">
        <f>D83/10</f>
        <v>114</v>
      </c>
      <c r="E91" s="140"/>
      <c r="F91" s="140"/>
      <c r="G91" s="140"/>
      <c r="H91" s="141"/>
    </row>
    <row r="92" spans="1:8" ht="70.5" customHeight="1" thickBot="1" x14ac:dyDescent="0.25">
      <c r="A92" s="162" t="s">
        <v>76</v>
      </c>
      <c r="B92" s="163"/>
      <c r="C92" s="169"/>
      <c r="D92" s="165">
        <v>2160</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540</v>
      </c>
      <c r="E94" s="140"/>
      <c r="F94" s="140"/>
      <c r="G94" s="140"/>
      <c r="H94" s="141"/>
    </row>
    <row r="95" spans="1:8" ht="70.5" customHeight="1" x14ac:dyDescent="0.2">
      <c r="A95" s="173" t="s">
        <v>70</v>
      </c>
      <c r="B95" s="174"/>
      <c r="C95" s="169"/>
      <c r="D95" s="140">
        <v>432</v>
      </c>
      <c r="E95" s="140"/>
      <c r="F95" s="140"/>
      <c r="G95" s="140"/>
      <c r="H95" s="141"/>
    </row>
    <row r="96" spans="1:8" ht="70.5" customHeight="1" x14ac:dyDescent="0.2">
      <c r="A96" s="173" t="s">
        <v>71</v>
      </c>
      <c r="B96" s="174"/>
      <c r="C96" s="169"/>
      <c r="D96" s="140">
        <v>360</v>
      </c>
      <c r="E96" s="140"/>
      <c r="F96" s="140"/>
      <c r="G96" s="140"/>
      <c r="H96" s="141"/>
    </row>
    <row r="97" spans="1:8" ht="70.5" customHeight="1" x14ac:dyDescent="0.2">
      <c r="A97" s="173" t="s">
        <v>72</v>
      </c>
      <c r="B97" s="174"/>
      <c r="C97" s="169"/>
      <c r="D97" s="140">
        <v>308.57142857142861</v>
      </c>
      <c r="E97" s="140"/>
      <c r="F97" s="140"/>
      <c r="G97" s="140"/>
      <c r="H97" s="141"/>
    </row>
    <row r="98" spans="1:8" ht="70.5" customHeight="1" x14ac:dyDescent="0.2">
      <c r="A98" s="173" t="s">
        <v>73</v>
      </c>
      <c r="B98" s="174"/>
      <c r="C98" s="169"/>
      <c r="D98" s="140">
        <v>270</v>
      </c>
      <c r="E98" s="140"/>
      <c r="F98" s="140"/>
      <c r="G98" s="140"/>
      <c r="H98" s="141"/>
    </row>
    <row r="99" spans="1:8" ht="70.5" customHeight="1" x14ac:dyDescent="0.2">
      <c r="A99" s="173" t="s">
        <v>74</v>
      </c>
      <c r="B99" s="174"/>
      <c r="C99" s="169"/>
      <c r="D99" s="140">
        <v>240</v>
      </c>
      <c r="E99" s="140"/>
      <c r="F99" s="140"/>
      <c r="G99" s="140"/>
      <c r="H99" s="141"/>
    </row>
    <row r="100" spans="1:8" ht="70.5" customHeight="1" thickBot="1" x14ac:dyDescent="0.25">
      <c r="A100" s="173" t="s">
        <v>75</v>
      </c>
      <c r="B100" s="174"/>
      <c r="C100" s="177"/>
      <c r="D100" s="140">
        <v>216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"2ГИС.ОРЁЛ"</v>
      </c>
      <c r="D103" s="31">
        <v>2304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5" s="36">
        <v>5784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"2ГИС.ОРЁЛ"</v>
      </c>
      <c r="D106" s="36">
        <v>4524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"2ГИС.ОРЁЛ"</v>
      </c>
      <c r="D107" s="36">
        <v>5428.8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8" s="36">
        <v>2430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9" s="36">
        <v>2124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0" s="36">
        <v>10620</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"2ГИС.ОРЁЛ" (мобильная версия 2ГИС 4.0 и выше)</v>
      </c>
      <c r="D111" s="36">
        <v>3900</v>
      </c>
      <c r="E111" s="37"/>
      <c r="F111" s="37"/>
      <c r="G111" s="37"/>
      <c r="H111" s="38"/>
    </row>
    <row r="112" spans="1:8" ht="50.1" customHeight="1" x14ac:dyDescent="0.2">
      <c r="A112" s="143" t="s">
        <v>87</v>
      </c>
      <c r="B112" s="144"/>
      <c r="C112" s="186" t="s">
        <v>88</v>
      </c>
      <c r="D112" s="36">
        <v>552</v>
      </c>
      <c r="E112" s="37"/>
      <c r="F112" s="37"/>
      <c r="G112" s="37"/>
      <c r="H112" s="38"/>
    </row>
    <row r="113" spans="1:8" ht="64.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3" s="36">
        <v>1950</v>
      </c>
      <c r="E113" s="37"/>
      <c r="F113" s="37"/>
      <c r="G113" s="37"/>
      <c r="H113" s="38"/>
    </row>
    <row r="114" spans="1:8" ht="64.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4" s="36">
        <v>1560</v>
      </c>
      <c r="E114" s="37"/>
      <c r="F114" s="37"/>
      <c r="G114" s="37"/>
      <c r="H114" s="38"/>
    </row>
    <row r="115" spans="1:8" ht="64.5" customHeight="1" x14ac:dyDescent="0.2">
      <c r="A115" s="143" t="s">
        <v>91</v>
      </c>
      <c r="B115" s="144"/>
      <c r="C115"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5" s="36">
        <v>1320</v>
      </c>
      <c r="E115" s="37"/>
      <c r="F115" s="37"/>
      <c r="G115" s="37"/>
      <c r="H115" s="38"/>
    </row>
    <row r="116" spans="1:8" ht="64.5" customHeight="1" x14ac:dyDescent="0.2">
      <c r="A116" s="143" t="s">
        <v>92</v>
      </c>
      <c r="B116" s="144"/>
      <c r="C116"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6" s="36">
        <v>780</v>
      </c>
      <c r="E116" s="37"/>
      <c r="F116" s="37"/>
      <c r="G116" s="37"/>
      <c r="H116" s="38"/>
    </row>
    <row r="117" spans="1:8" ht="64.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7" s="36">
        <v>6000</v>
      </c>
      <c r="E117" s="37"/>
      <c r="F117" s="37"/>
      <c r="G117" s="37"/>
      <c r="H117" s="38"/>
    </row>
    <row r="118" spans="1:8" ht="64.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9" s="36">
        <v>2124</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20" s="36">
        <v>552</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2" s="36">
        <v>3300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24" s="36">
        <v>3000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"2ГИС.ОРЁЛ"</v>
      </c>
      <c r="D125" s="36">
        <v>3240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6">
        <v>3000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"2ГИС.ОРЁЛ" (версия для ПК)</v>
      </c>
      <c r="D127" s="36">
        <v>8160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"2ГИС.ОРЁЛ"</v>
      </c>
      <c r="D128" s="36">
        <v>6360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"2ГИС.ОРЁЛ"</v>
      </c>
      <c r="D129" s="36">
        <v>7632</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"2ГИС.ОРЁЛ" (версия для ПК)</v>
      </c>
      <c r="D130" s="36">
        <v>3480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"2ГИС.ОРЁЛ" (версия для ПК)</v>
      </c>
      <c r="D131" s="36">
        <v>3000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"2ГИС.ОРЁЛ" (версия для ПК)</v>
      </c>
      <c r="D132" s="36">
        <v>14880</v>
      </c>
      <c r="E132" s="37"/>
      <c r="F132" s="37"/>
      <c r="G132" s="37"/>
      <c r="H132" s="38"/>
    </row>
    <row r="133" spans="1:8" ht="50.1" customHeight="1" x14ac:dyDescent="0.2">
      <c r="A133" s="143" t="s">
        <v>108</v>
      </c>
      <c r="B133" s="144"/>
      <c r="C133" s="186" t="s">
        <v>88</v>
      </c>
      <c r="D133" s="36">
        <v>840</v>
      </c>
      <c r="E133" s="37"/>
      <c r="F133" s="37"/>
      <c r="G133" s="37"/>
      <c r="H133" s="38"/>
    </row>
    <row r="134" spans="1:8" ht="69"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6">
        <v>8400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"2ГИС.ОРЁЛ" (версия для ПК)</v>
      </c>
      <c r="D135" s="44">
        <v>3000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37" s="36">
        <v>2004</v>
      </c>
      <c r="E137" s="37"/>
      <c r="F137" s="37"/>
      <c r="G137" s="37"/>
      <c r="H137" s="38"/>
    </row>
    <row r="138" spans="1:8" s="16" customFormat="1" ht="50.1" customHeight="1" x14ac:dyDescent="0.2">
      <c r="A138" s="143" t="s">
        <v>113</v>
      </c>
      <c r="B138" s="144"/>
      <c r="C138" s="196"/>
      <c r="D138" s="36">
        <v>3000</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3" s="200">
        <f>F143*1.2</f>
        <v>4032</v>
      </c>
      <c r="E143" s="201">
        <f>F143*1.1</f>
        <v>3696.0000000000005</v>
      </c>
      <c r="F143" s="201">
        <v>3360</v>
      </c>
      <c r="G143" s="201">
        <f>F143*0.75</f>
        <v>2520</v>
      </c>
      <c r="H143" s="202">
        <f>F143*0.5</f>
        <v>1680</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"2ГИС.ОРЁЛ"</v>
      </c>
      <c r="D144" s="36">
        <v>2856</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5" s="36">
        <v>1062</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6" s="200">
        <f>F146*1.2</f>
        <v>5760</v>
      </c>
      <c r="E146" s="201">
        <f>F146*1.1</f>
        <v>5280</v>
      </c>
      <c r="F146" s="201">
        <v>4800</v>
      </c>
      <c r="G146" s="201">
        <f>F146*0.75</f>
        <v>3600</v>
      </c>
      <c r="H146" s="202">
        <f>F146*0.5</f>
        <v>2400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"2ГИС.ОРЁЛ"</v>
      </c>
      <c r="D147" s="36">
        <v>4080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8" s="36">
        <v>1560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"2ГИС.ОРЁЛ"</v>
      </c>
      <c r="D149" s="36">
        <v>3360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thickBot="1" x14ac:dyDescent="0.25">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2" s="31">
        <v>5370</v>
      </c>
      <c r="E152" s="32"/>
      <c r="F152" s="32"/>
      <c r="G152" s="32"/>
      <c r="H152" s="33"/>
    </row>
    <row r="153" spans="1:8" s="16" customFormat="1" ht="83.25" customHeight="1" thickBot="1" x14ac:dyDescent="0.25">
      <c r="A153" s="143" t="s">
        <v>187</v>
      </c>
      <c r="B153" s="144"/>
      <c r="C153" s="196"/>
      <c r="D153" s="31">
        <v>5370</v>
      </c>
      <c r="E153" s="32"/>
      <c r="F153" s="32"/>
      <c r="G153" s="32"/>
      <c r="H153" s="33"/>
    </row>
    <row r="154" spans="1:8" ht="21.75" thickBot="1" x14ac:dyDescent="0.25">
      <c r="A154" s="301"/>
      <c r="B154" s="302"/>
      <c r="C154" s="118"/>
      <c r="D154" s="325"/>
      <c r="E154" s="325"/>
      <c r="F154" s="325"/>
      <c r="G154" s="325"/>
      <c r="H154" s="326"/>
    </row>
    <row r="156" spans="1:8" ht="21" x14ac:dyDescent="0.2">
      <c r="A156" s="208"/>
      <c r="B156" s="209" t="s">
        <v>126</v>
      </c>
      <c r="C156" s="210" t="s">
        <v>605</v>
      </c>
      <c r="D156" s="210"/>
      <c r="E156" s="211"/>
      <c r="F156" s="211"/>
      <c r="G156" s="211"/>
      <c r="H156" s="211"/>
    </row>
    <row r="157" spans="1:8" ht="21" x14ac:dyDescent="0.2">
      <c r="A157" s="208"/>
      <c r="B157" s="211"/>
      <c r="C157" s="212" t="s">
        <v>606</v>
      </c>
      <c r="D157" s="212"/>
      <c r="E157" s="211"/>
      <c r="F157" s="211"/>
      <c r="G157" s="211"/>
      <c r="H157" s="211"/>
    </row>
    <row r="158" spans="1:8" ht="21" x14ac:dyDescent="0.2">
      <c r="A158" s="208"/>
      <c r="B158" s="211"/>
      <c r="C158" s="210" t="s">
        <v>607</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6" customHeight="1" thickBot="1" x14ac:dyDescent="0.25">
      <c r="A173" s="305" t="s">
        <v>141</v>
      </c>
      <c r="B173" s="306"/>
      <c r="C173" s="238" t="s">
        <v>142</v>
      </c>
      <c r="D173" s="330" t="s">
        <v>143</v>
      </c>
      <c r="E173" s="331"/>
      <c r="F173" s="240"/>
      <c r="G173" s="240"/>
      <c r="H173" s="240"/>
    </row>
    <row r="174" spans="1:8" ht="120" customHeight="1" x14ac:dyDescent="0.2">
      <c r="A174" s="241" t="s">
        <v>144</v>
      </c>
      <c r="B174" s="242"/>
      <c r="C174" s="243" t="s">
        <v>145</v>
      </c>
      <c r="D174" s="244" t="s">
        <v>146</v>
      </c>
      <c r="E174" s="245"/>
      <c r="F174" s="240"/>
      <c r="G174" s="240"/>
      <c r="H174" s="240"/>
    </row>
    <row r="175" spans="1:8" ht="100.5" customHeight="1" x14ac:dyDescent="0.2">
      <c r="A175" s="246" t="s">
        <v>147</v>
      </c>
      <c r="B175" s="247"/>
      <c r="C175" s="248" t="s">
        <v>148</v>
      </c>
      <c r="D175" s="249" t="s">
        <v>149</v>
      </c>
      <c r="E175" s="250"/>
      <c r="F175" s="240"/>
      <c r="G175" s="240"/>
      <c r="H175" s="240"/>
    </row>
    <row r="176" spans="1:8" ht="132.75" customHeight="1" thickBot="1" x14ac:dyDescent="0.25">
      <c r="A176" s="332" t="s">
        <v>150</v>
      </c>
      <c r="B176" s="333"/>
      <c r="C176" s="334" t="s">
        <v>151</v>
      </c>
      <c r="D176" s="335" t="s">
        <v>149</v>
      </c>
      <c r="E176" s="336"/>
      <c r="F176" s="240"/>
      <c r="G176" s="240"/>
      <c r="H176" s="240"/>
    </row>
    <row r="177" spans="1:8" s="205" customFormat="1" ht="102.75" customHeight="1" thickBot="1" x14ac:dyDescent="0.25">
      <c r="A177" s="332" t="s">
        <v>153</v>
      </c>
      <c r="B177" s="333"/>
      <c r="C177" s="546" t="s">
        <v>154</v>
      </c>
      <c r="D177" s="333" t="s">
        <v>149</v>
      </c>
      <c r="E177" s="547"/>
      <c r="F177" s="234"/>
      <c r="G177" s="234"/>
      <c r="H177" s="234"/>
    </row>
    <row r="178" spans="1:8" s="226" customFormat="1" ht="222.75" customHeight="1" thickBot="1" x14ac:dyDescent="0.25">
      <c r="A178" s="332" t="s">
        <v>155</v>
      </c>
      <c r="B178" s="333"/>
      <c r="C178" s="334" t="s">
        <v>156</v>
      </c>
      <c r="D178" s="335" t="s">
        <v>149</v>
      </c>
      <c r="E178" s="336"/>
      <c r="F178" s="224"/>
      <c r="G178" s="225"/>
      <c r="H178" s="225"/>
    </row>
    <row r="179" spans="1:8" ht="24.75" customHeight="1" x14ac:dyDescent="0.2">
      <c r="A179" s="252" t="s">
        <v>157</v>
      </c>
      <c r="B179" s="252"/>
      <c r="C179" s="252"/>
      <c r="D179" s="252"/>
      <c r="E179" s="252"/>
      <c r="F179" s="252"/>
      <c r="G179" s="252"/>
      <c r="H179" s="252"/>
    </row>
    <row r="180" spans="1:8" ht="24.75" customHeight="1" x14ac:dyDescent="0.2">
      <c r="A180" s="252" t="s">
        <v>158</v>
      </c>
      <c r="B180" s="252"/>
      <c r="C180" s="252"/>
      <c r="D180" s="252"/>
      <c r="E180" s="252"/>
      <c r="F180" s="252"/>
      <c r="G180" s="252"/>
      <c r="H180" s="252"/>
    </row>
    <row r="181" spans="1:8" ht="186"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78.75"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4" spans="1:8" s="254" customFormat="1" ht="114.75" customHeight="1" x14ac:dyDescent="0.2">
      <c r="A184" s="227" t="s">
        <v>162</v>
      </c>
      <c r="B184" s="227"/>
      <c r="C184" s="227"/>
      <c r="D184" s="227"/>
      <c r="E184" s="227"/>
      <c r="F184" s="227"/>
      <c r="G184" s="227"/>
      <c r="H184" s="227"/>
    </row>
  </sheetData>
  <sheetProtection selectLockedCells="1" selectUnlockedCells="1"/>
  <mergeCells count="307">
    <mergeCell ref="A181:H181"/>
    <mergeCell ref="A182:H182"/>
    <mergeCell ref="A183:H183"/>
    <mergeCell ref="A184:E184"/>
    <mergeCell ref="F184:H184"/>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29"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361">
        <f>F48*1.2</f>
        <v>5400</v>
      </c>
      <c r="E48" s="361">
        <f>F48*1.1</f>
        <v>4950</v>
      </c>
      <c r="F48" s="361">
        <v>4500</v>
      </c>
      <c r="G48" s="361">
        <f>F48*0.75</f>
        <v>3375</v>
      </c>
      <c r="H48" s="361">
        <f>F48*0.5</f>
        <v>2250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6" s="127">
        <v>1800</v>
      </c>
      <c r="E56" s="128"/>
      <c r="F56" s="128"/>
      <c r="G56" s="128"/>
      <c r="H56" s="129"/>
    </row>
    <row r="57" spans="1:8" ht="37.5" customHeight="1" x14ac:dyDescent="0.2">
      <c r="A57" s="130" t="s">
        <v>33</v>
      </c>
      <c r="B57" s="131"/>
      <c r="C57" s="126"/>
      <c r="D57" s="36">
        <v>3600</v>
      </c>
      <c r="E57" s="37"/>
      <c r="F57" s="37"/>
      <c r="G57" s="37"/>
      <c r="H57" s="38"/>
    </row>
    <row r="58" spans="1:8" ht="37.5" customHeight="1" x14ac:dyDescent="0.2">
      <c r="A58" s="130" t="s">
        <v>34</v>
      </c>
      <c r="B58" s="131"/>
      <c r="C58" s="126"/>
      <c r="D58" s="36">
        <v>5400</v>
      </c>
      <c r="E58" s="37"/>
      <c r="F58" s="37"/>
      <c r="G58" s="37"/>
      <c r="H58" s="38"/>
    </row>
    <row r="59" spans="1:8" ht="37.5" customHeight="1" x14ac:dyDescent="0.2">
      <c r="A59" s="130" t="s">
        <v>35</v>
      </c>
      <c r="B59" s="131"/>
      <c r="C59" s="126"/>
      <c r="D59" s="36">
        <v>7200</v>
      </c>
      <c r="E59" s="37"/>
      <c r="F59" s="37"/>
      <c r="G59" s="37"/>
      <c r="H59" s="38"/>
    </row>
    <row r="60" spans="1:8" ht="37.5" customHeight="1" x14ac:dyDescent="0.2">
      <c r="A60" s="130" t="s">
        <v>36</v>
      </c>
      <c r="B60" s="131"/>
      <c r="C60" s="126"/>
      <c r="D60" s="36">
        <v>9000</v>
      </c>
      <c r="E60" s="37"/>
      <c r="F60" s="37"/>
      <c r="G60" s="37"/>
      <c r="H60" s="38"/>
    </row>
    <row r="61" spans="1:8" ht="37.5" customHeight="1" x14ac:dyDescent="0.2">
      <c r="A61" s="130" t="s">
        <v>37</v>
      </c>
      <c r="B61" s="131"/>
      <c r="C61" s="126"/>
      <c r="D61" s="36">
        <v>10800</v>
      </c>
      <c r="E61" s="37"/>
      <c r="F61" s="37"/>
      <c r="G61" s="37"/>
      <c r="H61" s="38"/>
    </row>
    <row r="62" spans="1:8" ht="37.5" customHeight="1" x14ac:dyDescent="0.2">
      <c r="A62" s="130" t="s">
        <v>38</v>
      </c>
      <c r="B62" s="131"/>
      <c r="C62" s="126"/>
      <c r="D62" s="36">
        <v>12600</v>
      </c>
      <c r="E62" s="37"/>
      <c r="F62" s="37"/>
      <c r="G62" s="37"/>
      <c r="H62" s="38"/>
    </row>
    <row r="63" spans="1:8" ht="37.5" customHeight="1" x14ac:dyDescent="0.2">
      <c r="A63" s="130" t="s">
        <v>39</v>
      </c>
      <c r="B63" s="131"/>
      <c r="C63" s="126"/>
      <c r="D63" s="36">
        <v>14400</v>
      </c>
      <c r="E63" s="37"/>
      <c r="F63" s="37"/>
      <c r="G63" s="37"/>
      <c r="H63" s="38"/>
    </row>
    <row r="64" spans="1:8" ht="37.5" customHeight="1" x14ac:dyDescent="0.2">
      <c r="A64" s="130" t="s">
        <v>40</v>
      </c>
      <c r="B64" s="131"/>
      <c r="C64" s="126"/>
      <c r="D64" s="36">
        <v>16200</v>
      </c>
      <c r="E64" s="37"/>
      <c r="F64" s="37"/>
      <c r="G64" s="37"/>
      <c r="H64" s="38"/>
    </row>
    <row r="65" spans="1:8" ht="37.5" customHeight="1" x14ac:dyDescent="0.2">
      <c r="A65" s="130" t="s">
        <v>41</v>
      </c>
      <c r="B65" s="131"/>
      <c r="C65" s="126"/>
      <c r="D65" s="36">
        <v>18000</v>
      </c>
      <c r="E65" s="37"/>
      <c r="F65" s="37"/>
      <c r="G65" s="37"/>
      <c r="H65" s="38"/>
    </row>
    <row r="66" spans="1:8" ht="37.5" customHeight="1" x14ac:dyDescent="0.2">
      <c r="A66" s="130" t="s">
        <v>42</v>
      </c>
      <c r="B66" s="131"/>
      <c r="C66" s="126"/>
      <c r="D66" s="36">
        <v>19800</v>
      </c>
      <c r="E66" s="37"/>
      <c r="F66" s="37"/>
      <c r="G66" s="37"/>
      <c r="H66" s="38"/>
    </row>
    <row r="67" spans="1:8" ht="37.5" customHeight="1" x14ac:dyDescent="0.2">
      <c r="A67" s="130" t="s">
        <v>43</v>
      </c>
      <c r="B67" s="131"/>
      <c r="C67" s="126"/>
      <c r="D67" s="36">
        <v>21600</v>
      </c>
      <c r="E67" s="37"/>
      <c r="F67" s="37"/>
      <c r="G67" s="37"/>
      <c r="H67" s="38"/>
    </row>
    <row r="68" spans="1:8" ht="37.5" customHeight="1" x14ac:dyDescent="0.2">
      <c r="A68" s="130" t="s">
        <v>44</v>
      </c>
      <c r="B68" s="131"/>
      <c r="C68" s="126"/>
      <c r="D68" s="36">
        <v>23400</v>
      </c>
      <c r="E68" s="37"/>
      <c r="F68" s="37"/>
      <c r="G68" s="37"/>
      <c r="H68" s="38"/>
    </row>
    <row r="69" spans="1:8" ht="37.5" customHeight="1" x14ac:dyDescent="0.2">
      <c r="A69" s="130" t="s">
        <v>45</v>
      </c>
      <c r="B69" s="131"/>
      <c r="C69" s="126"/>
      <c r="D69" s="36">
        <v>25200</v>
      </c>
      <c r="E69" s="37"/>
      <c r="F69" s="37"/>
      <c r="G69" s="37"/>
      <c r="H69" s="38"/>
    </row>
    <row r="70" spans="1:8" ht="37.5" customHeight="1" x14ac:dyDescent="0.2">
      <c r="A70" s="130" t="s">
        <v>46</v>
      </c>
      <c r="B70" s="131"/>
      <c r="C70" s="126"/>
      <c r="D70" s="36">
        <v>27000</v>
      </c>
      <c r="E70" s="37"/>
      <c r="F70" s="37"/>
      <c r="G70" s="37"/>
      <c r="H70" s="38"/>
    </row>
    <row r="71" spans="1:8" ht="37.5" customHeight="1" x14ac:dyDescent="0.2">
      <c r="A71" s="130" t="s">
        <v>47</v>
      </c>
      <c r="B71" s="131"/>
      <c r="C71" s="126"/>
      <c r="D71" s="36">
        <v>28800</v>
      </c>
      <c r="E71" s="37"/>
      <c r="F71" s="37"/>
      <c r="G71" s="37"/>
      <c r="H71" s="38"/>
    </row>
    <row r="72" spans="1:8" ht="37.5" customHeight="1" x14ac:dyDescent="0.2">
      <c r="A72" s="130" t="s">
        <v>48</v>
      </c>
      <c r="B72" s="131"/>
      <c r="C72" s="126"/>
      <c r="D72" s="36">
        <v>30600</v>
      </c>
      <c r="E72" s="37"/>
      <c r="F72" s="37"/>
      <c r="G72" s="37"/>
      <c r="H72" s="38"/>
    </row>
    <row r="73" spans="1:8" ht="37.5" customHeight="1" x14ac:dyDescent="0.2">
      <c r="A73" s="130" t="s">
        <v>49</v>
      </c>
      <c r="B73" s="131"/>
      <c r="C73" s="126"/>
      <c r="D73" s="36">
        <v>32400</v>
      </c>
      <c r="E73" s="37"/>
      <c r="F73" s="37"/>
      <c r="G73" s="37"/>
      <c r="H73" s="38"/>
    </row>
    <row r="74" spans="1:8" ht="37.5" customHeight="1" x14ac:dyDescent="0.2">
      <c r="A74" s="130" t="s">
        <v>50</v>
      </c>
      <c r="B74" s="131"/>
      <c r="C74" s="126"/>
      <c r="D74" s="36">
        <v>34200</v>
      </c>
      <c r="E74" s="37"/>
      <c r="F74" s="37"/>
      <c r="G74" s="37"/>
      <c r="H74" s="38"/>
    </row>
    <row r="75" spans="1:8" ht="37.5" customHeight="1" x14ac:dyDescent="0.2">
      <c r="A75" s="130" t="s">
        <v>51</v>
      </c>
      <c r="B75" s="131"/>
      <c r="C75" s="126"/>
      <c r="D75" s="36">
        <v>36000</v>
      </c>
      <c r="E75" s="37"/>
      <c r="F75" s="37"/>
      <c r="G75" s="37"/>
      <c r="H75" s="38"/>
    </row>
    <row r="76" spans="1:8" ht="37.5" customHeight="1" x14ac:dyDescent="0.2">
      <c r="A76" s="130" t="s">
        <v>197</v>
      </c>
      <c r="B76" s="131"/>
      <c r="C76" s="126"/>
      <c r="D76" s="36">
        <v>37800</v>
      </c>
      <c r="E76" s="37"/>
      <c r="F76" s="37"/>
      <c r="G76" s="37"/>
      <c r="H76" s="38"/>
    </row>
    <row r="77" spans="1:8" ht="37.5" customHeight="1" x14ac:dyDescent="0.2">
      <c r="A77" s="130" t="s">
        <v>198</v>
      </c>
      <c r="B77" s="131"/>
      <c r="C77" s="126"/>
      <c r="D77" s="36">
        <v>39600</v>
      </c>
      <c r="E77" s="37"/>
      <c r="F77" s="37"/>
      <c r="G77" s="37"/>
      <c r="H77" s="38"/>
    </row>
    <row r="78" spans="1:8" ht="37.5" customHeight="1" x14ac:dyDescent="0.2">
      <c r="A78" s="130" t="s">
        <v>199</v>
      </c>
      <c r="B78" s="131"/>
      <c r="C78" s="126"/>
      <c r="D78" s="36">
        <v>41400</v>
      </c>
      <c r="E78" s="37"/>
      <c r="F78" s="37"/>
      <c r="G78" s="37"/>
      <c r="H78" s="38"/>
    </row>
    <row r="79" spans="1:8" ht="37.5" customHeight="1" x14ac:dyDescent="0.2">
      <c r="A79" s="130" t="s">
        <v>200</v>
      </c>
      <c r="B79" s="131"/>
      <c r="C79" s="126"/>
      <c r="D79" s="36">
        <v>43200</v>
      </c>
      <c r="E79" s="37"/>
      <c r="F79" s="37"/>
      <c r="G79" s="37"/>
      <c r="H79" s="38"/>
    </row>
    <row r="80" spans="1:8" ht="37.5" customHeight="1" thickBot="1" x14ac:dyDescent="0.25">
      <c r="A80" s="130" t="s">
        <v>201</v>
      </c>
      <c r="B80" s="131"/>
      <c r="C80" s="573"/>
      <c r="D80" s="36">
        <v>45000</v>
      </c>
      <c r="E80" s="37"/>
      <c r="F80" s="37"/>
      <c r="G80" s="37"/>
      <c r="H80" s="38"/>
    </row>
    <row r="81" spans="1:8" ht="50.1" customHeight="1" thickBot="1" x14ac:dyDescent="0.25">
      <c r="A81" s="119" t="s">
        <v>52</v>
      </c>
      <c r="B81" s="120"/>
      <c r="C81" s="120"/>
      <c r="D81" s="121" t="e">
        <f>"от "&amp;MIN(D82:D93)&amp;" до "&amp;MAX(D82:D93)</f>
        <v>#REF!</v>
      </c>
      <c r="E81" s="122"/>
      <c r="F81" s="122"/>
      <c r="G81" s="122"/>
      <c r="H81" s="123"/>
    </row>
    <row r="82" spans="1:8" ht="151.5" x14ac:dyDescent="0.2">
      <c r="A82" s="422" t="s">
        <v>609</v>
      </c>
      <c r="B82" s="133" t="s">
        <v>273</v>
      </c>
      <c r="C82"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82" s="135">
        <v>1200</v>
      </c>
      <c r="E82" s="135"/>
      <c r="F82" s="135"/>
      <c r="G82" s="135"/>
      <c r="H82" s="136"/>
    </row>
    <row r="83" spans="1:8" ht="151.5" x14ac:dyDescent="0.2">
      <c r="A83" s="650" t="s">
        <v>610</v>
      </c>
      <c r="B83" s="133" t="s">
        <v>13</v>
      </c>
      <c r="C83" s="367"/>
      <c r="D83" s="135" t="e">
        <v>#REF!</v>
      </c>
      <c r="E83" s="135"/>
      <c r="F83" s="135"/>
      <c r="G83" s="135"/>
      <c r="H83" s="136"/>
    </row>
    <row r="84" spans="1:8" ht="151.5" x14ac:dyDescent="0.2">
      <c r="A84" s="132" t="s">
        <v>53</v>
      </c>
      <c r="B84" s="133" t="s">
        <v>13</v>
      </c>
      <c r="C84" s="35"/>
      <c r="D84" s="135">
        <v>1200</v>
      </c>
      <c r="E84" s="135"/>
      <c r="F84" s="135"/>
      <c r="G84" s="135"/>
      <c r="H84" s="136"/>
    </row>
    <row r="85" spans="1:8" ht="37.5" customHeight="1" x14ac:dyDescent="0.2">
      <c r="A85" s="137" t="s">
        <v>54</v>
      </c>
      <c r="B85" s="138"/>
      <c r="C85" s="13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85" s="140">
        <v>510</v>
      </c>
      <c r="E85" s="140"/>
      <c r="F85" s="140"/>
      <c r="G85" s="140"/>
      <c r="H85" s="141"/>
    </row>
    <row r="86" spans="1:8" ht="37.5" customHeight="1" x14ac:dyDescent="0.2">
      <c r="A86" s="137" t="s">
        <v>55</v>
      </c>
      <c r="B86" s="138"/>
      <c r="C86" s="142"/>
      <c r="D86" s="140">
        <v>3000</v>
      </c>
      <c r="E86" s="140"/>
      <c r="F86" s="140"/>
      <c r="G86" s="140"/>
      <c r="H86" s="141"/>
    </row>
    <row r="87" spans="1:8" ht="37.5" customHeight="1" x14ac:dyDescent="0.2">
      <c r="A87" s="137" t="s">
        <v>56</v>
      </c>
      <c r="B87" s="138"/>
      <c r="C87" s="142"/>
      <c r="D87" s="140">
        <v>1008</v>
      </c>
      <c r="E87" s="140"/>
      <c r="F87" s="140"/>
      <c r="G87" s="140"/>
      <c r="H87" s="141"/>
    </row>
    <row r="88" spans="1:8" ht="37.5" customHeight="1" x14ac:dyDescent="0.2">
      <c r="A88" s="143" t="s">
        <v>57</v>
      </c>
      <c r="B88" s="144"/>
      <c r="C88" s="142"/>
      <c r="D88" s="140">
        <v>2016</v>
      </c>
      <c r="E88" s="140"/>
      <c r="F88" s="140"/>
      <c r="G88" s="140"/>
      <c r="H88" s="141"/>
    </row>
    <row r="89" spans="1:8" ht="37.5" customHeight="1" x14ac:dyDescent="0.2">
      <c r="A89" s="137" t="s">
        <v>58</v>
      </c>
      <c r="B89" s="138"/>
      <c r="C89" s="142"/>
      <c r="D89" s="140">
        <v>324</v>
      </c>
      <c r="E89" s="140"/>
      <c r="F89" s="140"/>
      <c r="G89" s="140"/>
      <c r="H89" s="141"/>
    </row>
    <row r="90" spans="1:8" ht="37.5" customHeight="1" x14ac:dyDescent="0.2">
      <c r="A90" s="137" t="s">
        <v>59</v>
      </c>
      <c r="B90" s="138"/>
      <c r="C90" s="142"/>
      <c r="D90" s="140">
        <v>324</v>
      </c>
      <c r="E90" s="140"/>
      <c r="F90" s="140"/>
      <c r="G90" s="140"/>
      <c r="H90" s="141"/>
    </row>
    <row r="91" spans="1:8" ht="37.5" customHeight="1" x14ac:dyDescent="0.2">
      <c r="A91" s="137" t="s">
        <v>60</v>
      </c>
      <c r="B91" s="138"/>
      <c r="C91" s="142"/>
      <c r="D91" s="140">
        <v>612</v>
      </c>
      <c r="E91" s="140"/>
      <c r="F91" s="140"/>
      <c r="G91" s="140"/>
      <c r="H91" s="141"/>
    </row>
    <row r="92" spans="1:8" ht="37.5" customHeight="1" x14ac:dyDescent="0.2">
      <c r="A92" s="137" t="s">
        <v>61</v>
      </c>
      <c r="B92" s="138"/>
      <c r="C92" s="142"/>
      <c r="D92" s="140">
        <v>900</v>
      </c>
      <c r="E92" s="140"/>
      <c r="F92" s="140"/>
      <c r="G92" s="140"/>
      <c r="H92" s="141"/>
    </row>
    <row r="93" spans="1:8" ht="37.5" customHeight="1" thickBot="1" x14ac:dyDescent="0.25">
      <c r="A93" s="145" t="s">
        <v>62</v>
      </c>
      <c r="B93" s="146"/>
      <c r="C93" s="147"/>
      <c r="D93" s="148">
        <v>2520</v>
      </c>
      <c r="E93" s="148"/>
      <c r="F93" s="148"/>
      <c r="G93" s="148"/>
      <c r="H93" s="149"/>
    </row>
    <row r="94" spans="1:8" s="16" customFormat="1" ht="117.75" customHeight="1" thickBot="1" x14ac:dyDescent="0.25">
      <c r="A94" s="322" t="s">
        <v>64</v>
      </c>
      <c r="B94" s="323"/>
      <c r="C94"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4" s="45">
        <v>30</v>
      </c>
      <c r="E94" s="45"/>
      <c r="F94" s="45"/>
      <c r="G94" s="45"/>
      <c r="H94" s="46"/>
    </row>
    <row r="95" spans="1:8" ht="50.1" customHeight="1" thickBot="1" x14ac:dyDescent="0.25">
      <c r="A95" s="24" t="s">
        <v>65</v>
      </c>
      <c r="B95" s="25"/>
      <c r="C95" s="26"/>
      <c r="D95" s="156" t="str">
        <f>"от "&amp;MIN(D97,D117:H118,F157,D119:H133)&amp;" до "&amp;MAX(D97,D117:H118,F157,D119:H133)</f>
        <v>от 1200 до 15000</v>
      </c>
      <c r="E95" s="156"/>
      <c r="F95" s="156"/>
      <c r="G95" s="156"/>
      <c r="H95" s="157"/>
    </row>
    <row r="96" spans="1:8" ht="21.75" thickBot="1" x14ac:dyDescent="0.25">
      <c r="A96" s="301"/>
      <c r="B96" s="302"/>
      <c r="C96" s="118"/>
      <c r="D96" s="325"/>
      <c r="E96" s="325"/>
      <c r="F96" s="325"/>
      <c r="G96" s="325"/>
      <c r="H96" s="326"/>
    </row>
    <row r="97" spans="1:8" ht="53.25" customHeight="1" thickBot="1" x14ac:dyDescent="0.25">
      <c r="A97" s="162" t="s">
        <v>66</v>
      </c>
      <c r="B97" s="163"/>
      <c r="C97"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97" s="165">
        <v>3600</v>
      </c>
      <c r="E97" s="165"/>
      <c r="F97" s="165"/>
      <c r="G97" s="165"/>
      <c r="H97" s="166"/>
    </row>
    <row r="98" spans="1:8" ht="53.25" customHeight="1" thickBot="1" x14ac:dyDescent="0.25">
      <c r="A98" s="167" t="s">
        <v>67</v>
      </c>
      <c r="B98" s="168"/>
      <c r="C98" s="169"/>
      <c r="D98" s="170" t="s">
        <v>68</v>
      </c>
      <c r="E98" s="171"/>
      <c r="F98" s="171"/>
      <c r="G98" s="171"/>
      <c r="H98" s="172"/>
    </row>
    <row r="99" spans="1:8" ht="53.25" customHeight="1" x14ac:dyDescent="0.2">
      <c r="A99" s="173" t="s">
        <v>69</v>
      </c>
      <c r="B99" s="174"/>
      <c r="C99" s="169"/>
      <c r="D99" s="140">
        <f>D97/4</f>
        <v>900</v>
      </c>
      <c r="E99" s="140"/>
      <c r="F99" s="140"/>
      <c r="G99" s="140"/>
      <c r="H99" s="141"/>
    </row>
    <row r="100" spans="1:8" ht="53.25" customHeight="1" x14ac:dyDescent="0.2">
      <c r="A100" s="173" t="s">
        <v>70</v>
      </c>
      <c r="B100" s="174"/>
      <c r="C100" s="169"/>
      <c r="D100" s="140">
        <f>D97/5</f>
        <v>720</v>
      </c>
      <c r="E100" s="140"/>
      <c r="F100" s="140"/>
      <c r="G100" s="140"/>
      <c r="H100" s="141"/>
    </row>
    <row r="101" spans="1:8" ht="53.25" customHeight="1" x14ac:dyDescent="0.2">
      <c r="A101" s="173" t="s">
        <v>71</v>
      </c>
      <c r="B101" s="174"/>
      <c r="C101" s="169"/>
      <c r="D101" s="140">
        <f>D97/6</f>
        <v>600</v>
      </c>
      <c r="E101" s="140"/>
      <c r="F101" s="140"/>
      <c r="G101" s="140"/>
      <c r="H101" s="141"/>
    </row>
    <row r="102" spans="1:8" ht="53.25" customHeight="1" x14ac:dyDescent="0.2">
      <c r="A102" s="173" t="s">
        <v>72</v>
      </c>
      <c r="B102" s="174"/>
      <c r="C102" s="169"/>
      <c r="D102" s="140">
        <f>D97/7</f>
        <v>514.28571428571433</v>
      </c>
      <c r="E102" s="140"/>
      <c r="F102" s="140"/>
      <c r="G102" s="140"/>
      <c r="H102" s="141"/>
    </row>
    <row r="103" spans="1:8" ht="53.25" customHeight="1" x14ac:dyDescent="0.2">
      <c r="A103" s="173" t="s">
        <v>73</v>
      </c>
      <c r="B103" s="174"/>
      <c r="C103" s="169"/>
      <c r="D103" s="140">
        <f>D97/8</f>
        <v>450</v>
      </c>
      <c r="E103" s="140"/>
      <c r="F103" s="140"/>
      <c r="G103" s="140"/>
      <c r="H103" s="141"/>
    </row>
    <row r="104" spans="1:8" ht="53.25" customHeight="1" x14ac:dyDescent="0.2">
      <c r="A104" s="173" t="s">
        <v>74</v>
      </c>
      <c r="B104" s="174"/>
      <c r="C104" s="169"/>
      <c r="D104" s="140">
        <f>D97/9</f>
        <v>400</v>
      </c>
      <c r="E104" s="140"/>
      <c r="F104" s="140"/>
      <c r="G104" s="140"/>
      <c r="H104" s="141"/>
    </row>
    <row r="105" spans="1:8" ht="53.25" customHeight="1" x14ac:dyDescent="0.2">
      <c r="A105" s="173" t="s">
        <v>75</v>
      </c>
      <c r="B105" s="174"/>
      <c r="C105" s="169"/>
      <c r="D105" s="140">
        <f>D97/10</f>
        <v>360</v>
      </c>
      <c r="E105" s="140"/>
      <c r="F105" s="140"/>
      <c r="G105" s="140"/>
      <c r="H105" s="141"/>
    </row>
    <row r="106" spans="1:8" ht="53.25" customHeight="1" thickBot="1" x14ac:dyDescent="0.25">
      <c r="A106" s="162" t="s">
        <v>76</v>
      </c>
      <c r="B106" s="163"/>
      <c r="C106" s="169"/>
      <c r="D106" s="165">
        <v>7200</v>
      </c>
      <c r="E106" s="165"/>
      <c r="F106" s="165"/>
      <c r="G106" s="165"/>
      <c r="H106" s="166"/>
    </row>
    <row r="107" spans="1:8" ht="53.25" customHeight="1" thickBot="1" x14ac:dyDescent="0.25">
      <c r="A107" s="167" t="s">
        <v>67</v>
      </c>
      <c r="B107" s="168"/>
      <c r="C107" s="169"/>
      <c r="D107" s="170" t="s">
        <v>68</v>
      </c>
      <c r="E107" s="171"/>
      <c r="F107" s="171"/>
      <c r="G107" s="171"/>
      <c r="H107" s="172"/>
    </row>
    <row r="108" spans="1:8" ht="53.25" customHeight="1" x14ac:dyDescent="0.2">
      <c r="A108" s="173" t="s">
        <v>69</v>
      </c>
      <c r="B108" s="174"/>
      <c r="C108" s="169"/>
      <c r="D108" s="140">
        <v>1800</v>
      </c>
      <c r="E108" s="140"/>
      <c r="F108" s="140"/>
      <c r="G108" s="140"/>
      <c r="H108" s="141"/>
    </row>
    <row r="109" spans="1:8" ht="53.25" customHeight="1" x14ac:dyDescent="0.2">
      <c r="A109" s="173" t="s">
        <v>70</v>
      </c>
      <c r="B109" s="174"/>
      <c r="C109" s="169"/>
      <c r="D109" s="140">
        <v>1440</v>
      </c>
      <c r="E109" s="140"/>
      <c r="F109" s="140"/>
      <c r="G109" s="140"/>
      <c r="H109" s="141"/>
    </row>
    <row r="110" spans="1:8" ht="53.25" customHeight="1" x14ac:dyDescent="0.2">
      <c r="A110" s="173" t="s">
        <v>71</v>
      </c>
      <c r="B110" s="174"/>
      <c r="C110" s="169"/>
      <c r="D110" s="140">
        <v>1200</v>
      </c>
      <c r="E110" s="140"/>
      <c r="F110" s="140"/>
      <c r="G110" s="140"/>
      <c r="H110" s="141"/>
    </row>
    <row r="111" spans="1:8" ht="53.25" customHeight="1" x14ac:dyDescent="0.2">
      <c r="A111" s="173" t="s">
        <v>72</v>
      </c>
      <c r="B111" s="174"/>
      <c r="C111" s="169"/>
      <c r="D111" s="140">
        <v>1028.5714285714284</v>
      </c>
      <c r="E111" s="140"/>
      <c r="F111" s="140"/>
      <c r="G111" s="140"/>
      <c r="H111" s="141"/>
    </row>
    <row r="112" spans="1:8" ht="53.25" customHeight="1" x14ac:dyDescent="0.2">
      <c r="A112" s="173" t="s">
        <v>73</v>
      </c>
      <c r="B112" s="174"/>
      <c r="C112" s="169"/>
      <c r="D112" s="140">
        <v>900</v>
      </c>
      <c r="E112" s="140"/>
      <c r="F112" s="140"/>
      <c r="G112" s="140"/>
      <c r="H112" s="141"/>
    </row>
    <row r="113" spans="1:8" ht="53.25" customHeight="1" x14ac:dyDescent="0.2">
      <c r="A113" s="173" t="s">
        <v>74</v>
      </c>
      <c r="B113" s="174"/>
      <c r="C113" s="169"/>
      <c r="D113" s="140">
        <v>799.99999999999989</v>
      </c>
      <c r="E113" s="140"/>
      <c r="F113" s="140"/>
      <c r="G113" s="140"/>
      <c r="H113" s="141"/>
    </row>
    <row r="114" spans="1:8" ht="53.25" customHeight="1" thickBot="1" x14ac:dyDescent="0.25">
      <c r="A114" s="173" t="s">
        <v>75</v>
      </c>
      <c r="B114" s="174"/>
      <c r="C114" s="177"/>
      <c r="D114" s="140">
        <v>720</v>
      </c>
      <c r="E114" s="140"/>
      <c r="F114" s="140"/>
      <c r="G114" s="140"/>
      <c r="H114" s="141"/>
    </row>
    <row r="115" spans="1:8" s="16" customFormat="1" ht="62.45" customHeight="1" thickBot="1" x14ac:dyDescent="0.25">
      <c r="A115" s="178" t="s">
        <v>77</v>
      </c>
      <c r="B115" s="179"/>
      <c r="C11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15" s="44">
        <v>15048</v>
      </c>
      <c r="E115" s="45"/>
      <c r="F115" s="45"/>
      <c r="G115" s="45"/>
      <c r="H115" s="46"/>
    </row>
    <row r="116" spans="1:8" ht="21.75" thickBot="1" x14ac:dyDescent="0.25">
      <c r="A116" s="301"/>
      <c r="B116" s="302"/>
      <c r="C116" s="182"/>
      <c r="D116" s="325"/>
      <c r="E116" s="325"/>
      <c r="F116" s="325"/>
      <c r="G116" s="325"/>
      <c r="H116" s="326"/>
    </row>
    <row r="117" spans="1:8" ht="50.1" customHeight="1" x14ac:dyDescent="0.2">
      <c r="A117" s="143" t="s">
        <v>78</v>
      </c>
      <c r="B117" s="144"/>
      <c r="C117" s="185" t="str">
        <f>"Интернет-площадка 2gis.ru на основе Cправочника организаций "&amp;$C$2&amp;""</f>
        <v>Интернет-площадка 2gis.ru на основе Cправочника организаций "2ГИС.ОРЕНБУРГ"</v>
      </c>
      <c r="D117" s="31">
        <v>6048</v>
      </c>
      <c r="E117" s="32"/>
      <c r="F117" s="32"/>
      <c r="G117" s="32"/>
      <c r="H117" s="33"/>
    </row>
    <row r="118" spans="1:8" ht="50.1" customHeight="1" x14ac:dyDescent="0.2">
      <c r="A118" s="143" t="s">
        <v>79</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8" s="187">
        <v>3000</v>
      </c>
      <c r="E118" s="188"/>
      <c r="F118" s="188"/>
      <c r="G118" s="188"/>
      <c r="H118" s="189"/>
    </row>
    <row r="119" spans="1:8" ht="50.1" customHeight="1" x14ac:dyDescent="0.2">
      <c r="A119" s="143" t="s">
        <v>80</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9" s="36">
        <v>5052</v>
      </c>
      <c r="E119" s="37"/>
      <c r="F119" s="37"/>
      <c r="G119" s="37"/>
      <c r="H119" s="38"/>
    </row>
    <row r="120" spans="1:8" ht="50.1" customHeight="1" x14ac:dyDescent="0.2">
      <c r="A120" s="143" t="s">
        <v>81</v>
      </c>
      <c r="B120" s="144"/>
      <c r="C120" s="186" t="str">
        <f>"Интернет-площадка 2gis.ru на основе Cправочника организаций "&amp;$C$2&amp;""</f>
        <v>Интернет-площадка 2gis.ru на основе Cправочника организаций "2ГИС.ОРЕНБУРГ"</v>
      </c>
      <c r="D120" s="36">
        <v>8550</v>
      </c>
      <c r="E120" s="37"/>
      <c r="F120" s="37"/>
      <c r="G120" s="37"/>
      <c r="H120" s="38"/>
    </row>
    <row r="121" spans="1:8" ht="50.1" customHeight="1" x14ac:dyDescent="0.2">
      <c r="A121" s="143" t="s">
        <v>82</v>
      </c>
      <c r="B121" s="144"/>
      <c r="C121" s="186" t="str">
        <f>"Интернет-площадка 2gis.ru на основе Cправочника организаций "&amp;$C$2&amp;""</f>
        <v>Интернет-площадка 2gis.ru на основе Cправочника организаций "2ГИС.ОРЕНБУРГ"</v>
      </c>
      <c r="D121" s="36">
        <v>10260</v>
      </c>
      <c r="E121" s="37"/>
      <c r="F121" s="37"/>
      <c r="G121" s="37"/>
      <c r="H121" s="38"/>
    </row>
    <row r="122" spans="1:8" ht="50.1" customHeight="1" x14ac:dyDescent="0.2">
      <c r="A122" s="143" t="s">
        <v>83</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2" s="36">
        <v>4800</v>
      </c>
      <c r="E122" s="37"/>
      <c r="F122" s="37"/>
      <c r="G122" s="37"/>
      <c r="H122" s="38"/>
    </row>
    <row r="123" spans="1:8" ht="50.1" customHeight="1" x14ac:dyDescent="0.2">
      <c r="A123" s="143" t="s">
        <v>84</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3" s="36">
        <v>3000</v>
      </c>
      <c r="E123" s="37"/>
      <c r="F123" s="37"/>
      <c r="G123" s="37"/>
      <c r="H123" s="38"/>
    </row>
    <row r="124" spans="1:8" ht="50.1" customHeight="1" x14ac:dyDescent="0.2">
      <c r="A124" s="143" t="s">
        <v>85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4" s="36">
        <v>4500</v>
      </c>
      <c r="E124" s="37"/>
      <c r="F124" s="37"/>
      <c r="G124" s="37"/>
      <c r="H124" s="38"/>
    </row>
    <row r="125" spans="1:8" ht="50.1" customHeight="1" x14ac:dyDescent="0.2">
      <c r="A125" s="143" t="s">
        <v>86</v>
      </c>
      <c r="B125" s="144"/>
      <c r="C125" s="190" t="str">
        <f>C157</f>
        <v>электронный справочник на основе Справочника организаций "2ГИС.ОРЕНБУРГ" (мобильная версия 2ГИС 4.0 и выше)</v>
      </c>
      <c r="D125" s="36">
        <v>13212</v>
      </c>
      <c r="E125" s="37"/>
      <c r="F125" s="37"/>
      <c r="G125" s="37"/>
      <c r="H125" s="38"/>
    </row>
    <row r="126" spans="1:8" ht="50.1" customHeight="1" x14ac:dyDescent="0.2">
      <c r="A126" s="143" t="s">
        <v>87</v>
      </c>
      <c r="B126" s="144"/>
      <c r="C126" s="186" t="s">
        <v>88</v>
      </c>
      <c r="D126" s="36">
        <v>1224</v>
      </c>
      <c r="E126" s="37"/>
      <c r="F126" s="37"/>
      <c r="G126" s="37"/>
      <c r="H126" s="38"/>
    </row>
    <row r="127" spans="1:8" ht="64.5" customHeight="1" x14ac:dyDescent="0.2">
      <c r="A127" s="143" t="s">
        <v>89</v>
      </c>
      <c r="B127" s="144"/>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7" s="36">
        <v>3000</v>
      </c>
      <c r="E127" s="37"/>
      <c r="F127" s="37"/>
      <c r="G127" s="37"/>
      <c r="H127" s="38"/>
    </row>
    <row r="128" spans="1:8" ht="64.5" customHeight="1" x14ac:dyDescent="0.2">
      <c r="A128" s="143" t="s">
        <v>90</v>
      </c>
      <c r="B128" s="144"/>
      <c r="C128" s="186" t="str">
        <f t="shared" ref="C128:C1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8" s="36">
        <v>2400</v>
      </c>
      <c r="E128" s="37"/>
      <c r="F128" s="37"/>
      <c r="G128" s="37"/>
      <c r="H128" s="38"/>
    </row>
    <row r="129" spans="1:8" ht="64.5" customHeight="1" x14ac:dyDescent="0.2">
      <c r="A129" s="143" t="s">
        <v>91</v>
      </c>
      <c r="B129" s="144"/>
      <c r="C129"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9" s="36">
        <v>2550</v>
      </c>
      <c r="E129" s="37"/>
      <c r="F129" s="37"/>
      <c r="G129" s="37"/>
      <c r="H129" s="38"/>
    </row>
    <row r="130" spans="1:8" ht="64.5" customHeight="1" x14ac:dyDescent="0.2">
      <c r="A130" s="143" t="s">
        <v>92</v>
      </c>
      <c r="B130" s="144"/>
      <c r="C130"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0" s="36">
        <v>1200</v>
      </c>
      <c r="E130" s="37"/>
      <c r="F130" s="37"/>
      <c r="G130" s="37"/>
      <c r="H130" s="38"/>
    </row>
    <row r="131" spans="1:8" ht="64.5" customHeight="1" x14ac:dyDescent="0.2">
      <c r="A131" s="143" t="s">
        <v>93</v>
      </c>
      <c r="B131" s="144" t="s">
        <v>93</v>
      </c>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1" s="36">
        <v>15000</v>
      </c>
      <c r="E131" s="37"/>
      <c r="F131" s="37"/>
      <c r="G131" s="37"/>
      <c r="H131" s="38"/>
    </row>
    <row r="132" spans="1:8" ht="64.5" customHeight="1" x14ac:dyDescent="0.2">
      <c r="A132" s="143" t="s">
        <v>94</v>
      </c>
      <c r="B132" s="144" t="s">
        <v>94</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2" s="36">
        <v>8502</v>
      </c>
      <c r="E132" s="37"/>
      <c r="F132" s="37"/>
      <c r="G132" s="37"/>
      <c r="H132" s="38"/>
    </row>
    <row r="133" spans="1:8" ht="50.1" customHeight="1" thickBot="1" x14ac:dyDescent="0.25">
      <c r="A133" s="143" t="s">
        <v>95</v>
      </c>
      <c r="B133" s="144"/>
      <c r="C13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3" s="36">
        <v>2520</v>
      </c>
      <c r="E133" s="37"/>
      <c r="F133" s="37"/>
      <c r="G133" s="37"/>
      <c r="H133" s="38"/>
    </row>
    <row r="134" spans="1:8" s="16" customFormat="1" ht="102" customHeight="1" thickBot="1" x14ac:dyDescent="0.25">
      <c r="A134" s="143" t="s">
        <v>16</v>
      </c>
      <c r="B134" s="144"/>
      <c r="C134"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4" s="36">
        <v>510</v>
      </c>
      <c r="E134" s="37"/>
      <c r="F134" s="37"/>
      <c r="G134" s="37"/>
      <c r="H134" s="38"/>
    </row>
    <row r="135" spans="1:8" s="16" customFormat="1" ht="102" customHeight="1" thickBot="1" x14ac:dyDescent="0.25">
      <c r="A135" s="143" t="s">
        <v>96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5" s="36">
        <v>100002</v>
      </c>
      <c r="E135" s="37"/>
      <c r="F135" s="37"/>
      <c r="G135" s="37"/>
      <c r="H135" s="38"/>
    </row>
    <row r="136" spans="1:8" s="16" customFormat="1" ht="126" customHeight="1" x14ac:dyDescent="0.2">
      <c r="A136" s="143" t="s">
        <v>97</v>
      </c>
      <c r="B136" s="144"/>
      <c r="C13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6" s="36">
        <v>8424</v>
      </c>
      <c r="E136" s="37"/>
      <c r="F136" s="37"/>
      <c r="G136" s="37"/>
      <c r="H136" s="38"/>
    </row>
    <row r="137" spans="1:8" s="16" customFormat="1" ht="96" customHeight="1" x14ac:dyDescent="0.2">
      <c r="A137" s="137" t="s">
        <v>98</v>
      </c>
      <c r="B137" s="191"/>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7" s="36">
        <v>4824</v>
      </c>
      <c r="E137" s="37"/>
      <c r="F137" s="37"/>
      <c r="G137" s="37"/>
      <c r="H137" s="38"/>
    </row>
    <row r="138" spans="1:8" s="16" customFormat="1" ht="96" customHeight="1" x14ac:dyDescent="0.2">
      <c r="A138" s="137" t="s">
        <v>99</v>
      </c>
      <c r="B138" s="191"/>
      <c r="C13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38" s="36">
        <v>6000</v>
      </c>
      <c r="E138" s="37"/>
      <c r="F138" s="37"/>
      <c r="G138" s="37"/>
      <c r="H138" s="38"/>
    </row>
    <row r="139" spans="1:8" ht="50.1" customHeight="1" x14ac:dyDescent="0.2">
      <c r="A139" s="143" t="s">
        <v>100</v>
      </c>
      <c r="B139" s="144"/>
      <c r="C139" s="186" t="str">
        <f>"Интернет-площадка 2gis.ru на основе Cправочника организаций "&amp;$C$2&amp;""</f>
        <v>Интернет-площадка 2gis.ru на основе Cправочника организаций "2ГИС.ОРЕНБУРГ"</v>
      </c>
      <c r="D139" s="36">
        <v>8520</v>
      </c>
      <c r="E139" s="37"/>
      <c r="F139" s="37"/>
      <c r="G139" s="37"/>
      <c r="H139" s="38"/>
    </row>
    <row r="140" spans="1:8" ht="50.1" customHeight="1" x14ac:dyDescent="0.2">
      <c r="A140" s="143" t="s">
        <v>101</v>
      </c>
      <c r="B140" s="144"/>
      <c r="C140" s="186"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6">
        <v>4200</v>
      </c>
      <c r="E140" s="37"/>
      <c r="F140" s="37"/>
      <c r="G140" s="37"/>
      <c r="H140" s="38"/>
    </row>
    <row r="141" spans="1:8" ht="50.1" customHeight="1" x14ac:dyDescent="0.2">
      <c r="A141" s="143" t="s">
        <v>102</v>
      </c>
      <c r="B141" s="144"/>
      <c r="C141" s="186" t="str">
        <f t="shared" si="1"/>
        <v>Электронный справочник на основе Справочника организаций "2ГИС.ОРЕНБУРГ" (версия для ПК)</v>
      </c>
      <c r="D141" s="36">
        <v>7080</v>
      </c>
      <c r="E141" s="37"/>
      <c r="F141" s="37"/>
      <c r="G141" s="37"/>
      <c r="H141" s="38"/>
    </row>
    <row r="142" spans="1:8" ht="50.1" customHeight="1" x14ac:dyDescent="0.2">
      <c r="A142" s="143" t="s">
        <v>103</v>
      </c>
      <c r="B142" s="144"/>
      <c r="C142" s="186" t="str">
        <f>"Интернет-площадка 2gis.ru на основе Cправочника организаций "&amp;$C$2&amp;""</f>
        <v>Интернет-площадка 2gis.ru на основе Cправочника организаций "2ГИС.ОРЕНБУРГ"</v>
      </c>
      <c r="D142" s="36">
        <v>12000</v>
      </c>
      <c r="E142" s="37"/>
      <c r="F142" s="37"/>
      <c r="G142" s="37"/>
      <c r="H142" s="38"/>
    </row>
    <row r="143" spans="1:8" ht="50.1" customHeight="1" x14ac:dyDescent="0.2">
      <c r="A143" s="143" t="s">
        <v>104</v>
      </c>
      <c r="B143" s="144"/>
      <c r="C143" s="186" t="str">
        <f>"Интернет-площадка 2gis.ru на основе Cправочника организаций "&amp;$C$2&amp;""</f>
        <v>Интернет-площадка 2gis.ru на основе Cправочника организаций "2ГИС.ОРЕНБУРГ"</v>
      </c>
      <c r="D143" s="36">
        <v>14400</v>
      </c>
      <c r="E143" s="37"/>
      <c r="F143" s="37"/>
      <c r="G143" s="37"/>
      <c r="H143" s="38"/>
    </row>
    <row r="144" spans="1:8" ht="50.1" customHeight="1" x14ac:dyDescent="0.2">
      <c r="A144" s="143" t="s">
        <v>105</v>
      </c>
      <c r="B144" s="144"/>
      <c r="C144" s="186" t="str">
        <f t="shared" si="1"/>
        <v>Электронный справочник на основе Справочника организаций "2ГИС.ОРЕНБУРГ" (версия для ПК)</v>
      </c>
      <c r="D144" s="36">
        <v>6720</v>
      </c>
      <c r="E144" s="37"/>
      <c r="F144" s="37"/>
      <c r="G144" s="37"/>
      <c r="H144" s="38"/>
    </row>
    <row r="145" spans="1:8" ht="50.1" customHeight="1" x14ac:dyDescent="0.2">
      <c r="A145" s="143" t="s">
        <v>106</v>
      </c>
      <c r="B145" s="144"/>
      <c r="C145" s="186" t="str">
        <f t="shared" si="1"/>
        <v>Электронный справочник на основе Справочника организаций "2ГИС.ОРЕНБУРГ" (версия для ПК)</v>
      </c>
      <c r="D145" s="36">
        <v>4200</v>
      </c>
      <c r="E145" s="37"/>
      <c r="F145" s="37"/>
      <c r="G145" s="37"/>
      <c r="H145" s="38"/>
    </row>
    <row r="146" spans="1:8" ht="50.1" customHeight="1" x14ac:dyDescent="0.2">
      <c r="A146" s="143" t="s">
        <v>107</v>
      </c>
      <c r="B146" s="144"/>
      <c r="C146" s="186" t="str">
        <f t="shared" si="1"/>
        <v>Электронный справочник на основе Справочника организаций "2ГИС.ОРЕНБУРГ" (версия для ПК)</v>
      </c>
      <c r="D146" s="36">
        <v>6360</v>
      </c>
      <c r="E146" s="37"/>
      <c r="F146" s="37"/>
      <c r="G146" s="37"/>
      <c r="H146" s="38"/>
    </row>
    <row r="147" spans="1:8" ht="50.1" customHeight="1" x14ac:dyDescent="0.2">
      <c r="A147" s="143" t="s">
        <v>108</v>
      </c>
      <c r="B147" s="144"/>
      <c r="C147" s="186" t="s">
        <v>88</v>
      </c>
      <c r="D147" s="36">
        <v>1800</v>
      </c>
      <c r="E147" s="37"/>
      <c r="F147" s="37"/>
      <c r="G147" s="37"/>
      <c r="H147" s="38"/>
    </row>
    <row r="148" spans="1:8" ht="69.75" customHeight="1" x14ac:dyDescent="0.2">
      <c r="A148" s="143" t="s">
        <v>109</v>
      </c>
      <c r="B148" s="144"/>
      <c r="C14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6">
        <v>21000</v>
      </c>
      <c r="E148" s="37"/>
      <c r="F148" s="37"/>
      <c r="G148" s="37"/>
      <c r="H148" s="38"/>
    </row>
    <row r="149" spans="1:8" ht="50.1" customHeight="1" thickBot="1" x14ac:dyDescent="0.25">
      <c r="A149" s="143" t="s">
        <v>110</v>
      </c>
      <c r="B149" s="144"/>
      <c r="C149" s="186" t="str">
        <f t="shared" si="1"/>
        <v>Электронный справочник на основе Справочника организаций "2ГИС.ОРЕНБУРГ" (версия для ПК)</v>
      </c>
      <c r="D149" s="44">
        <v>3600</v>
      </c>
      <c r="E149" s="45"/>
      <c r="F149" s="45"/>
      <c r="G149" s="45"/>
      <c r="H149" s="46"/>
    </row>
    <row r="150" spans="1:8" s="28" customFormat="1" ht="50.1" customHeight="1" thickBot="1" x14ac:dyDescent="0.25">
      <c r="A150" s="24" t="s">
        <v>111</v>
      </c>
      <c r="B150" s="25"/>
      <c r="C150" s="26"/>
      <c r="D150" s="156"/>
      <c r="E150" s="156"/>
      <c r="F150" s="156"/>
      <c r="G150" s="156"/>
      <c r="H150" s="157"/>
    </row>
    <row r="151" spans="1:8" s="16" customFormat="1" ht="50.1" customHeight="1" x14ac:dyDescent="0.2">
      <c r="A151" s="143" t="s">
        <v>112</v>
      </c>
      <c r="B151" s="144"/>
      <c r="C151"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51" s="36">
        <v>14400</v>
      </c>
      <c r="E151" s="37"/>
      <c r="F151" s="37"/>
      <c r="G151" s="37"/>
      <c r="H151" s="38"/>
    </row>
    <row r="152" spans="1:8" s="16" customFormat="1" ht="50.1" customHeight="1" x14ac:dyDescent="0.2">
      <c r="A152" s="143" t="s">
        <v>113</v>
      </c>
      <c r="B152" s="144"/>
      <c r="C152" s="196"/>
      <c r="D152" s="36">
        <v>14400</v>
      </c>
      <c r="E152" s="37"/>
      <c r="F152" s="37"/>
      <c r="G152" s="37"/>
      <c r="H152" s="38"/>
    </row>
    <row r="153" spans="1:8" s="16" customFormat="1" ht="50.1" customHeight="1" x14ac:dyDescent="0.2">
      <c r="A153" s="194" t="s">
        <v>114</v>
      </c>
      <c r="B153" s="195"/>
      <c r="C153" s="196"/>
      <c r="D153" s="329">
        <v>4824</v>
      </c>
      <c r="E153" s="140"/>
      <c r="F153" s="140"/>
      <c r="G153" s="140"/>
      <c r="H153" s="140"/>
    </row>
    <row r="154" spans="1:8" s="16" customFormat="1" ht="50.1" customHeight="1" x14ac:dyDescent="0.2">
      <c r="A154" s="194" t="s">
        <v>115</v>
      </c>
      <c r="B154" s="195"/>
      <c r="C154" s="196"/>
      <c r="D154" s="329">
        <v>482.4</v>
      </c>
      <c r="E154" s="140"/>
      <c r="F154" s="140"/>
      <c r="G154" s="140"/>
      <c r="H154" s="140"/>
    </row>
    <row r="155" spans="1:8" s="16" customFormat="1" ht="50.1" customHeight="1" thickBot="1" x14ac:dyDescent="0.25">
      <c r="A155" s="194" t="s">
        <v>116</v>
      </c>
      <c r="B155" s="195"/>
      <c r="C155" s="198"/>
      <c r="D155" s="78">
        <v>1800</v>
      </c>
      <c r="E155" s="79"/>
      <c r="F155" s="79"/>
      <c r="G155" s="79"/>
      <c r="H155" s="79"/>
    </row>
    <row r="156" spans="1:8" s="16" customFormat="1" ht="50.1" customHeight="1" thickBot="1" x14ac:dyDescent="0.25">
      <c r="A156" s="24" t="s">
        <v>117</v>
      </c>
      <c r="B156" s="25"/>
      <c r="C156" s="26"/>
      <c r="D156" s="156"/>
      <c r="E156" s="156"/>
      <c r="F156" s="156"/>
      <c r="G156" s="156"/>
      <c r="H156" s="157"/>
    </row>
    <row r="157" spans="1:8" ht="50.1" customHeight="1" x14ac:dyDescent="0.2">
      <c r="A157" s="143" t="s">
        <v>118</v>
      </c>
      <c r="B157" s="144"/>
      <c r="C15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7" s="200">
        <f>F157*1.2</f>
        <v>5788.8</v>
      </c>
      <c r="E157" s="201">
        <f>F157*1.1</f>
        <v>5306.4000000000005</v>
      </c>
      <c r="F157" s="201">
        <v>4824</v>
      </c>
      <c r="G157" s="201">
        <f>F157*0.75</f>
        <v>3618</v>
      </c>
      <c r="H157" s="202">
        <f>F157*0.5</f>
        <v>2412</v>
      </c>
    </row>
    <row r="158" spans="1:8" ht="50.1" customHeight="1" x14ac:dyDescent="0.2">
      <c r="A158" s="143" t="s">
        <v>119</v>
      </c>
      <c r="B158" s="144"/>
      <c r="C158" s="186" t="str">
        <f>"Интернет-площадка 2gis.ru на основе Cправочника организаций "&amp;$C$2&amp;""</f>
        <v>Интернет-площадка 2gis.ru на основе Cправочника организаций "2ГИС.ОРЕНБУРГ"</v>
      </c>
      <c r="D158" s="36">
        <v>3600</v>
      </c>
      <c r="E158" s="37"/>
      <c r="F158" s="37"/>
      <c r="G158" s="37"/>
      <c r="H158" s="38"/>
    </row>
    <row r="159" spans="1:8" ht="50.1" customHeight="1" x14ac:dyDescent="0.2">
      <c r="A159" s="143" t="s">
        <v>120</v>
      </c>
      <c r="B159" s="144"/>
      <c r="C159"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9" s="36">
        <v>2400</v>
      </c>
      <c r="E159" s="37"/>
      <c r="F159" s="37"/>
      <c r="G159" s="37"/>
      <c r="H159" s="38"/>
    </row>
    <row r="160" spans="1:8" ht="50.1" customHeight="1" x14ac:dyDescent="0.2">
      <c r="A160" s="143" t="s">
        <v>121</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60" s="200">
        <f>F160*1.2</f>
        <v>8208</v>
      </c>
      <c r="E160" s="201">
        <f>F160*1.1</f>
        <v>7524.0000000000009</v>
      </c>
      <c r="F160" s="201">
        <v>6840</v>
      </c>
      <c r="G160" s="201">
        <f>F160*0.75</f>
        <v>5130</v>
      </c>
      <c r="H160" s="202">
        <f>F160*0.5</f>
        <v>3420</v>
      </c>
    </row>
    <row r="161" spans="1:8" ht="50.1" customHeight="1" x14ac:dyDescent="0.2">
      <c r="A161" s="143" t="s">
        <v>166</v>
      </c>
      <c r="B161" s="144"/>
      <c r="C161" s="186" t="str">
        <f>"Интернет-площадка 2gis.ru на основе Cправочника организаций "&amp;$C$2&amp;""</f>
        <v>Интернет-площадка 2gis.ru на основе Cправочника организаций "2ГИС.ОРЕНБУРГ"</v>
      </c>
      <c r="D161" s="36">
        <v>5040</v>
      </c>
      <c r="E161" s="37"/>
      <c r="F161" s="37"/>
      <c r="G161" s="37"/>
      <c r="H161" s="38"/>
    </row>
    <row r="162" spans="1:8" ht="50.1" customHeight="1" x14ac:dyDescent="0.2">
      <c r="A162" s="143" t="s">
        <v>123</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62" s="36">
        <v>3360</v>
      </c>
      <c r="E162" s="37"/>
      <c r="F162" s="37"/>
      <c r="G162" s="37"/>
      <c r="H162" s="38"/>
    </row>
    <row r="163" spans="1:8" s="16" customFormat="1" ht="126" customHeight="1" thickBot="1" x14ac:dyDescent="0.25">
      <c r="A163" s="143" t="s">
        <v>124</v>
      </c>
      <c r="B163" s="144"/>
      <c r="C163" s="300" t="str">
        <f>C158</f>
        <v>Интернет-площадка 2gis.ru на основе Cправочника организаций "2ГИС.ОРЕНБУРГ"</v>
      </c>
      <c r="D163" s="36">
        <v>4824</v>
      </c>
      <c r="E163" s="37"/>
      <c r="F163" s="37"/>
      <c r="G163" s="37"/>
      <c r="H163" s="38"/>
    </row>
    <row r="164" spans="1:8" ht="50.1" customHeight="1" thickBot="1" x14ac:dyDescent="0.25">
      <c r="A164" s="24" t="s">
        <v>185</v>
      </c>
      <c r="B164" s="25"/>
      <c r="C164" s="26"/>
      <c r="D164" s="156"/>
      <c r="E164" s="156"/>
      <c r="F164" s="156"/>
      <c r="G164" s="156"/>
      <c r="H164" s="157"/>
    </row>
    <row r="165" spans="1:8" s="23" customFormat="1" ht="30" customHeight="1" thickBot="1" x14ac:dyDescent="0.25">
      <c r="A165" s="534"/>
      <c r="B165" s="357"/>
      <c r="C165" s="358"/>
      <c r="D165" s="357"/>
      <c r="E165" s="357"/>
      <c r="F165" s="357"/>
      <c r="G165" s="357"/>
      <c r="H165" s="359"/>
    </row>
    <row r="166" spans="1:8" s="16" customFormat="1" ht="185.25" customHeight="1" thickBot="1" x14ac:dyDescent="0.25">
      <c r="A166" s="143" t="s">
        <v>186</v>
      </c>
      <c r="B166" s="144"/>
      <c r="C16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6" s="31">
        <v>18612</v>
      </c>
      <c r="E166" s="32"/>
      <c r="F166" s="32"/>
      <c r="G166" s="32"/>
      <c r="H166" s="33"/>
    </row>
    <row r="167" spans="1:8" s="16" customFormat="1" ht="83.25" customHeight="1" thickBot="1" x14ac:dyDescent="0.25">
      <c r="A167" s="143" t="s">
        <v>187</v>
      </c>
      <c r="B167" s="144"/>
      <c r="C167" s="196"/>
      <c r="D167" s="31">
        <v>18612</v>
      </c>
      <c r="E167" s="32"/>
      <c r="F167" s="32"/>
      <c r="G167" s="32"/>
      <c r="H167" s="33"/>
    </row>
    <row r="168" spans="1:8" ht="21.75" thickBot="1" x14ac:dyDescent="0.25">
      <c r="A168" s="301"/>
      <c r="B168" s="302"/>
      <c r="C168" s="182"/>
      <c r="D168" s="325"/>
      <c r="E168" s="325"/>
      <c r="F168" s="325"/>
      <c r="G168" s="325"/>
      <c r="H168" s="326"/>
    </row>
    <row r="170" spans="1:8" ht="21" x14ac:dyDescent="0.2">
      <c r="A170" s="208"/>
      <c r="B170" s="209" t="s">
        <v>126</v>
      </c>
      <c r="C170" s="210" t="s">
        <v>611</v>
      </c>
      <c r="D170" s="210"/>
      <c r="E170" s="211"/>
      <c r="F170" s="211"/>
      <c r="G170" s="211"/>
      <c r="H170" s="211"/>
    </row>
    <row r="171" spans="1:8" ht="21" x14ac:dyDescent="0.2">
      <c r="A171" s="208"/>
      <c r="B171" s="211"/>
      <c r="C171" s="212" t="s">
        <v>612</v>
      </c>
      <c r="D171" s="212"/>
      <c r="E171" s="211"/>
      <c r="F171" s="211"/>
      <c r="G171" s="211"/>
      <c r="H171" s="211"/>
    </row>
    <row r="172" spans="1:8" ht="21" x14ac:dyDescent="0.2">
      <c r="A172" s="208"/>
      <c r="B172" s="211"/>
      <c r="C172" s="212" t="s">
        <v>613</v>
      </c>
      <c r="D172" s="212"/>
      <c r="E172" s="211"/>
      <c r="F172" s="211"/>
      <c r="G172" s="211"/>
      <c r="H172" s="211"/>
    </row>
    <row r="173" spans="1:8" ht="21" x14ac:dyDescent="0.2">
      <c r="C173" s="212"/>
      <c r="D173" s="212"/>
      <c r="E173" s="211"/>
      <c r="F173" s="211"/>
      <c r="G173" s="211"/>
      <c r="H173" s="205"/>
    </row>
    <row r="174" spans="1:8" ht="26.25" customHeight="1" x14ac:dyDescent="0.2">
      <c r="A174" s="215" t="str">
        <f>Абакан_юр!A158</f>
        <v>По соглашению сторон в качестве валюты платежа могут выступать украинские гривны, в этом случае курс следующий: 1 руб. = 0,4427 гривен</v>
      </c>
      <c r="B174" s="215"/>
      <c r="C174" s="215"/>
      <c r="D174" s="216"/>
      <c r="E174" s="216"/>
      <c r="F174" s="217"/>
      <c r="G174" s="218"/>
      <c r="H174" s="218"/>
    </row>
    <row r="175" spans="1:8" ht="26.25" customHeight="1" x14ac:dyDescent="0.2">
      <c r="A175" s="215" t="str">
        <f>Абакан_юр!A159</f>
        <v>По соглашению сторон в качестве валюты платежа могут выступать дирхамы ОАЭ, в этом случае курс следующий: 1 руб. = 0,0427 дирхам</v>
      </c>
      <c r="B175" s="215"/>
      <c r="C175" s="215"/>
      <c r="D175" s="216"/>
      <c r="E175" s="216"/>
      <c r="F175" s="217"/>
      <c r="G175" s="220"/>
      <c r="H175" s="220"/>
    </row>
    <row r="176" spans="1:8" ht="26.25" customHeight="1" x14ac:dyDescent="0.2">
      <c r="A176" s="215" t="str">
        <f>Абакан_юр!A160</f>
        <v>По соглашению сторон в качестве валюты платежа могут выступать доллары США, в этом случае курс следующий: 1 руб. = 0,0117 доллара</v>
      </c>
      <c r="B176" s="215"/>
      <c r="C176" s="215"/>
      <c r="D176" s="216"/>
      <c r="E176" s="216"/>
      <c r="F176" s="217"/>
      <c r="G176" s="220"/>
      <c r="H176" s="220"/>
    </row>
    <row r="177" spans="1:8" ht="26.25" customHeight="1" x14ac:dyDescent="0.2">
      <c r="A177" s="215" t="str">
        <f>Абакан_юр!A161</f>
        <v>По соглашению сторон в качестве валюты платежа могут выступать евро, в этом случае курс следующий: 1 руб. = 0,0108 евро</v>
      </c>
      <c r="B177" s="215"/>
      <c r="C177" s="215"/>
      <c r="D177" s="216"/>
      <c r="E177" s="217"/>
      <c r="F177" s="217"/>
      <c r="G177" s="220"/>
      <c r="H177" s="220"/>
    </row>
    <row r="178" spans="1:8" ht="26.25" customHeight="1" x14ac:dyDescent="0.2">
      <c r="A178" s="215" t="str">
        <f>Абакан_юр!A162</f>
        <v>По соглашению сторон в качестве валюты платежа могут выступать чешские кроны, в этом случае курс следующий: 1 руб. = 0,2672 крона</v>
      </c>
      <c r="B178" s="215"/>
      <c r="C178" s="215"/>
      <c r="D178" s="216"/>
      <c r="E178" s="217"/>
      <c r="F178" s="217"/>
      <c r="G178" s="220"/>
      <c r="H178" s="220"/>
    </row>
    <row r="179" spans="1:8" ht="26.25" customHeight="1" x14ac:dyDescent="0.2">
      <c r="A179" s="215" t="str">
        <f>Абакан_юр!A163</f>
        <v>По соглашению сторон в качестве валюты платежа могут выступать киргизские сомы, в этом случае курс следующий: 1 руб. = 1,0485 сом</v>
      </c>
      <c r="B179" s="215"/>
      <c r="C179" s="215"/>
      <c r="D179" s="216"/>
      <c r="E179" s="216"/>
      <c r="F179" s="217"/>
      <c r="G179" s="220"/>
      <c r="H179" s="220"/>
    </row>
    <row r="180" spans="1:8" ht="26.25" customHeight="1" x14ac:dyDescent="0.2">
      <c r="A180"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0" s="215"/>
      <c r="C180" s="215"/>
      <c r="D180" s="216"/>
      <c r="E180" s="216"/>
      <c r="F180" s="217"/>
      <c r="G180" s="220"/>
      <c r="H180" s="220"/>
    </row>
    <row r="181" spans="1:8" ht="26.25" x14ac:dyDescent="0.2">
      <c r="A181" s="221"/>
      <c r="B181" s="221"/>
      <c r="C181" s="222"/>
      <c r="D181" s="223"/>
      <c r="E181" s="223"/>
      <c r="F181" s="224"/>
      <c r="G181" s="225"/>
      <c r="H181" s="225"/>
    </row>
    <row r="182" spans="1:8" ht="21" x14ac:dyDescent="0.2">
      <c r="A182" s="227" t="s">
        <v>137</v>
      </c>
      <c r="B182" s="227"/>
      <c r="C182" s="227"/>
      <c r="D182" s="227"/>
      <c r="E182" s="227"/>
      <c r="F182" s="227"/>
      <c r="G182" s="227"/>
      <c r="H182" s="227"/>
    </row>
    <row r="183" spans="1:8" ht="21" x14ac:dyDescent="0.2">
      <c r="A183" s="227" t="s">
        <v>138</v>
      </c>
      <c r="B183" s="227"/>
      <c r="C183" s="227"/>
      <c r="D183" s="227"/>
      <c r="E183" s="227"/>
      <c r="F183" s="227"/>
      <c r="G183" s="227"/>
      <c r="H183" s="227"/>
    </row>
    <row r="184" spans="1:8" ht="26.25" x14ac:dyDescent="0.2">
      <c r="A184" s="221"/>
      <c r="B184" s="221"/>
      <c r="C184" s="222"/>
      <c r="D184" s="223"/>
      <c r="E184" s="223"/>
      <c r="F184" s="224"/>
      <c r="G184" s="225"/>
      <c r="H184" s="225"/>
    </row>
    <row r="185" spans="1:8" ht="50.1" customHeight="1" thickBot="1" x14ac:dyDescent="0.25">
      <c r="A185" s="228" t="s">
        <v>139</v>
      </c>
      <c r="B185" s="228"/>
      <c r="C185" s="228"/>
      <c r="D185" s="228"/>
      <c r="E185" s="228"/>
      <c r="F185" s="229"/>
      <c r="G185" s="219"/>
      <c r="H185" s="230"/>
    </row>
    <row r="186" spans="1:8" ht="50.1" customHeight="1" thickBot="1" x14ac:dyDescent="0.25">
      <c r="A186" s="231" t="s">
        <v>140</v>
      </c>
      <c r="B186" s="232"/>
      <c r="C186" s="232"/>
      <c r="D186" s="232"/>
      <c r="E186" s="233"/>
      <c r="F186" s="234"/>
      <c r="H186" s="235"/>
    </row>
    <row r="187" spans="1:8" ht="100.5" customHeight="1" thickBot="1" x14ac:dyDescent="0.25">
      <c r="A187" s="305" t="s">
        <v>141</v>
      </c>
      <c r="B187" s="306"/>
      <c r="C187" s="238" t="s">
        <v>142</v>
      </c>
      <c r="D187" s="330" t="s">
        <v>143</v>
      </c>
      <c r="E187" s="331"/>
      <c r="F187" s="240"/>
      <c r="G187" s="240"/>
      <c r="H187" s="240"/>
    </row>
    <row r="188" spans="1:8" ht="95.25" customHeight="1" x14ac:dyDescent="0.2">
      <c r="A188" s="241" t="s">
        <v>144</v>
      </c>
      <c r="B188" s="242"/>
      <c r="C188" s="243" t="s">
        <v>145</v>
      </c>
      <c r="D188" s="244" t="s">
        <v>146</v>
      </c>
      <c r="E188" s="245"/>
      <c r="F188" s="240"/>
      <c r="G188" s="240"/>
      <c r="H188" s="240"/>
    </row>
    <row r="189" spans="1:8" ht="94.5" customHeight="1" x14ac:dyDescent="0.2">
      <c r="A189" s="246" t="s">
        <v>147</v>
      </c>
      <c r="B189" s="247"/>
      <c r="C189" s="248" t="s">
        <v>148</v>
      </c>
      <c r="D189" s="249" t="s">
        <v>149</v>
      </c>
      <c r="E189" s="250"/>
      <c r="F189" s="240"/>
      <c r="G189" s="240"/>
      <c r="H189" s="240"/>
    </row>
    <row r="190" spans="1:8" ht="108" customHeight="1" thickBot="1" x14ac:dyDescent="0.25">
      <c r="A190" s="332" t="s">
        <v>150</v>
      </c>
      <c r="B190" s="333"/>
      <c r="C190" s="334" t="s">
        <v>151</v>
      </c>
      <c r="D190" s="335" t="s">
        <v>149</v>
      </c>
      <c r="E190" s="336"/>
      <c r="F190" s="240"/>
      <c r="G190" s="240"/>
      <c r="H190" s="240"/>
    </row>
    <row r="191" spans="1:8" s="205" customFormat="1" ht="102.75" customHeight="1" thickBot="1" x14ac:dyDescent="0.25">
      <c r="A191" s="332" t="s">
        <v>153</v>
      </c>
      <c r="B191" s="333"/>
      <c r="C191" s="546" t="s">
        <v>154</v>
      </c>
      <c r="D191" s="333" t="s">
        <v>149</v>
      </c>
      <c r="E191" s="547"/>
      <c r="F191" s="234"/>
      <c r="G191" s="234"/>
      <c r="H191" s="234"/>
    </row>
    <row r="192" spans="1:8" s="226" customFormat="1" ht="222.75" customHeight="1" thickBot="1" x14ac:dyDescent="0.25">
      <c r="A192" s="332" t="s">
        <v>155</v>
      </c>
      <c r="B192" s="333"/>
      <c r="C192" s="334" t="s">
        <v>156</v>
      </c>
      <c r="D192" s="335" t="s">
        <v>149</v>
      </c>
      <c r="E192" s="336"/>
      <c r="F192" s="224"/>
      <c r="G192" s="225"/>
      <c r="H192" s="225"/>
    </row>
    <row r="193" spans="1:8" ht="23.25" x14ac:dyDescent="0.2">
      <c r="A193" s="252" t="s">
        <v>157</v>
      </c>
      <c r="B193" s="252"/>
      <c r="C193" s="252"/>
      <c r="D193" s="252"/>
      <c r="E193" s="252"/>
      <c r="F193" s="252"/>
      <c r="G193" s="252"/>
      <c r="H193" s="252"/>
    </row>
    <row r="194" spans="1:8" ht="23.25" x14ac:dyDescent="0.2">
      <c r="A194" s="252" t="s">
        <v>158</v>
      </c>
      <c r="B194" s="252"/>
      <c r="C194" s="252"/>
      <c r="D194" s="252"/>
      <c r="E194" s="252"/>
      <c r="F194" s="252"/>
      <c r="G194" s="252"/>
      <c r="H194" s="252"/>
    </row>
    <row r="195" spans="1:8" ht="186" customHeight="1" x14ac:dyDescent="0.2">
      <c r="A195"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27"/>
      <c r="C195" s="227"/>
      <c r="D195" s="227"/>
      <c r="E195" s="227"/>
      <c r="F195" s="227"/>
      <c r="G195" s="227"/>
      <c r="H195" s="227"/>
    </row>
    <row r="196" spans="1:8" ht="71.25" customHeight="1" x14ac:dyDescent="0.2">
      <c r="A196" s="227" t="s">
        <v>160</v>
      </c>
      <c r="B196" s="227"/>
      <c r="C196" s="227"/>
      <c r="D196" s="227"/>
      <c r="E196" s="227"/>
      <c r="F196" s="227"/>
      <c r="G196" s="227"/>
      <c r="H196" s="227"/>
    </row>
    <row r="197" spans="1:8" ht="23.25" x14ac:dyDescent="0.2">
      <c r="A197" s="252" t="s">
        <v>161</v>
      </c>
      <c r="B197" s="252"/>
      <c r="C197" s="252"/>
      <c r="D197" s="252"/>
      <c r="E197" s="252"/>
      <c r="F197" s="252"/>
      <c r="G197" s="252"/>
      <c r="H197" s="252"/>
    </row>
    <row r="198" spans="1:8" s="254" customFormat="1" ht="114.75" customHeight="1" x14ac:dyDescent="0.2">
      <c r="A198" s="227" t="s">
        <v>162</v>
      </c>
      <c r="B198" s="227"/>
      <c r="C198" s="227"/>
      <c r="D198" s="227"/>
      <c r="E198" s="227"/>
      <c r="F198" s="227"/>
      <c r="G198" s="227"/>
      <c r="H198" s="227"/>
    </row>
  </sheetData>
  <sheetProtection selectLockedCells="1" selectUnlockedCells="1"/>
  <mergeCells count="328">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8:B158"/>
    <mergeCell ref="D158:H158"/>
    <mergeCell ref="A159:B159"/>
    <mergeCell ref="D159:H159"/>
    <mergeCell ref="A160:B160"/>
    <mergeCell ref="A161:B161"/>
    <mergeCell ref="D161:H161"/>
    <mergeCell ref="D154:H154"/>
    <mergeCell ref="A155:B155"/>
    <mergeCell ref="D155:H155"/>
    <mergeCell ref="A156:B156"/>
    <mergeCell ref="D156:H156"/>
    <mergeCell ref="A157:B157"/>
    <mergeCell ref="A150:B150"/>
    <mergeCell ref="D150:H150"/>
    <mergeCell ref="A151:B151"/>
    <mergeCell ref="C151:C155"/>
    <mergeCell ref="D151:H151"/>
    <mergeCell ref="A152:B152"/>
    <mergeCell ref="D152:H152"/>
    <mergeCell ref="A153:B153"/>
    <mergeCell ref="D153:H153"/>
    <mergeCell ref="A154:B15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C97:C114"/>
    <mergeCell ref="D97:H97"/>
    <mergeCell ref="A98:B98"/>
    <mergeCell ref="D98:H98"/>
    <mergeCell ref="A99:B99"/>
    <mergeCell ref="D99:H99"/>
    <mergeCell ref="A100:B100"/>
    <mergeCell ref="D100:H100"/>
    <mergeCell ref="A101:B101"/>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C82:C84"/>
    <mergeCell ref="D82:H82"/>
    <mergeCell ref="D83:H83"/>
    <mergeCell ref="D84:H84"/>
    <mergeCell ref="A85:B85"/>
    <mergeCell ref="C85:C93"/>
    <mergeCell ref="D85:H85"/>
    <mergeCell ref="A86:B86"/>
    <mergeCell ref="D86:H86"/>
    <mergeCell ref="A87:B87"/>
    <mergeCell ref="A79:B79"/>
    <mergeCell ref="D79:H79"/>
    <mergeCell ref="A80:B80"/>
    <mergeCell ref="D80:H80"/>
    <mergeCell ref="A81:C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6"/>
  <sheetViews>
    <sheetView view="pageBreakPreview" zoomScale="40" zoomScaleNormal="60" zoomScaleSheetLayoutView="40" workbookViewId="0">
      <pane ySplit="4" topLeftCell="A13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2.7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7" s="31">
        <f>F7*1.2</f>
        <v>14400</v>
      </c>
      <c r="E7" s="32">
        <f>F7*1.1</f>
        <v>13200.000000000002</v>
      </c>
      <c r="F7" s="32">
        <v>12000</v>
      </c>
      <c r="G7" s="32">
        <f>F7*0.75</f>
        <v>9000</v>
      </c>
      <c r="H7" s="33">
        <f>F7*0.5</f>
        <v>6000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2" s="54">
        <f>F12*1.2</f>
        <v>16200</v>
      </c>
      <c r="E12" s="32">
        <f>F12*1.1</f>
        <v>14850.000000000002</v>
      </c>
      <c r="F12" s="32">
        <v>13500</v>
      </c>
      <c r="G12" s="32">
        <f>F12*0.75</f>
        <v>10125</v>
      </c>
      <c r="H12" s="33">
        <f>F12*0.5</f>
        <v>6750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3090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"2ГИС.БАРНАУЛ"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7" s="31">
        <f>F27*1.2</f>
        <v>20664</v>
      </c>
      <c r="E27" s="32">
        <f>F27*1.1</f>
        <v>18942</v>
      </c>
      <c r="F27" s="32">
        <v>17220</v>
      </c>
      <c r="G27" s="32">
        <f>F27*0.75</f>
        <v>12915</v>
      </c>
      <c r="H27" s="33">
        <f>F27*0.5</f>
        <v>8610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2" s="54">
        <f>F32*1.2</f>
        <v>23184</v>
      </c>
      <c r="E32" s="32">
        <f>F32*1.1</f>
        <v>21252</v>
      </c>
      <c r="F32" s="32">
        <v>19320</v>
      </c>
      <c r="G32" s="32">
        <f>F32*0.75</f>
        <v>14490</v>
      </c>
      <c r="H32" s="33">
        <f>F32*0.5</f>
        <v>9660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"2ГИС.БАРНАУЛ"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3" s="89">
        <v>324</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3000 до 114000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49" s="365">
        <v>3000</v>
      </c>
      <c r="E49" s="128"/>
      <c r="F49" s="128"/>
      <c r="G49" s="128"/>
      <c r="H49" s="129"/>
    </row>
    <row r="50" spans="1:8" ht="37.5" customHeight="1" outlineLevel="1" x14ac:dyDescent="0.2">
      <c r="A50" s="130" t="s">
        <v>33</v>
      </c>
      <c r="B50" s="366"/>
      <c r="C50" s="367"/>
      <c r="D50" s="56">
        <v>6000</v>
      </c>
      <c r="E50" s="37"/>
      <c r="F50" s="37"/>
      <c r="G50" s="37"/>
      <c r="H50" s="38"/>
    </row>
    <row r="51" spans="1:8" ht="37.5" customHeight="1" outlineLevel="1" x14ac:dyDescent="0.2">
      <c r="A51" s="130" t="s">
        <v>34</v>
      </c>
      <c r="B51" s="366"/>
      <c r="C51" s="367"/>
      <c r="D51" s="56">
        <v>12000</v>
      </c>
      <c r="E51" s="37"/>
      <c r="F51" s="37"/>
      <c r="G51" s="37"/>
      <c r="H51" s="38"/>
    </row>
    <row r="52" spans="1:8" ht="37.5" customHeight="1" outlineLevel="1" x14ac:dyDescent="0.2">
      <c r="A52" s="130" t="s">
        <v>35</v>
      </c>
      <c r="B52" s="366"/>
      <c r="C52" s="367"/>
      <c r="D52" s="56">
        <v>18000</v>
      </c>
      <c r="E52" s="37"/>
      <c r="F52" s="37"/>
      <c r="G52" s="37"/>
      <c r="H52" s="38"/>
    </row>
    <row r="53" spans="1:8" ht="37.5" customHeight="1" outlineLevel="1" x14ac:dyDescent="0.2">
      <c r="A53" s="130" t="s">
        <v>36</v>
      </c>
      <c r="B53" s="366"/>
      <c r="C53" s="367"/>
      <c r="D53" s="56">
        <v>24000</v>
      </c>
      <c r="E53" s="37"/>
      <c r="F53" s="37"/>
      <c r="G53" s="37"/>
      <c r="H53" s="38"/>
    </row>
    <row r="54" spans="1:8" ht="37.5" customHeight="1" outlineLevel="1" x14ac:dyDescent="0.2">
      <c r="A54" s="130" t="s">
        <v>37</v>
      </c>
      <c r="B54" s="366"/>
      <c r="C54" s="367"/>
      <c r="D54" s="56">
        <v>30000</v>
      </c>
      <c r="E54" s="37"/>
      <c r="F54" s="37"/>
      <c r="G54" s="37"/>
      <c r="H54" s="38"/>
    </row>
    <row r="55" spans="1:8" ht="37.5" customHeight="1" outlineLevel="1" x14ac:dyDescent="0.2">
      <c r="A55" s="130" t="s">
        <v>38</v>
      </c>
      <c r="B55" s="366"/>
      <c r="C55" s="367"/>
      <c r="D55" s="56">
        <v>36000</v>
      </c>
      <c r="E55" s="37"/>
      <c r="F55" s="37"/>
      <c r="G55" s="37"/>
      <c r="H55" s="38"/>
    </row>
    <row r="56" spans="1:8" ht="37.5" customHeight="1" outlineLevel="1" x14ac:dyDescent="0.2">
      <c r="A56" s="130" t="s">
        <v>39</v>
      </c>
      <c r="B56" s="366"/>
      <c r="C56" s="367"/>
      <c r="D56" s="56">
        <v>42000</v>
      </c>
      <c r="E56" s="37"/>
      <c r="F56" s="37"/>
      <c r="G56" s="37"/>
      <c r="H56" s="38"/>
    </row>
    <row r="57" spans="1:8" ht="37.5" customHeight="1" outlineLevel="1" x14ac:dyDescent="0.2">
      <c r="A57" s="130" t="s">
        <v>40</v>
      </c>
      <c r="B57" s="366"/>
      <c r="C57" s="367"/>
      <c r="D57" s="56">
        <v>48000</v>
      </c>
      <c r="E57" s="37"/>
      <c r="F57" s="37"/>
      <c r="G57" s="37"/>
      <c r="H57" s="38"/>
    </row>
    <row r="58" spans="1:8" ht="37.5" customHeight="1" outlineLevel="1" x14ac:dyDescent="0.2">
      <c r="A58" s="130" t="s">
        <v>41</v>
      </c>
      <c r="B58" s="366"/>
      <c r="C58" s="367"/>
      <c r="D58" s="56">
        <v>54000</v>
      </c>
      <c r="E58" s="37"/>
      <c r="F58" s="37"/>
      <c r="G58" s="37"/>
      <c r="H58" s="38"/>
    </row>
    <row r="59" spans="1:8" ht="37.5" customHeight="1" outlineLevel="1" x14ac:dyDescent="0.2">
      <c r="A59" s="130" t="s">
        <v>42</v>
      </c>
      <c r="B59" s="366"/>
      <c r="C59" s="367"/>
      <c r="D59" s="56">
        <v>60000</v>
      </c>
      <c r="E59" s="37"/>
      <c r="F59" s="37"/>
      <c r="G59" s="37"/>
      <c r="H59" s="38"/>
    </row>
    <row r="60" spans="1:8" ht="37.5" customHeight="1" outlineLevel="1" x14ac:dyDescent="0.2">
      <c r="A60" s="130" t="s">
        <v>43</v>
      </c>
      <c r="B60" s="366"/>
      <c r="C60" s="367"/>
      <c r="D60" s="56">
        <v>66000</v>
      </c>
      <c r="E60" s="37"/>
      <c r="F60" s="37"/>
      <c r="G60" s="37"/>
      <c r="H60" s="38"/>
    </row>
    <row r="61" spans="1:8" ht="37.5" customHeight="1" outlineLevel="1" x14ac:dyDescent="0.2">
      <c r="A61" s="130" t="s">
        <v>44</v>
      </c>
      <c r="B61" s="366"/>
      <c r="C61" s="367"/>
      <c r="D61" s="56">
        <v>72000</v>
      </c>
      <c r="E61" s="37"/>
      <c r="F61" s="37"/>
      <c r="G61" s="37"/>
      <c r="H61" s="38"/>
    </row>
    <row r="62" spans="1:8" ht="37.5" customHeight="1" outlineLevel="1" x14ac:dyDescent="0.2">
      <c r="A62" s="130" t="s">
        <v>45</v>
      </c>
      <c r="B62" s="366"/>
      <c r="C62" s="367"/>
      <c r="D62" s="56">
        <v>78000</v>
      </c>
      <c r="E62" s="37"/>
      <c r="F62" s="37"/>
      <c r="G62" s="37"/>
      <c r="H62" s="38"/>
    </row>
    <row r="63" spans="1:8" ht="37.5" customHeight="1" outlineLevel="1" x14ac:dyDescent="0.2">
      <c r="A63" s="130" t="s">
        <v>46</v>
      </c>
      <c r="B63" s="366"/>
      <c r="C63" s="367"/>
      <c r="D63" s="56">
        <v>84000</v>
      </c>
      <c r="E63" s="37"/>
      <c r="F63" s="37"/>
      <c r="G63" s="37"/>
      <c r="H63" s="38"/>
    </row>
    <row r="64" spans="1:8" ht="37.5" customHeight="1" outlineLevel="1" x14ac:dyDescent="0.2">
      <c r="A64" s="130" t="s">
        <v>47</v>
      </c>
      <c r="B64" s="366"/>
      <c r="C64" s="367"/>
      <c r="D64" s="56">
        <v>90000</v>
      </c>
      <c r="E64" s="37"/>
      <c r="F64" s="37"/>
      <c r="G64" s="37"/>
      <c r="H64" s="38"/>
    </row>
    <row r="65" spans="1:8" ht="37.5" customHeight="1" outlineLevel="1" x14ac:dyDescent="0.2">
      <c r="A65" s="130" t="s">
        <v>48</v>
      </c>
      <c r="B65" s="366"/>
      <c r="C65" s="367"/>
      <c r="D65" s="56">
        <v>96000</v>
      </c>
      <c r="E65" s="37"/>
      <c r="F65" s="37"/>
      <c r="G65" s="37"/>
      <c r="H65" s="38"/>
    </row>
    <row r="66" spans="1:8" ht="37.5" customHeight="1" outlineLevel="1" x14ac:dyDescent="0.2">
      <c r="A66" s="130" t="s">
        <v>49</v>
      </c>
      <c r="B66" s="366"/>
      <c r="C66" s="367"/>
      <c r="D66" s="56">
        <v>102000</v>
      </c>
      <c r="E66" s="37"/>
      <c r="F66" s="37"/>
      <c r="G66" s="37"/>
      <c r="H66" s="38"/>
    </row>
    <row r="67" spans="1:8" ht="37.5" customHeight="1" outlineLevel="1" x14ac:dyDescent="0.2">
      <c r="A67" s="130" t="s">
        <v>50</v>
      </c>
      <c r="B67" s="366"/>
      <c r="C67" s="367"/>
      <c r="D67" s="56">
        <v>108000</v>
      </c>
      <c r="E67" s="37"/>
      <c r="F67" s="37"/>
      <c r="G67" s="37"/>
      <c r="H67" s="38"/>
    </row>
    <row r="68" spans="1:8" ht="37.5" customHeight="1" outlineLevel="1" x14ac:dyDescent="0.2">
      <c r="A68" s="130" t="s">
        <v>51</v>
      </c>
      <c r="B68" s="366"/>
      <c r="C68" s="367"/>
      <c r="D68" s="56">
        <v>114000</v>
      </c>
      <c r="E68" s="37"/>
      <c r="F68" s="37"/>
      <c r="G68" s="37"/>
      <c r="H68" s="38"/>
    </row>
    <row r="69" spans="1:8" ht="37.5" customHeight="1" outlineLevel="1" x14ac:dyDescent="0.2">
      <c r="A69" s="130" t="s">
        <v>197</v>
      </c>
      <c r="B69" s="366"/>
      <c r="C69" s="367"/>
      <c r="D69" s="56">
        <v>120000</v>
      </c>
      <c r="E69" s="37"/>
      <c r="F69" s="37"/>
      <c r="G69" s="37"/>
      <c r="H69" s="38"/>
    </row>
    <row r="70" spans="1:8" ht="37.5" customHeight="1" outlineLevel="1" x14ac:dyDescent="0.2">
      <c r="A70" s="130" t="s">
        <v>198</v>
      </c>
      <c r="B70" s="366"/>
      <c r="C70" s="367"/>
      <c r="D70" s="56">
        <v>126000</v>
      </c>
      <c r="E70" s="37"/>
      <c r="F70" s="37"/>
      <c r="G70" s="37"/>
      <c r="H70" s="38"/>
    </row>
    <row r="71" spans="1:8" ht="37.5" customHeight="1" outlineLevel="1" x14ac:dyDescent="0.2">
      <c r="A71" s="130" t="s">
        <v>199</v>
      </c>
      <c r="B71" s="366"/>
      <c r="C71" s="367"/>
      <c r="D71" s="56">
        <v>132000</v>
      </c>
      <c r="E71" s="37"/>
      <c r="F71" s="37"/>
      <c r="G71" s="37"/>
      <c r="H71" s="38"/>
    </row>
    <row r="72" spans="1:8" ht="37.5" customHeight="1" outlineLevel="1" x14ac:dyDescent="0.2">
      <c r="A72" s="130" t="s">
        <v>200</v>
      </c>
      <c r="B72" s="366"/>
      <c r="C72" s="367"/>
      <c r="D72" s="56">
        <v>138000</v>
      </c>
      <c r="E72" s="37"/>
      <c r="F72" s="37"/>
      <c r="G72" s="37"/>
      <c r="H72" s="38"/>
    </row>
    <row r="73" spans="1:8" ht="37.5" customHeight="1" outlineLevel="1" x14ac:dyDescent="0.2">
      <c r="A73" s="130" t="s">
        <v>201</v>
      </c>
      <c r="B73" s="366"/>
      <c r="C73" s="367"/>
      <c r="D73" s="56">
        <v>144000</v>
      </c>
      <c r="E73" s="37"/>
      <c r="F73" s="37"/>
      <c r="G73" s="37"/>
      <c r="H73" s="38"/>
    </row>
    <row r="74" spans="1:8" ht="37.5" customHeight="1" outlineLevel="1" x14ac:dyDescent="0.2">
      <c r="A74" s="130" t="s">
        <v>202</v>
      </c>
      <c r="B74" s="131"/>
      <c r="C74" s="367"/>
      <c r="D74" s="56">
        <v>150000</v>
      </c>
      <c r="E74" s="37"/>
      <c r="F74" s="37"/>
      <c r="G74" s="37"/>
      <c r="H74" s="38"/>
    </row>
    <row r="75" spans="1:8" ht="37.5" customHeight="1" outlineLevel="1" x14ac:dyDescent="0.2">
      <c r="A75" s="130" t="s">
        <v>203</v>
      </c>
      <c r="B75" s="131"/>
      <c r="C75" s="367"/>
      <c r="D75" s="56">
        <v>156000</v>
      </c>
      <c r="E75" s="37"/>
      <c r="F75" s="37"/>
      <c r="G75" s="37"/>
      <c r="H75" s="38"/>
    </row>
    <row r="76" spans="1:8" ht="37.5" customHeight="1" outlineLevel="1" x14ac:dyDescent="0.2">
      <c r="A76" s="130" t="s">
        <v>204</v>
      </c>
      <c r="B76" s="131"/>
      <c r="C76" s="367"/>
      <c r="D76" s="56">
        <v>162000</v>
      </c>
      <c r="E76" s="37"/>
      <c r="F76" s="37"/>
      <c r="G76" s="37"/>
      <c r="H76" s="38"/>
    </row>
    <row r="77" spans="1:8" ht="37.5" customHeight="1" outlineLevel="1" x14ac:dyDescent="0.2">
      <c r="A77" s="130" t="s">
        <v>205</v>
      </c>
      <c r="B77" s="131"/>
      <c r="C77" s="367"/>
      <c r="D77" s="56">
        <v>168000</v>
      </c>
      <c r="E77" s="37"/>
      <c r="F77" s="37"/>
      <c r="G77" s="37"/>
      <c r="H77" s="38"/>
    </row>
    <row r="78" spans="1:8" ht="37.5" customHeight="1" outlineLevel="1" x14ac:dyDescent="0.2">
      <c r="A78" s="130" t="s">
        <v>206</v>
      </c>
      <c r="B78" s="131"/>
      <c r="C78" s="367"/>
      <c r="D78" s="56">
        <v>174000</v>
      </c>
      <c r="E78" s="37"/>
      <c r="F78" s="37"/>
      <c r="G78" s="37"/>
      <c r="H78" s="38"/>
    </row>
    <row r="79" spans="1:8" ht="37.5" customHeight="1" outlineLevel="1" x14ac:dyDescent="0.2">
      <c r="A79" s="130" t="s">
        <v>216</v>
      </c>
      <c r="B79" s="131"/>
      <c r="C79" s="367"/>
      <c r="D79" s="56">
        <v>180000</v>
      </c>
      <c r="E79" s="37"/>
      <c r="F79" s="37"/>
      <c r="G79" s="37"/>
      <c r="H79" s="38"/>
    </row>
    <row r="80" spans="1:8" ht="37.5" customHeight="1" outlineLevel="1" x14ac:dyDescent="0.2">
      <c r="A80" s="130" t="s">
        <v>217</v>
      </c>
      <c r="B80" s="131"/>
      <c r="C80" s="367"/>
      <c r="D80" s="56">
        <v>186000</v>
      </c>
      <c r="E80" s="37"/>
      <c r="F80" s="37"/>
      <c r="G80" s="37"/>
      <c r="H80" s="38"/>
    </row>
    <row r="81" spans="1:8" ht="37.5" customHeight="1" outlineLevel="1" x14ac:dyDescent="0.2">
      <c r="A81" s="130" t="s">
        <v>218</v>
      </c>
      <c r="B81" s="131"/>
      <c r="C81" s="367"/>
      <c r="D81" s="56">
        <v>192000</v>
      </c>
      <c r="E81" s="37"/>
      <c r="F81" s="37"/>
      <c r="G81" s="37"/>
      <c r="H81" s="38"/>
    </row>
    <row r="82" spans="1:8" ht="37.5" customHeight="1" outlineLevel="1" x14ac:dyDescent="0.2">
      <c r="A82" s="130" t="s">
        <v>219</v>
      </c>
      <c r="B82" s="131"/>
      <c r="C82" s="367"/>
      <c r="D82" s="56">
        <v>198000</v>
      </c>
      <c r="E82" s="37"/>
      <c r="F82" s="37"/>
      <c r="G82" s="37"/>
      <c r="H82" s="38"/>
    </row>
    <row r="83" spans="1:8" ht="37.5" customHeight="1" outlineLevel="1" x14ac:dyDescent="0.2">
      <c r="A83" s="130" t="s">
        <v>220</v>
      </c>
      <c r="B83" s="131"/>
      <c r="C83" s="367"/>
      <c r="D83" s="56">
        <v>204000</v>
      </c>
      <c r="E83" s="37"/>
      <c r="F83" s="37"/>
      <c r="G83" s="37"/>
      <c r="H83" s="38"/>
    </row>
    <row r="84" spans="1:8" ht="37.5" customHeight="1" outlineLevel="1" x14ac:dyDescent="0.2">
      <c r="A84" s="130" t="s">
        <v>221</v>
      </c>
      <c r="B84" s="131"/>
      <c r="C84" s="367"/>
      <c r="D84" s="56">
        <v>210000</v>
      </c>
      <c r="E84" s="37"/>
      <c r="F84" s="37"/>
      <c r="G84" s="37"/>
      <c r="H84" s="38"/>
    </row>
    <row r="85" spans="1:8" ht="37.5" customHeight="1" outlineLevel="1" x14ac:dyDescent="0.2">
      <c r="A85" s="130" t="s">
        <v>222</v>
      </c>
      <c r="B85" s="131"/>
      <c r="C85" s="367"/>
      <c r="D85" s="56">
        <v>216000</v>
      </c>
      <c r="E85" s="37"/>
      <c r="F85" s="37"/>
      <c r="G85" s="37"/>
      <c r="H85" s="38"/>
    </row>
    <row r="86" spans="1:8" ht="37.5" customHeight="1" outlineLevel="1" x14ac:dyDescent="0.2">
      <c r="A86" s="130" t="s">
        <v>223</v>
      </c>
      <c r="B86" s="131"/>
      <c r="C86" s="367"/>
      <c r="D86" s="56">
        <v>222000</v>
      </c>
      <c r="E86" s="37"/>
      <c r="F86" s="37"/>
      <c r="G86" s="37"/>
      <c r="H86" s="38"/>
    </row>
    <row r="87" spans="1:8" ht="37.5" customHeight="1" outlineLevel="1" x14ac:dyDescent="0.2">
      <c r="A87" s="130" t="s">
        <v>224</v>
      </c>
      <c r="B87" s="131"/>
      <c r="C87" s="367"/>
      <c r="D87" s="56">
        <v>228000</v>
      </c>
      <c r="E87" s="37"/>
      <c r="F87" s="37"/>
      <c r="G87" s="37"/>
      <c r="H87" s="38"/>
    </row>
    <row r="88" spans="1:8" ht="37.5" customHeight="1" outlineLevel="1" thickBot="1" x14ac:dyDescent="0.25">
      <c r="A88" s="130" t="s">
        <v>225</v>
      </c>
      <c r="B88" s="131"/>
      <c r="C88" s="368"/>
      <c r="D88" s="56">
        <v>234000</v>
      </c>
      <c r="E88" s="37"/>
      <c r="F88" s="37"/>
      <c r="G88" s="37"/>
      <c r="H88" s="38"/>
    </row>
    <row r="89" spans="1:8" ht="50.1" customHeight="1" thickBot="1" x14ac:dyDescent="0.25">
      <c r="A89" s="119" t="s">
        <v>52</v>
      </c>
      <c r="B89" s="120"/>
      <c r="C89" s="120"/>
      <c r="D89" s="121" t="str">
        <f>"от "&amp;MIN(D90:D99)&amp;" до "&amp;MAX(D90:D99)</f>
        <v>от 420 до 7980</v>
      </c>
      <c r="E89" s="122"/>
      <c r="F89" s="122"/>
      <c r="G89" s="122"/>
      <c r="H89" s="123"/>
    </row>
    <row r="90" spans="1:8" s="16" customFormat="1" ht="159" customHeight="1"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90" s="135">
        <v>1380</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91" s="140">
        <v>720</v>
      </c>
      <c r="E91" s="140"/>
      <c r="F91" s="140"/>
      <c r="G91" s="140"/>
      <c r="H91" s="141"/>
    </row>
    <row r="92" spans="1:8" ht="37.5" customHeight="1" x14ac:dyDescent="0.2">
      <c r="A92" s="137" t="s">
        <v>55</v>
      </c>
      <c r="B92" s="138"/>
      <c r="C92" s="142"/>
      <c r="D92" s="140">
        <v>6240</v>
      </c>
      <c r="E92" s="140"/>
      <c r="F92" s="140"/>
      <c r="G92" s="140"/>
      <c r="H92" s="141"/>
    </row>
    <row r="93" spans="1:8" ht="37.5" customHeight="1" x14ac:dyDescent="0.2">
      <c r="A93" s="137" t="s">
        <v>56</v>
      </c>
      <c r="B93" s="138"/>
      <c r="C93" s="142"/>
      <c r="D93" s="140">
        <v>2520</v>
      </c>
      <c r="E93" s="140"/>
      <c r="F93" s="140"/>
      <c r="G93" s="140"/>
      <c r="H93" s="141"/>
    </row>
    <row r="94" spans="1:8" ht="37.5" customHeight="1" x14ac:dyDescent="0.2">
      <c r="A94" s="143" t="s">
        <v>57</v>
      </c>
      <c r="B94" s="144"/>
      <c r="C94" s="142"/>
      <c r="D94" s="140">
        <v>7452</v>
      </c>
      <c r="E94" s="140"/>
      <c r="F94" s="140"/>
      <c r="G94" s="140"/>
      <c r="H94" s="141"/>
    </row>
    <row r="95" spans="1:8" ht="37.5" customHeight="1" x14ac:dyDescent="0.2">
      <c r="A95" s="137" t="s">
        <v>58</v>
      </c>
      <c r="B95" s="138"/>
      <c r="C95" s="142"/>
      <c r="D95" s="140">
        <v>420</v>
      </c>
      <c r="E95" s="140"/>
      <c r="F95" s="140"/>
      <c r="G95" s="140"/>
      <c r="H95" s="141"/>
    </row>
    <row r="96" spans="1:8" ht="37.5" customHeight="1" x14ac:dyDescent="0.2">
      <c r="A96" s="137" t="s">
        <v>59</v>
      </c>
      <c r="B96" s="138"/>
      <c r="C96" s="142"/>
      <c r="D96" s="140">
        <v>420</v>
      </c>
      <c r="E96" s="140"/>
      <c r="F96" s="140"/>
      <c r="G96" s="140"/>
      <c r="H96" s="141"/>
    </row>
    <row r="97" spans="1:8" ht="37.5" customHeight="1" x14ac:dyDescent="0.2">
      <c r="A97" s="137" t="s">
        <v>60</v>
      </c>
      <c r="B97" s="138"/>
      <c r="C97" s="142"/>
      <c r="D97" s="140">
        <v>840</v>
      </c>
      <c r="E97" s="140"/>
      <c r="F97" s="140"/>
      <c r="G97" s="140"/>
      <c r="H97" s="141"/>
    </row>
    <row r="98" spans="1:8" ht="37.5" customHeight="1" x14ac:dyDescent="0.2">
      <c r="A98" s="137" t="s">
        <v>61</v>
      </c>
      <c r="B98" s="138"/>
      <c r="C98" s="142"/>
      <c r="D98" s="140">
        <v>1260</v>
      </c>
      <c r="E98" s="140"/>
      <c r="F98" s="140"/>
      <c r="G98" s="140"/>
      <c r="H98" s="141"/>
    </row>
    <row r="99" spans="1:8" ht="37.5" customHeight="1" thickBot="1" x14ac:dyDescent="0.25">
      <c r="A99" s="145" t="s">
        <v>62</v>
      </c>
      <c r="B99" s="146"/>
      <c r="C99" s="147"/>
      <c r="D99" s="148">
        <v>7980</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0" s="45">
        <v>30</v>
      </c>
      <c r="E100" s="45"/>
      <c r="F100" s="45"/>
      <c r="G100" s="45"/>
      <c r="H100" s="46"/>
    </row>
    <row r="101" spans="1:8" ht="50.1" customHeight="1" thickBot="1" x14ac:dyDescent="0.25">
      <c r="A101" s="24" t="s">
        <v>65</v>
      </c>
      <c r="B101" s="25"/>
      <c r="C101" s="26"/>
      <c r="D101" s="156" t="str">
        <f>"от "&amp;MIN(D103,D123:H124,F163,D125:H139)&amp;" до "&amp;MAX(D103,D123:H124,F163,D125:H139)</f>
        <v>от 540 до 31860</v>
      </c>
      <c r="E101" s="156"/>
      <c r="F101" s="156"/>
      <c r="G101" s="156"/>
      <c r="H101" s="157"/>
    </row>
    <row r="102" spans="1:8" ht="21.75" thickBot="1" x14ac:dyDescent="0.25">
      <c r="A102" s="301"/>
      <c r="B102" s="302"/>
      <c r="C102" s="118"/>
      <c r="D102" s="325"/>
      <c r="E102" s="325"/>
      <c r="F102" s="325"/>
      <c r="G102" s="325"/>
      <c r="H102" s="326"/>
    </row>
    <row r="103" spans="1:8" ht="63"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03" s="165">
        <v>9960</v>
      </c>
      <c r="E103" s="165"/>
      <c r="F103" s="165"/>
      <c r="G103" s="165"/>
      <c r="H103" s="166"/>
    </row>
    <row r="104" spans="1:8" ht="63" customHeight="1" thickBot="1" x14ac:dyDescent="0.25">
      <c r="A104" s="167" t="s">
        <v>67</v>
      </c>
      <c r="B104" s="168"/>
      <c r="C104" s="169"/>
      <c r="D104" s="170" t="s">
        <v>68</v>
      </c>
      <c r="E104" s="171"/>
      <c r="F104" s="171"/>
      <c r="G104" s="171"/>
      <c r="H104" s="172"/>
    </row>
    <row r="105" spans="1:8" ht="63" customHeight="1" x14ac:dyDescent="0.2">
      <c r="A105" s="173" t="s">
        <v>69</v>
      </c>
      <c r="B105" s="174"/>
      <c r="C105" s="169"/>
      <c r="D105" s="140">
        <f>D103/4</f>
        <v>2490</v>
      </c>
      <c r="E105" s="140"/>
      <c r="F105" s="140"/>
      <c r="G105" s="140"/>
      <c r="H105" s="141"/>
    </row>
    <row r="106" spans="1:8" ht="63" customHeight="1" x14ac:dyDescent="0.2">
      <c r="A106" s="173" t="s">
        <v>70</v>
      </c>
      <c r="B106" s="174"/>
      <c r="C106" s="169"/>
      <c r="D106" s="140">
        <f>D103/5</f>
        <v>1992</v>
      </c>
      <c r="E106" s="140"/>
      <c r="F106" s="140"/>
      <c r="G106" s="140"/>
      <c r="H106" s="141"/>
    </row>
    <row r="107" spans="1:8" ht="63" customHeight="1" x14ac:dyDescent="0.2">
      <c r="A107" s="173" t="s">
        <v>71</v>
      </c>
      <c r="B107" s="174"/>
      <c r="C107" s="169"/>
      <c r="D107" s="140">
        <f>D103/6</f>
        <v>1660</v>
      </c>
      <c r="E107" s="140"/>
      <c r="F107" s="140"/>
      <c r="G107" s="140"/>
      <c r="H107" s="141"/>
    </row>
    <row r="108" spans="1:8" ht="63" customHeight="1" x14ac:dyDescent="0.2">
      <c r="A108" s="173" t="s">
        <v>72</v>
      </c>
      <c r="B108" s="174"/>
      <c r="C108" s="169"/>
      <c r="D108" s="140">
        <f>D103/7</f>
        <v>1422.8571428571429</v>
      </c>
      <c r="E108" s="140"/>
      <c r="F108" s="140"/>
      <c r="G108" s="140"/>
      <c r="H108" s="141"/>
    </row>
    <row r="109" spans="1:8" ht="63" customHeight="1" x14ac:dyDescent="0.2">
      <c r="A109" s="173" t="s">
        <v>73</v>
      </c>
      <c r="B109" s="174"/>
      <c r="C109" s="169"/>
      <c r="D109" s="140">
        <f>D103/8</f>
        <v>1245</v>
      </c>
      <c r="E109" s="140"/>
      <c r="F109" s="140"/>
      <c r="G109" s="140"/>
      <c r="H109" s="141"/>
    </row>
    <row r="110" spans="1:8" ht="63" customHeight="1" x14ac:dyDescent="0.2">
      <c r="A110" s="173" t="s">
        <v>74</v>
      </c>
      <c r="B110" s="174"/>
      <c r="C110" s="169"/>
      <c r="D110" s="140">
        <f>D103/9</f>
        <v>1106.6666666666667</v>
      </c>
      <c r="E110" s="140"/>
      <c r="F110" s="140"/>
      <c r="G110" s="140"/>
      <c r="H110" s="141"/>
    </row>
    <row r="111" spans="1:8" ht="63" customHeight="1" x14ac:dyDescent="0.2">
      <c r="A111" s="173" t="s">
        <v>75</v>
      </c>
      <c r="B111" s="174"/>
      <c r="C111" s="169"/>
      <c r="D111" s="140">
        <f>D103/10</f>
        <v>996</v>
      </c>
      <c r="E111" s="140"/>
      <c r="F111" s="140"/>
      <c r="G111" s="140"/>
      <c r="H111" s="141"/>
    </row>
    <row r="112" spans="1:8" ht="63" customHeight="1" thickBot="1" x14ac:dyDescent="0.25">
      <c r="A112" s="162" t="s">
        <v>76</v>
      </c>
      <c r="B112" s="163"/>
      <c r="C112" s="169"/>
      <c r="D112" s="165">
        <v>14400</v>
      </c>
      <c r="E112" s="165"/>
      <c r="F112" s="165"/>
      <c r="G112" s="165"/>
      <c r="H112" s="166"/>
    </row>
    <row r="113" spans="1:8" ht="63" customHeight="1" thickBot="1" x14ac:dyDescent="0.25">
      <c r="A113" s="167" t="s">
        <v>67</v>
      </c>
      <c r="B113" s="168"/>
      <c r="C113" s="169"/>
      <c r="D113" s="170" t="s">
        <v>68</v>
      </c>
      <c r="E113" s="171"/>
      <c r="F113" s="171"/>
      <c r="G113" s="171"/>
      <c r="H113" s="172"/>
    </row>
    <row r="114" spans="1:8" ht="63" customHeight="1" x14ac:dyDescent="0.2">
      <c r="A114" s="173" t="s">
        <v>69</v>
      </c>
      <c r="B114" s="174"/>
      <c r="C114" s="169"/>
      <c r="D114" s="140">
        <v>3150</v>
      </c>
      <c r="E114" s="140"/>
      <c r="F114" s="140"/>
      <c r="G114" s="140"/>
      <c r="H114" s="141"/>
    </row>
    <row r="115" spans="1:8" ht="63" customHeight="1" x14ac:dyDescent="0.2">
      <c r="A115" s="173" t="s">
        <v>70</v>
      </c>
      <c r="B115" s="174"/>
      <c r="C115" s="169"/>
      <c r="D115" s="140">
        <v>2880</v>
      </c>
      <c r="E115" s="140"/>
      <c r="F115" s="140"/>
      <c r="G115" s="140"/>
      <c r="H115" s="141"/>
    </row>
    <row r="116" spans="1:8" ht="63" customHeight="1" x14ac:dyDescent="0.2">
      <c r="A116" s="173" t="s">
        <v>71</v>
      </c>
      <c r="B116" s="174"/>
      <c r="C116" s="169"/>
      <c r="D116" s="140">
        <v>2400</v>
      </c>
      <c r="E116" s="140"/>
      <c r="F116" s="140"/>
      <c r="G116" s="140"/>
      <c r="H116" s="141"/>
    </row>
    <row r="117" spans="1:8" ht="63" customHeight="1" x14ac:dyDescent="0.2">
      <c r="A117" s="173" t="s">
        <v>72</v>
      </c>
      <c r="B117" s="174"/>
      <c r="C117" s="169"/>
      <c r="D117" s="140">
        <v>2057.1428571428569</v>
      </c>
      <c r="E117" s="140"/>
      <c r="F117" s="140"/>
      <c r="G117" s="140"/>
      <c r="H117" s="141"/>
    </row>
    <row r="118" spans="1:8" ht="63" customHeight="1" x14ac:dyDescent="0.2">
      <c r="A118" s="173" t="s">
        <v>73</v>
      </c>
      <c r="B118" s="174"/>
      <c r="C118" s="169"/>
      <c r="D118" s="140">
        <v>1800</v>
      </c>
      <c r="E118" s="140"/>
      <c r="F118" s="140"/>
      <c r="G118" s="140"/>
      <c r="H118" s="141"/>
    </row>
    <row r="119" spans="1:8" ht="63" customHeight="1" x14ac:dyDescent="0.2">
      <c r="A119" s="173" t="s">
        <v>74</v>
      </c>
      <c r="B119" s="174"/>
      <c r="C119" s="169"/>
      <c r="D119" s="140">
        <v>1599.9999999999998</v>
      </c>
      <c r="E119" s="140"/>
      <c r="F119" s="140"/>
      <c r="G119" s="140"/>
      <c r="H119" s="141"/>
    </row>
    <row r="120" spans="1:8" ht="63" customHeight="1" thickBot="1" x14ac:dyDescent="0.25">
      <c r="A120" s="173" t="s">
        <v>75</v>
      </c>
      <c r="B120" s="174"/>
      <c r="C120" s="177"/>
      <c r="D120" s="140">
        <v>1440</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44">
        <v>12000</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"2ГИС.БАРНАУЛ"</v>
      </c>
      <c r="D123" s="31">
        <v>17160</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187">
        <v>10380</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5" s="36">
        <v>5580</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"2ГИС.БАРНАУЛ"</v>
      </c>
      <c r="D126" s="36">
        <v>15900</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"2ГИС.БАРНАУЛ"</v>
      </c>
      <c r="D127" s="36">
        <v>19080</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8" s="36">
        <v>3708</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9" s="36">
        <v>3006</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0" s="36">
        <v>7452</v>
      </c>
      <c r="E130" s="37"/>
      <c r="F130" s="37"/>
      <c r="G130" s="37"/>
      <c r="H130" s="38"/>
    </row>
    <row r="131" spans="1:8" ht="50.1" customHeight="1" x14ac:dyDescent="0.2">
      <c r="A131" s="143" t="s">
        <v>86</v>
      </c>
      <c r="B131" s="144"/>
      <c r="C131" s="186" t="str">
        <f>C163</f>
        <v>электронный справочник на основе Справочника организаций "2ГИС.БАРНАУЛ" (мобильная версия 2ГИС 4.0 и выше)</v>
      </c>
      <c r="D131" s="36">
        <v>22440</v>
      </c>
      <c r="E131" s="37"/>
      <c r="F131" s="37"/>
      <c r="G131" s="37"/>
      <c r="H131" s="38"/>
    </row>
    <row r="132" spans="1:8" ht="50.1" customHeight="1" x14ac:dyDescent="0.2">
      <c r="A132" s="143" t="s">
        <v>87</v>
      </c>
      <c r="B132" s="144"/>
      <c r="C132" s="186" t="s">
        <v>88</v>
      </c>
      <c r="D132" s="36">
        <v>540</v>
      </c>
      <c r="E132" s="37"/>
      <c r="F132" s="37"/>
      <c r="G132" s="37"/>
      <c r="H132" s="38"/>
    </row>
    <row r="133" spans="1:8" ht="75.7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3" s="36">
        <v>6420</v>
      </c>
      <c r="E133" s="37"/>
      <c r="F133" s="37"/>
      <c r="G133" s="37"/>
      <c r="H133" s="38"/>
    </row>
    <row r="134" spans="1:8" ht="75.75"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4" s="36">
        <v>5136</v>
      </c>
      <c r="E134" s="37"/>
      <c r="F134" s="37"/>
      <c r="G134" s="37"/>
      <c r="H134" s="38"/>
    </row>
    <row r="135" spans="1:8" ht="75.75" customHeight="1" x14ac:dyDescent="0.2">
      <c r="A135" s="143" t="s">
        <v>91</v>
      </c>
      <c r="B135" s="144"/>
      <c r="C135"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5" s="36">
        <v>5340</v>
      </c>
      <c r="E135" s="37"/>
      <c r="F135" s="37"/>
      <c r="G135" s="37"/>
      <c r="H135" s="38"/>
    </row>
    <row r="136" spans="1:8" ht="75.75" customHeight="1" x14ac:dyDescent="0.2">
      <c r="A136" s="143" t="s">
        <v>92</v>
      </c>
      <c r="B136" s="144"/>
      <c r="C136"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6" s="36">
        <v>2568</v>
      </c>
      <c r="E136" s="37"/>
      <c r="F136" s="37"/>
      <c r="G136" s="37"/>
      <c r="H136" s="38"/>
    </row>
    <row r="137" spans="1:8" ht="75.7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7" s="36">
        <v>31860</v>
      </c>
      <c r="E137" s="37"/>
      <c r="F137" s="37"/>
      <c r="G137" s="37"/>
      <c r="H137" s="38"/>
    </row>
    <row r="138" spans="1:8" ht="75.7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8" s="36">
        <v>10902</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9" s="36">
        <v>10200</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40" s="36">
        <v>1380</v>
      </c>
      <c r="E140" s="37"/>
      <c r="F140" s="37"/>
      <c r="G140" s="37"/>
      <c r="H140" s="38"/>
    </row>
    <row r="141" spans="1:8" s="16" customFormat="1" ht="102" customHeight="1" x14ac:dyDescent="0.2">
      <c r="A141" s="143" t="s">
        <v>96</v>
      </c>
      <c r="B141" s="144"/>
      <c r="C14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41" s="36">
        <v>100002</v>
      </c>
      <c r="E141" s="37"/>
      <c r="F141" s="37"/>
      <c r="G141" s="37"/>
      <c r="H141" s="38"/>
    </row>
    <row r="142" spans="1:8" s="16" customFormat="1" ht="126" customHeight="1" x14ac:dyDescent="0.2">
      <c r="A142" s="143" t="s">
        <v>97</v>
      </c>
      <c r="B142" s="144"/>
      <c r="C14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2" s="36">
        <v>15000</v>
      </c>
      <c r="E142" s="37"/>
      <c r="F142" s="37"/>
      <c r="G142" s="37"/>
      <c r="H142" s="38"/>
    </row>
    <row r="143" spans="1:8" s="16" customFormat="1" ht="126" customHeight="1" x14ac:dyDescent="0.2">
      <c r="A143" s="143" t="s">
        <v>98</v>
      </c>
      <c r="B143" s="144"/>
      <c r="C14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3" s="36">
        <v>7500</v>
      </c>
      <c r="E143" s="37"/>
      <c r="F143" s="37"/>
      <c r="G143" s="37"/>
      <c r="H143" s="38"/>
    </row>
    <row r="144" spans="1:8" s="16" customFormat="1" ht="126" customHeight="1" x14ac:dyDescent="0.2">
      <c r="A144" s="137" t="s">
        <v>99</v>
      </c>
      <c r="B144" s="191"/>
      <c r="C14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44" s="36">
        <v>10002</v>
      </c>
      <c r="E144" s="37"/>
      <c r="F144" s="37"/>
      <c r="G144" s="37"/>
      <c r="H144" s="38"/>
    </row>
    <row r="145" spans="1:8" ht="50.1" customHeight="1" x14ac:dyDescent="0.2">
      <c r="A145" s="143" t="s">
        <v>100</v>
      </c>
      <c r="B145" s="144"/>
      <c r="C145" s="186" t="str">
        <f>"Интернет-площадка 2gis.ru на основе Cправочника организаций "&amp;$C$2&amp;""</f>
        <v>Интернет-площадка 2gis.ru на основе Cправочника организаций "2ГИС.БАРНАУЛ"</v>
      </c>
      <c r="D145" s="36">
        <v>24120</v>
      </c>
      <c r="E145" s="37"/>
      <c r="F145" s="37"/>
      <c r="G145" s="37"/>
      <c r="H145" s="38"/>
    </row>
    <row r="146" spans="1:8" ht="50.1" customHeight="1" x14ac:dyDescent="0.2">
      <c r="A146" s="143" t="s">
        <v>101</v>
      </c>
      <c r="B146" s="144"/>
      <c r="C146" s="186" t="str">
        <f t="shared" ref="C146:C155"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6" s="36">
        <v>14640</v>
      </c>
      <c r="E146" s="37"/>
      <c r="F146" s="37"/>
      <c r="G146" s="37"/>
      <c r="H146" s="38"/>
    </row>
    <row r="147" spans="1:8" ht="50.1" customHeight="1" x14ac:dyDescent="0.2">
      <c r="A147" s="143" t="s">
        <v>102</v>
      </c>
      <c r="B147" s="144"/>
      <c r="C147" s="186" t="str">
        <f t="shared" si="2"/>
        <v>Электронный справочник на основе Справочника организаций "2ГИС.БАРНАУЛ" (версия для ПК)</v>
      </c>
      <c r="D147" s="36">
        <v>7920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"2ГИС.БАРНАУЛ"</v>
      </c>
      <c r="D148" s="36">
        <v>22320</v>
      </c>
      <c r="E148" s="37"/>
      <c r="F148" s="37"/>
      <c r="G148" s="37"/>
      <c r="H148" s="38"/>
    </row>
    <row r="149" spans="1:8" ht="50.1" customHeight="1" x14ac:dyDescent="0.2">
      <c r="A149" s="143" t="s">
        <v>104</v>
      </c>
      <c r="B149" s="144"/>
      <c r="C149" s="186" t="str">
        <f>"Интернет-площадка 2gis.ru на основе Cправочника организаций "&amp;$C$2&amp;""</f>
        <v>Интернет-площадка 2gis.ru на основе Cправочника организаций "2ГИС.БАРНАУЛ"</v>
      </c>
      <c r="D149" s="36">
        <v>26784</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"2ГИС.БАРНАУЛ" (версия для ПК)</v>
      </c>
      <c r="D150" s="36">
        <v>5280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"2ГИС.БАРНАУЛ" (версия для ПК)</v>
      </c>
      <c r="D151" s="36">
        <v>4320</v>
      </c>
      <c r="E151" s="37"/>
      <c r="F151" s="37"/>
      <c r="G151" s="37"/>
      <c r="H151" s="38"/>
    </row>
    <row r="152" spans="1:8" ht="50.1" customHeight="1" x14ac:dyDescent="0.2">
      <c r="A152" s="143" t="s">
        <v>107</v>
      </c>
      <c r="B152" s="144"/>
      <c r="C152" s="186" t="str">
        <f t="shared" si="2"/>
        <v>Электронный справочник на основе Справочника организаций "2ГИС.БАРНАУЛ" (версия для ПК)</v>
      </c>
      <c r="D152" s="36">
        <v>10440</v>
      </c>
      <c r="E152" s="37"/>
      <c r="F152" s="37"/>
      <c r="G152" s="37"/>
      <c r="H152" s="38"/>
    </row>
    <row r="153" spans="1:8" ht="50.1" customHeight="1" x14ac:dyDescent="0.2">
      <c r="A153" s="143" t="s">
        <v>108</v>
      </c>
      <c r="B153" s="144"/>
      <c r="C153" s="186" t="s">
        <v>88</v>
      </c>
      <c r="D153" s="36">
        <v>840</v>
      </c>
      <c r="E153" s="37"/>
      <c r="F153" s="37"/>
      <c r="G153" s="37"/>
      <c r="H153" s="38"/>
    </row>
    <row r="154" spans="1:8" ht="68.25" customHeight="1" x14ac:dyDescent="0.2">
      <c r="A154" s="143" t="s">
        <v>109</v>
      </c>
      <c r="B154" s="144"/>
      <c r="C15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4" s="36">
        <v>44640</v>
      </c>
      <c r="E154" s="37"/>
      <c r="F154" s="37"/>
      <c r="G154" s="37"/>
      <c r="H154" s="38"/>
    </row>
    <row r="155" spans="1:8" ht="50.1" customHeight="1" thickBot="1" x14ac:dyDescent="0.25">
      <c r="A155" s="143" t="s">
        <v>110</v>
      </c>
      <c r="B155" s="144"/>
      <c r="C155" s="186" t="str">
        <f t="shared" si="2"/>
        <v>Электронный справочник на основе Справочника организаций "2ГИС.БАРНАУЛ" (версия для ПК)</v>
      </c>
      <c r="D155" s="44">
        <v>14280</v>
      </c>
      <c r="E155" s="45"/>
      <c r="F155" s="45"/>
      <c r="G155" s="45"/>
      <c r="H155" s="46"/>
    </row>
    <row r="156" spans="1:8" s="28" customFormat="1" ht="50.1" customHeight="1" thickBot="1" x14ac:dyDescent="0.25">
      <c r="A156" s="24" t="s">
        <v>111</v>
      </c>
      <c r="B156" s="25"/>
      <c r="C156" s="26"/>
      <c r="D156" s="156"/>
      <c r="E156" s="156"/>
      <c r="F156" s="156"/>
      <c r="G156" s="156"/>
      <c r="H156" s="157"/>
    </row>
    <row r="157" spans="1:8" s="16" customFormat="1" ht="50.1" customHeight="1" x14ac:dyDescent="0.2">
      <c r="A157" s="143" t="s">
        <v>112</v>
      </c>
      <c r="B157" s="144"/>
      <c r="C15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57" s="36">
        <v>9000</v>
      </c>
      <c r="E157" s="37"/>
      <c r="F157" s="37"/>
      <c r="G157" s="37"/>
      <c r="H157" s="38"/>
    </row>
    <row r="158" spans="1:8" s="16" customFormat="1" ht="50.1" customHeight="1" x14ac:dyDescent="0.2">
      <c r="A158" s="143" t="s">
        <v>113</v>
      </c>
      <c r="B158" s="144"/>
      <c r="C158" s="196"/>
      <c r="D158" s="36">
        <v>9000</v>
      </c>
      <c r="E158" s="37"/>
      <c r="F158" s="37"/>
      <c r="G158" s="37"/>
      <c r="H158" s="38"/>
    </row>
    <row r="159" spans="1:8" s="16" customFormat="1" ht="50.1" customHeight="1" x14ac:dyDescent="0.2">
      <c r="A159" s="194" t="s">
        <v>114</v>
      </c>
      <c r="B159" s="195"/>
      <c r="C159" s="196"/>
      <c r="D159" s="329">
        <v>4500</v>
      </c>
      <c r="E159" s="140"/>
      <c r="F159" s="140"/>
      <c r="G159" s="140"/>
      <c r="H159" s="140"/>
    </row>
    <row r="160" spans="1:8" s="16" customFormat="1" ht="50.1" customHeight="1" x14ac:dyDescent="0.2">
      <c r="A160" s="194" t="s">
        <v>115</v>
      </c>
      <c r="B160" s="195"/>
      <c r="C160" s="196"/>
      <c r="D160" s="329">
        <v>450</v>
      </c>
      <c r="E160" s="140"/>
      <c r="F160" s="140"/>
      <c r="G160" s="140"/>
      <c r="H160" s="140"/>
    </row>
    <row r="161" spans="1:8" s="16" customFormat="1" ht="50.1" customHeight="1" thickBot="1" x14ac:dyDescent="0.25">
      <c r="A161" s="194" t="s">
        <v>116</v>
      </c>
      <c r="B161" s="195"/>
      <c r="C161" s="198"/>
      <c r="D161" s="78">
        <v>1800</v>
      </c>
      <c r="E161" s="79"/>
      <c r="F161" s="79"/>
      <c r="G161" s="79"/>
      <c r="H161" s="79"/>
    </row>
    <row r="162" spans="1:8" s="16" customFormat="1" ht="50.1" customHeight="1" thickBot="1" x14ac:dyDescent="0.25">
      <c r="A162" s="24" t="s">
        <v>117</v>
      </c>
      <c r="B162" s="25"/>
      <c r="C162" s="26"/>
      <c r="D162" s="156"/>
      <c r="E162" s="156"/>
      <c r="F162" s="156"/>
      <c r="G162" s="156"/>
      <c r="H162" s="157"/>
    </row>
    <row r="163" spans="1:8" ht="50.1" customHeight="1" x14ac:dyDescent="0.2">
      <c r="A163" s="143" t="s">
        <v>118</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3" s="200">
        <f>F163*1.2</f>
        <v>9612</v>
      </c>
      <c r="E163" s="201">
        <f>F163*1.1</f>
        <v>8811</v>
      </c>
      <c r="F163" s="201">
        <v>8010</v>
      </c>
      <c r="G163" s="201">
        <f>F163*0.75</f>
        <v>6007.5</v>
      </c>
      <c r="H163" s="202">
        <f>F163*0.5</f>
        <v>4005</v>
      </c>
    </row>
    <row r="164" spans="1:8" ht="50.1" customHeight="1" x14ac:dyDescent="0.2">
      <c r="A164" s="143" t="s">
        <v>119</v>
      </c>
      <c r="B164" s="144"/>
      <c r="C164" s="186" t="str">
        <f>"Интернет-площадка 2gis.ru на основе Cправочника организаций "&amp;$C$2&amp;""</f>
        <v>Интернет-площадка 2gis.ru на основе Cправочника организаций "2ГИС.БАРНАУЛ"</v>
      </c>
      <c r="D164" s="36">
        <v>3540</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5" s="36">
        <v>1728</v>
      </c>
      <c r="E165" s="37"/>
      <c r="F165" s="37"/>
      <c r="G165" s="37"/>
      <c r="H165" s="38"/>
    </row>
    <row r="166" spans="1:8" ht="50.1" customHeight="1" x14ac:dyDescent="0.2">
      <c r="A166" s="143" t="s">
        <v>121</v>
      </c>
      <c r="B166" s="144"/>
      <c r="C16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6" s="200">
        <f>F166*1.2</f>
        <v>13536</v>
      </c>
      <c r="E166" s="201">
        <f>F166*1.1</f>
        <v>12408.000000000002</v>
      </c>
      <c r="F166" s="201">
        <v>11280</v>
      </c>
      <c r="G166" s="201">
        <f>F166*0.75</f>
        <v>8460</v>
      </c>
      <c r="H166" s="202">
        <f>F166*0.5</f>
        <v>5640</v>
      </c>
    </row>
    <row r="167" spans="1:8" ht="50.1" customHeight="1" x14ac:dyDescent="0.2">
      <c r="A167" s="143" t="s">
        <v>166</v>
      </c>
      <c r="B167" s="144"/>
      <c r="C167" s="186" t="str">
        <f>"Интернет-площадка 2gis.ru на основе Cправочника организаций "&amp;$C$2&amp;""</f>
        <v>Интернет-площадка 2gis.ru на основе Cправочника организаций "2ГИС.БАРНАУЛ"</v>
      </c>
      <c r="D167" s="36">
        <v>5040</v>
      </c>
      <c r="E167" s="37"/>
      <c r="F167" s="37"/>
      <c r="G167" s="37"/>
      <c r="H167" s="38"/>
    </row>
    <row r="168" spans="1:8" ht="50.1" customHeight="1" x14ac:dyDescent="0.2">
      <c r="A168" s="143" t="s">
        <v>123</v>
      </c>
      <c r="B168" s="144"/>
      <c r="C168"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8" s="36">
        <v>2520</v>
      </c>
      <c r="E168" s="37"/>
      <c r="F168" s="37"/>
      <c r="G168" s="37"/>
      <c r="H168" s="38"/>
    </row>
    <row r="169" spans="1:8" s="16" customFormat="1" ht="126" customHeight="1" x14ac:dyDescent="0.2">
      <c r="A169" s="143" t="s">
        <v>124</v>
      </c>
      <c r="B169" s="144"/>
      <c r="C169" s="203" t="str">
        <f>C164</f>
        <v>Интернет-площадка 2gis.ru на основе Cправочника организаций "2ГИС.БАРНАУЛ"</v>
      </c>
      <c r="D169" s="200">
        <f>F169*1.2</f>
        <v>7704</v>
      </c>
      <c r="E169" s="201">
        <f>F169*1.1</f>
        <v>7062.0000000000009</v>
      </c>
      <c r="F169" s="201">
        <v>6420</v>
      </c>
      <c r="G169" s="201">
        <f>F169*0.75</f>
        <v>4815</v>
      </c>
      <c r="H169" s="202">
        <f>F169*0.5</f>
        <v>3210</v>
      </c>
    </row>
    <row r="170" spans="1:8" s="16" customFormat="1" ht="126" customHeight="1" thickBot="1" x14ac:dyDescent="0.25">
      <c r="A170" s="143" t="s">
        <v>125</v>
      </c>
      <c r="B170" s="144"/>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0" s="36">
        <v>6552</v>
      </c>
      <c r="E170" s="37"/>
      <c r="F170" s="37"/>
      <c r="G170" s="37"/>
      <c r="H170" s="38"/>
    </row>
    <row r="171" spans="1:8" ht="50.1" customHeight="1" thickBot="1" x14ac:dyDescent="0.25">
      <c r="A171" s="24" t="s">
        <v>185</v>
      </c>
      <c r="B171" s="25"/>
      <c r="C171" s="26"/>
      <c r="D171" s="156"/>
      <c r="E171" s="156"/>
      <c r="F171" s="156"/>
      <c r="G171" s="156"/>
      <c r="H171" s="157"/>
    </row>
    <row r="172" spans="1:8" s="23" customFormat="1" ht="30" customHeight="1" thickBot="1" x14ac:dyDescent="0.25">
      <c r="A172" s="357"/>
      <c r="B172" s="357"/>
      <c r="C172" s="358"/>
      <c r="D172" s="357"/>
      <c r="E172" s="357"/>
      <c r="F172" s="357"/>
      <c r="G172" s="357"/>
      <c r="H172" s="359"/>
    </row>
    <row r="173" spans="1:8" s="16" customFormat="1" ht="83.25" customHeight="1" thickBot="1" x14ac:dyDescent="0.25">
      <c r="A173" s="143" t="s">
        <v>186</v>
      </c>
      <c r="B173" s="144"/>
      <c r="C17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3" s="31">
        <v>17610</v>
      </c>
      <c r="E173" s="32"/>
      <c r="F173" s="32"/>
      <c r="G173" s="32"/>
      <c r="H173" s="33"/>
    </row>
    <row r="174" spans="1:8" s="16" customFormat="1" ht="83.25" customHeight="1" thickBot="1" x14ac:dyDescent="0.25">
      <c r="A174" s="143" t="s">
        <v>187</v>
      </c>
      <c r="B174" s="144"/>
      <c r="C174" s="196"/>
      <c r="D174" s="31">
        <v>17610</v>
      </c>
      <c r="E174" s="32"/>
      <c r="F174" s="32"/>
      <c r="G174" s="32"/>
      <c r="H174" s="33"/>
    </row>
    <row r="175" spans="1:8" ht="50.1" customHeight="1" thickBot="1" x14ac:dyDescent="0.25">
      <c r="A175" s="301"/>
      <c r="B175" s="302"/>
      <c r="C175" s="182"/>
      <c r="D175" s="325"/>
      <c r="E175" s="325"/>
      <c r="F175" s="325"/>
      <c r="G175" s="325"/>
      <c r="H175" s="326"/>
    </row>
    <row r="176" spans="1:8" s="23" customFormat="1" ht="26.25" x14ac:dyDescent="0.2">
      <c r="A176" s="204"/>
      <c r="B176" s="205"/>
      <c r="C176" s="206"/>
      <c r="D176" s="205"/>
      <c r="E176" s="205"/>
      <c r="F176" s="205"/>
      <c r="G176" s="205"/>
      <c r="H176" s="207"/>
    </row>
    <row r="177" spans="1:8" s="16" customFormat="1" ht="21" x14ac:dyDescent="0.2">
      <c r="A177" s="208"/>
      <c r="B177" s="209" t="s">
        <v>126</v>
      </c>
      <c r="C177" s="210" t="s">
        <v>226</v>
      </c>
      <c r="D177" s="210"/>
      <c r="E177" s="211"/>
      <c r="F177" s="211"/>
      <c r="G177" s="211"/>
      <c r="H177" s="211"/>
    </row>
    <row r="178" spans="1:8" s="16" customFormat="1" ht="21" x14ac:dyDescent="0.2">
      <c r="A178" s="208"/>
      <c r="B178" s="211"/>
      <c r="C178" s="212" t="s">
        <v>227</v>
      </c>
      <c r="D178" s="212"/>
      <c r="E178" s="211"/>
      <c r="F178" s="211"/>
      <c r="G178" s="211"/>
      <c r="H178" s="211"/>
    </row>
    <row r="179" spans="1:8" s="16" customFormat="1" ht="21" x14ac:dyDescent="0.2">
      <c r="A179" s="208"/>
      <c r="B179" s="211"/>
      <c r="C179" s="212" t="s">
        <v>228</v>
      </c>
      <c r="D179" s="212"/>
      <c r="E179" s="211"/>
      <c r="F179" s="211"/>
      <c r="G179" s="211"/>
      <c r="H179" s="211"/>
    </row>
    <row r="180" spans="1:8" s="16" customFormat="1" ht="21" x14ac:dyDescent="0.2">
      <c r="A180" s="204"/>
      <c r="B180" s="205"/>
      <c r="C180" s="212"/>
      <c r="D180" s="212"/>
      <c r="E180" s="211"/>
      <c r="F180" s="211"/>
      <c r="G180" s="211"/>
      <c r="H180" s="205"/>
    </row>
    <row r="181" spans="1:8" s="16" customFormat="1" ht="26.25" x14ac:dyDescent="0.2">
      <c r="A181" s="215" t="str">
        <f>Абакан_юр!A158</f>
        <v>По соглашению сторон в качестве валюты платежа могут выступать украинские гривны, в этом случае курс следующий: 1 руб. = 0,4427 гривен</v>
      </c>
      <c r="B181" s="215"/>
      <c r="C181" s="215"/>
      <c r="D181" s="216"/>
      <c r="E181" s="216"/>
      <c r="F181" s="217"/>
      <c r="G181" s="218"/>
      <c r="H181" s="218"/>
    </row>
    <row r="182" spans="1:8" ht="26.25" x14ac:dyDescent="0.2">
      <c r="A182" s="215" t="str">
        <f>Абакан_юр!A159</f>
        <v>По соглашению сторон в качестве валюты платежа могут выступать дирхамы ОАЭ, в этом случае курс следующий: 1 руб. = 0,0427 дирхам</v>
      </c>
      <c r="B182" s="215"/>
      <c r="C182" s="215"/>
      <c r="D182" s="216"/>
      <c r="E182" s="216"/>
      <c r="F182" s="217"/>
      <c r="G182" s="220"/>
      <c r="H182" s="220"/>
    </row>
    <row r="183" spans="1:8" ht="26.25" x14ac:dyDescent="0.2">
      <c r="A183" s="215" t="str">
        <f>Абакан_юр!A160</f>
        <v>По соглашению сторон в качестве валюты платежа могут выступать доллары США, в этом случае курс следующий: 1 руб. = 0,0117 доллара</v>
      </c>
      <c r="B183" s="215"/>
      <c r="C183" s="215"/>
      <c r="D183" s="216"/>
      <c r="E183" s="216"/>
      <c r="F183" s="217"/>
      <c r="G183" s="220"/>
      <c r="H183" s="220"/>
    </row>
    <row r="184" spans="1:8" ht="26.25" x14ac:dyDescent="0.2">
      <c r="A184" s="215" t="str">
        <f>Абакан_юр!A161</f>
        <v>По соглашению сторон в качестве валюты платежа могут выступать евро, в этом случае курс следующий: 1 руб. = 0,0108 евро</v>
      </c>
      <c r="B184" s="215"/>
      <c r="C184" s="215"/>
      <c r="D184" s="216"/>
      <c r="E184" s="217"/>
      <c r="F184" s="217"/>
      <c r="G184" s="220"/>
      <c r="H184" s="220"/>
    </row>
    <row r="185" spans="1:8" ht="26.25" x14ac:dyDescent="0.2">
      <c r="A185" s="215" t="str">
        <f>Абакан_юр!A162</f>
        <v>По соглашению сторон в качестве валюты платежа могут выступать чешские кроны, в этом случае курс следующий: 1 руб. = 0,2672 крона</v>
      </c>
      <c r="B185" s="215"/>
      <c r="C185" s="215"/>
      <c r="D185" s="216"/>
      <c r="E185" s="217"/>
      <c r="F185" s="217"/>
      <c r="G185" s="220"/>
      <c r="H185" s="220"/>
    </row>
    <row r="186" spans="1:8" ht="26.25" x14ac:dyDescent="0.2">
      <c r="A186" s="215" t="str">
        <f>Абакан_юр!A163</f>
        <v>По соглашению сторон в качестве валюты платежа могут выступать киргизские сомы, в этом случае курс следующий: 1 руб. = 1,0485 сом</v>
      </c>
      <c r="B186" s="215"/>
      <c r="C186" s="215"/>
      <c r="D186" s="216"/>
      <c r="E186" s="216"/>
      <c r="F186" s="217"/>
      <c r="G186" s="220"/>
      <c r="H186" s="220"/>
    </row>
    <row r="187" spans="1:8" ht="26.25" x14ac:dyDescent="0.2">
      <c r="A187"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7" s="215"/>
      <c r="C187" s="215"/>
      <c r="D187" s="216"/>
      <c r="E187" s="216"/>
      <c r="F187" s="217"/>
      <c r="G187" s="220"/>
      <c r="H187" s="220"/>
    </row>
    <row r="188" spans="1:8" ht="26.25" customHeight="1" x14ac:dyDescent="0.2">
      <c r="A188" s="221"/>
      <c r="B188" s="221"/>
      <c r="C188" s="222"/>
      <c r="D188" s="223"/>
      <c r="E188" s="223"/>
      <c r="F188" s="224"/>
      <c r="G188" s="225"/>
      <c r="H188" s="225"/>
    </row>
    <row r="189" spans="1:8" ht="26.25" customHeight="1" x14ac:dyDescent="0.2">
      <c r="A189" s="227" t="s">
        <v>137</v>
      </c>
      <c r="B189" s="227"/>
      <c r="C189" s="227"/>
      <c r="D189" s="227"/>
      <c r="E189" s="227"/>
      <c r="F189" s="227"/>
      <c r="G189" s="227"/>
      <c r="H189" s="227"/>
    </row>
    <row r="190" spans="1:8" ht="26.25" customHeight="1" x14ac:dyDescent="0.2">
      <c r="A190" s="227" t="s">
        <v>138</v>
      </c>
      <c r="B190" s="227"/>
      <c r="C190" s="227"/>
      <c r="D190" s="227"/>
      <c r="E190" s="227"/>
      <c r="F190" s="227"/>
      <c r="G190" s="227"/>
      <c r="H190" s="227"/>
    </row>
    <row r="191" spans="1:8" ht="26.25" customHeight="1" x14ac:dyDescent="0.2">
      <c r="A191" s="221"/>
      <c r="B191" s="221"/>
      <c r="C191" s="222"/>
      <c r="D191" s="223"/>
      <c r="E191" s="223"/>
      <c r="F191" s="224"/>
      <c r="G191" s="225"/>
      <c r="H191" s="225"/>
    </row>
    <row r="192" spans="1:8" ht="26.25" customHeight="1" thickBot="1" x14ac:dyDescent="0.25">
      <c r="A192" s="228" t="s">
        <v>139</v>
      </c>
      <c r="B192" s="228"/>
      <c r="C192" s="228"/>
      <c r="D192" s="228"/>
      <c r="E192" s="228"/>
      <c r="F192" s="229"/>
      <c r="G192" s="219"/>
      <c r="H192" s="230"/>
    </row>
    <row r="193" spans="1:8" ht="26.25" customHeight="1" thickBot="1" x14ac:dyDescent="0.25">
      <c r="A193" s="231" t="s">
        <v>140</v>
      </c>
      <c r="B193" s="232"/>
      <c r="C193" s="232"/>
      <c r="D193" s="232"/>
      <c r="E193" s="233"/>
      <c r="F193" s="234"/>
      <c r="H193" s="235"/>
    </row>
    <row r="194" spans="1:8" ht="26.25" customHeight="1" thickBot="1" x14ac:dyDescent="0.25">
      <c r="A194" s="236" t="s">
        <v>141</v>
      </c>
      <c r="B194" s="237"/>
      <c r="C194" s="238" t="s">
        <v>142</v>
      </c>
      <c r="D194" s="237" t="s">
        <v>143</v>
      </c>
      <c r="E194" s="239"/>
      <c r="F194" s="240"/>
      <c r="G194" s="240"/>
      <c r="H194" s="240"/>
    </row>
    <row r="195" spans="1:8" ht="21" x14ac:dyDescent="0.2">
      <c r="A195" s="241" t="s">
        <v>170</v>
      </c>
      <c r="B195" s="242"/>
      <c r="C195" s="244" t="s">
        <v>171</v>
      </c>
      <c r="D195" s="370">
        <v>2190</v>
      </c>
      <c r="E195" s="245"/>
      <c r="F195" s="240"/>
      <c r="G195" s="240"/>
      <c r="H195" s="240"/>
    </row>
    <row r="196" spans="1:8" ht="21" x14ac:dyDescent="0.2">
      <c r="A196" s="246" t="s">
        <v>172</v>
      </c>
      <c r="B196" s="247"/>
      <c r="C196" s="249"/>
      <c r="D196" s="371">
        <v>1590</v>
      </c>
      <c r="E196" s="250"/>
      <c r="F196" s="240"/>
      <c r="G196" s="240"/>
      <c r="H196" s="240"/>
    </row>
    <row r="197" spans="1:8" ht="21" x14ac:dyDescent="0.2">
      <c r="A197" s="246" t="s">
        <v>173</v>
      </c>
      <c r="B197" s="247"/>
      <c r="C197" s="249"/>
      <c r="D197" s="371">
        <v>1440</v>
      </c>
      <c r="E197" s="250"/>
      <c r="F197" s="240"/>
      <c r="G197" s="240"/>
      <c r="H197" s="240"/>
    </row>
    <row r="198" spans="1:8" ht="21.75" thickBot="1" x14ac:dyDescent="0.25">
      <c r="A198" s="246" t="s">
        <v>174</v>
      </c>
      <c r="B198" s="247"/>
      <c r="C198" s="249"/>
      <c r="D198" s="371">
        <v>1290</v>
      </c>
      <c r="E198" s="250"/>
      <c r="F198" s="240"/>
      <c r="G198" s="240"/>
      <c r="H198" s="240"/>
    </row>
    <row r="199" spans="1:8" ht="35.25" customHeight="1" x14ac:dyDescent="0.2">
      <c r="A199" s="241" t="s">
        <v>144</v>
      </c>
      <c r="B199" s="242"/>
      <c r="C199" s="243" t="s">
        <v>145</v>
      </c>
      <c r="D199" s="244" t="s">
        <v>146</v>
      </c>
      <c r="E199" s="245"/>
      <c r="F199" s="240"/>
      <c r="G199" s="240"/>
      <c r="H199" s="240"/>
    </row>
    <row r="200" spans="1:8" ht="50.1" customHeight="1" x14ac:dyDescent="0.2">
      <c r="A200" s="246" t="s">
        <v>147</v>
      </c>
      <c r="B200" s="247"/>
      <c r="C200" s="248" t="s">
        <v>148</v>
      </c>
      <c r="D200" s="249" t="s">
        <v>149</v>
      </c>
      <c r="E200" s="250"/>
      <c r="F200" s="240"/>
      <c r="G200" s="240"/>
      <c r="H200" s="240"/>
    </row>
    <row r="201" spans="1:8" ht="94.5" customHeight="1" x14ac:dyDescent="0.2">
      <c r="A201" s="247" t="s">
        <v>150</v>
      </c>
      <c r="B201" s="247"/>
      <c r="C201" s="248" t="s">
        <v>151</v>
      </c>
      <c r="D201" s="249" t="s">
        <v>149</v>
      </c>
      <c r="E201" s="249"/>
      <c r="F201" s="240"/>
      <c r="G201" s="240"/>
      <c r="H201" s="240"/>
    </row>
    <row r="202" spans="1:8" ht="94.5" customHeight="1" x14ac:dyDescent="0.2">
      <c r="A202" s="246" t="s">
        <v>153</v>
      </c>
      <c r="B202" s="247"/>
      <c r="C202" s="337" t="s">
        <v>154</v>
      </c>
      <c r="D202" s="247" t="s">
        <v>149</v>
      </c>
      <c r="E202" s="338"/>
      <c r="F202" s="234"/>
      <c r="G202" s="234"/>
      <c r="H202" s="234"/>
    </row>
    <row r="203" spans="1:8" ht="94.5" customHeight="1" x14ac:dyDescent="0.2">
      <c r="A203" s="246" t="s">
        <v>155</v>
      </c>
      <c r="B203" s="247"/>
      <c r="C203" s="248" t="s">
        <v>156</v>
      </c>
      <c r="D203" s="249" t="s">
        <v>149</v>
      </c>
      <c r="E203" s="250"/>
      <c r="F203" s="224"/>
      <c r="G203" s="225"/>
      <c r="H203" s="225"/>
    </row>
    <row r="204" spans="1:8" ht="94.5" customHeight="1" x14ac:dyDescent="0.2">
      <c r="A204" s="252" t="s">
        <v>157</v>
      </c>
      <c r="B204" s="252"/>
      <c r="C204" s="252"/>
      <c r="D204" s="252"/>
      <c r="E204" s="252"/>
      <c r="F204" s="252"/>
      <c r="G204" s="252"/>
      <c r="H204" s="252"/>
    </row>
    <row r="205" spans="1:8" ht="90.75" customHeight="1" x14ac:dyDescent="0.2">
      <c r="A205" s="252" t="s">
        <v>158</v>
      </c>
      <c r="B205" s="252"/>
      <c r="C205" s="252"/>
      <c r="D205" s="252"/>
      <c r="E205" s="252"/>
      <c r="F205" s="252"/>
      <c r="G205" s="252"/>
      <c r="H205" s="252"/>
    </row>
    <row r="206" spans="1:8" ht="195" customHeight="1" x14ac:dyDescent="0.2">
      <c r="A206"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27"/>
      <c r="C206" s="227"/>
      <c r="D206" s="227"/>
      <c r="E206" s="227"/>
      <c r="F206" s="227"/>
      <c r="G206" s="227"/>
      <c r="H206" s="227"/>
    </row>
    <row r="207" spans="1:8" ht="105.75" customHeight="1" x14ac:dyDescent="0.2">
      <c r="A207" s="227" t="s">
        <v>160</v>
      </c>
      <c r="B207" s="227"/>
      <c r="C207" s="227"/>
      <c r="D207" s="227"/>
      <c r="E207" s="227"/>
      <c r="F207" s="227"/>
      <c r="G207" s="227"/>
      <c r="H207" s="227"/>
    </row>
    <row r="208" spans="1:8" ht="69.75" customHeight="1" x14ac:dyDescent="0.2">
      <c r="A208" s="252" t="s">
        <v>161</v>
      </c>
      <c r="B208" s="252"/>
      <c r="C208" s="252"/>
      <c r="D208" s="252"/>
      <c r="E208" s="252"/>
      <c r="F208" s="252"/>
      <c r="G208" s="252"/>
      <c r="H208" s="252"/>
    </row>
    <row r="209" spans="1:8" s="205" customFormat="1" ht="125.25" customHeight="1" x14ac:dyDescent="0.2">
      <c r="A209" s="227" t="s">
        <v>162</v>
      </c>
      <c r="B209" s="227"/>
      <c r="C209" s="227"/>
      <c r="D209" s="227"/>
      <c r="E209" s="227"/>
      <c r="F209" s="227"/>
      <c r="G209" s="227"/>
      <c r="H209" s="227"/>
    </row>
    <row r="210" spans="1:8" s="226" customFormat="1" ht="222.75" customHeight="1" x14ac:dyDescent="0.2">
      <c r="A210" s="204"/>
      <c r="B210" s="205"/>
      <c r="C210" s="206"/>
      <c r="D210" s="205"/>
      <c r="E210" s="205"/>
      <c r="F210" s="205"/>
      <c r="G210" s="205"/>
      <c r="H210" s="207"/>
    </row>
    <row r="211" spans="1:8" ht="24.95" customHeight="1" x14ac:dyDescent="0.2"/>
    <row r="212" spans="1:8" ht="24.95" customHeight="1" x14ac:dyDescent="0.2"/>
    <row r="213" spans="1:8" ht="207.75" customHeight="1" x14ac:dyDescent="0.2"/>
    <row r="214" spans="1:8" ht="72" customHeight="1" x14ac:dyDescent="0.2"/>
    <row r="215" spans="1:8" ht="39.75" customHeight="1" x14ac:dyDescent="0.2"/>
    <row r="216" spans="1:8" s="254" customFormat="1" ht="114.75" customHeight="1" x14ac:dyDescent="0.2">
      <c r="A216" s="204"/>
      <c r="B216" s="205"/>
      <c r="C216" s="206"/>
      <c r="D216" s="205"/>
      <c r="E216" s="205"/>
      <c r="F216" s="205"/>
      <c r="G216" s="205"/>
      <c r="H216" s="207"/>
    </row>
  </sheetData>
  <sheetProtection selectLockedCells="1" selectUnlockedCells="1"/>
  <mergeCells count="355">
    <mergeCell ref="A206:H206"/>
    <mergeCell ref="A207:H207"/>
    <mergeCell ref="A208:H208"/>
    <mergeCell ref="A209:E209"/>
    <mergeCell ref="F209:H209"/>
    <mergeCell ref="A202:B202"/>
    <mergeCell ref="D202:E202"/>
    <mergeCell ref="A203:B203"/>
    <mergeCell ref="D203:E203"/>
    <mergeCell ref="A204:H204"/>
    <mergeCell ref="A205:H205"/>
    <mergeCell ref="D198:E198"/>
    <mergeCell ref="A199:B199"/>
    <mergeCell ref="D199:E199"/>
    <mergeCell ref="A200:B200"/>
    <mergeCell ref="D200:E200"/>
    <mergeCell ref="A201:B201"/>
    <mergeCell ref="D201:E201"/>
    <mergeCell ref="A194:B194"/>
    <mergeCell ref="D194:E194"/>
    <mergeCell ref="A195:B195"/>
    <mergeCell ref="C195:C198"/>
    <mergeCell ref="D195:E195"/>
    <mergeCell ref="A196:B196"/>
    <mergeCell ref="D196:E196"/>
    <mergeCell ref="A197:B197"/>
    <mergeCell ref="D197:E197"/>
    <mergeCell ref="A198:B198"/>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7:B167"/>
    <mergeCell ref="D167:H167"/>
    <mergeCell ref="A168:B168"/>
    <mergeCell ref="D168:H168"/>
    <mergeCell ref="A169:B169"/>
    <mergeCell ref="A170:B170"/>
    <mergeCell ref="D170:H170"/>
    <mergeCell ref="A163:B163"/>
    <mergeCell ref="A164:B164"/>
    <mergeCell ref="D164:H164"/>
    <mergeCell ref="A165:B165"/>
    <mergeCell ref="D165:H165"/>
    <mergeCell ref="A166:B166"/>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61"/>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84"/>
  <sheetViews>
    <sheetView view="pageBreakPreview" zoomScale="40" zoomScaleNormal="60" zoomScaleSheetLayoutView="40" workbookViewId="0">
      <pane ySplit="4" topLeftCell="A113"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февраля 2024 г.</v>
      </c>
      <c r="B2" s="6" t="s">
        <v>2</v>
      </c>
      <c r="C2" s="7" t="s">
        <v>614</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51"/>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52"/>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4">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65"/>
    </row>
    <row r="26" spans="1:4" s="16" customFormat="1" ht="24.95" customHeight="1" thickBot="1" x14ac:dyDescent="0.25">
      <c r="A26" s="81"/>
      <c r="B26" s="48"/>
      <c r="C26" s="49"/>
      <c r="D26" s="653"/>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51"/>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51"/>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978 до 19560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49" s="270">
        <v>978</v>
      </c>
    </row>
    <row r="50" spans="1:4" s="16" customFormat="1" ht="37.5" customHeight="1" outlineLevel="1" x14ac:dyDescent="0.2">
      <c r="A50" s="130" t="s">
        <v>33</v>
      </c>
      <c r="B50" s="131"/>
      <c r="C50" s="126"/>
      <c r="D50" s="271">
        <v>1956</v>
      </c>
    </row>
    <row r="51" spans="1:4" s="16" customFormat="1" ht="37.5" customHeight="1" outlineLevel="1" x14ac:dyDescent="0.2">
      <c r="A51" s="130" t="s">
        <v>34</v>
      </c>
      <c r="B51" s="131"/>
      <c r="C51" s="126"/>
      <c r="D51" s="271">
        <v>2934</v>
      </c>
    </row>
    <row r="52" spans="1:4" s="16" customFormat="1" ht="37.5" customHeight="1" outlineLevel="1" x14ac:dyDescent="0.2">
      <c r="A52" s="130" t="s">
        <v>35</v>
      </c>
      <c r="B52" s="131"/>
      <c r="C52" s="126"/>
      <c r="D52" s="271">
        <v>3912</v>
      </c>
    </row>
    <row r="53" spans="1:4" s="16" customFormat="1" ht="37.5" customHeight="1" outlineLevel="1" x14ac:dyDescent="0.2">
      <c r="A53" s="130" t="s">
        <v>36</v>
      </c>
      <c r="B53" s="131"/>
      <c r="C53" s="126"/>
      <c r="D53" s="271">
        <v>4890</v>
      </c>
    </row>
    <row r="54" spans="1:4" s="16" customFormat="1" ht="37.5" customHeight="1" outlineLevel="1" x14ac:dyDescent="0.2">
      <c r="A54" s="130" t="s">
        <v>37</v>
      </c>
      <c r="B54" s="131"/>
      <c r="C54" s="126"/>
      <c r="D54" s="271">
        <v>5868</v>
      </c>
    </row>
    <row r="55" spans="1:4" s="16" customFormat="1" ht="37.5" customHeight="1" outlineLevel="1" x14ac:dyDescent="0.2">
      <c r="A55" s="130" t="s">
        <v>38</v>
      </c>
      <c r="B55" s="131"/>
      <c r="C55" s="126"/>
      <c r="D55" s="271">
        <v>6846</v>
      </c>
    </row>
    <row r="56" spans="1:4" s="16" customFormat="1" ht="37.5" customHeight="1" outlineLevel="1" x14ac:dyDescent="0.2">
      <c r="A56" s="130" t="s">
        <v>39</v>
      </c>
      <c r="B56" s="131"/>
      <c r="C56" s="126"/>
      <c r="D56" s="271">
        <v>7824</v>
      </c>
    </row>
    <row r="57" spans="1:4" s="16" customFormat="1" ht="37.5" customHeight="1" outlineLevel="1" x14ac:dyDescent="0.2">
      <c r="A57" s="130" t="s">
        <v>40</v>
      </c>
      <c r="B57" s="131"/>
      <c r="C57" s="126"/>
      <c r="D57" s="271">
        <v>8802</v>
      </c>
    </row>
    <row r="58" spans="1:4" s="16" customFormat="1" ht="37.5" customHeight="1" outlineLevel="1" x14ac:dyDescent="0.2">
      <c r="A58" s="130" t="s">
        <v>41</v>
      </c>
      <c r="B58" s="131"/>
      <c r="C58" s="126"/>
      <c r="D58" s="271">
        <v>9780</v>
      </c>
    </row>
    <row r="59" spans="1:4" s="16" customFormat="1" ht="37.5" customHeight="1" outlineLevel="1" x14ac:dyDescent="0.2">
      <c r="A59" s="130" t="s">
        <v>42</v>
      </c>
      <c r="B59" s="131"/>
      <c r="C59" s="126"/>
      <c r="D59" s="271">
        <v>10758</v>
      </c>
    </row>
    <row r="60" spans="1:4" s="16" customFormat="1" ht="37.5" customHeight="1" outlineLevel="1" x14ac:dyDescent="0.2">
      <c r="A60" s="130" t="s">
        <v>43</v>
      </c>
      <c r="B60" s="131"/>
      <c r="C60" s="126"/>
      <c r="D60" s="271">
        <v>11736</v>
      </c>
    </row>
    <row r="61" spans="1:4" s="16" customFormat="1" ht="37.5" customHeight="1" outlineLevel="1" x14ac:dyDescent="0.2">
      <c r="A61" s="130" t="s">
        <v>44</v>
      </c>
      <c r="B61" s="131"/>
      <c r="C61" s="126"/>
      <c r="D61" s="271">
        <v>12714</v>
      </c>
    </row>
    <row r="62" spans="1:4" s="16" customFormat="1" ht="37.5" customHeight="1" outlineLevel="1" x14ac:dyDescent="0.2">
      <c r="A62" s="130" t="s">
        <v>45</v>
      </c>
      <c r="B62" s="131"/>
      <c r="C62" s="126"/>
      <c r="D62" s="271">
        <v>13692</v>
      </c>
    </row>
    <row r="63" spans="1:4" s="16" customFormat="1" ht="37.5" customHeight="1" outlineLevel="1" x14ac:dyDescent="0.2">
      <c r="A63" s="130" t="s">
        <v>46</v>
      </c>
      <c r="B63" s="131"/>
      <c r="C63" s="126"/>
      <c r="D63" s="271">
        <v>14670</v>
      </c>
    </row>
    <row r="64" spans="1:4" s="16" customFormat="1" ht="37.5" customHeight="1" outlineLevel="1" x14ac:dyDescent="0.2">
      <c r="A64" s="130" t="s">
        <v>47</v>
      </c>
      <c r="B64" s="131"/>
      <c r="C64" s="126"/>
      <c r="D64" s="271">
        <v>15648</v>
      </c>
    </row>
    <row r="65" spans="1:4" s="16" customFormat="1" ht="37.5" customHeight="1" outlineLevel="1" x14ac:dyDescent="0.2">
      <c r="A65" s="130" t="s">
        <v>48</v>
      </c>
      <c r="B65" s="131"/>
      <c r="C65" s="126"/>
      <c r="D65" s="271">
        <v>16626</v>
      </c>
    </row>
    <row r="66" spans="1:4" s="16" customFormat="1" ht="37.5" customHeight="1" outlineLevel="1" x14ac:dyDescent="0.2">
      <c r="A66" s="130" t="s">
        <v>49</v>
      </c>
      <c r="B66" s="131"/>
      <c r="C66" s="126"/>
      <c r="D66" s="271">
        <v>17604</v>
      </c>
    </row>
    <row r="67" spans="1:4" s="16" customFormat="1" ht="37.5" customHeight="1" outlineLevel="1" x14ac:dyDescent="0.2">
      <c r="A67" s="130" t="s">
        <v>50</v>
      </c>
      <c r="B67" s="131"/>
      <c r="C67" s="126"/>
      <c r="D67" s="271">
        <v>18582</v>
      </c>
    </row>
    <row r="68" spans="1:4" s="16" customFormat="1" ht="37.5" customHeight="1" outlineLevel="1" thickBot="1" x14ac:dyDescent="0.25">
      <c r="A68" s="130" t="s">
        <v>51</v>
      </c>
      <c r="B68" s="131"/>
      <c r="C68" s="126"/>
      <c r="D68" s="271">
        <v>19560</v>
      </c>
    </row>
    <row r="69" spans="1:4" s="16" customFormat="1" ht="50.1" customHeight="1" thickBot="1" x14ac:dyDescent="0.25">
      <c r="A69" s="119" t="s">
        <v>52</v>
      </c>
      <c r="B69" s="120"/>
      <c r="C69" s="120"/>
      <c r="D69" s="269" t="str">
        <f>"от "&amp;MIN(D70:D79)&amp;" до "&amp;MAX(D70:D79)</f>
        <v>от 180 до 3132</v>
      </c>
    </row>
    <row r="70" spans="1:4" s="16" customFormat="1" ht="156"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70" s="279">
        <v>630</v>
      </c>
    </row>
    <row r="71" spans="1:4" s="16" customFormat="1" ht="37.5" customHeight="1" x14ac:dyDescent="0.2">
      <c r="A71" s="351" t="s">
        <v>54</v>
      </c>
      <c r="B71" s="179"/>
      <c r="C71" s="139"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71" s="279">
        <v>396</v>
      </c>
    </row>
    <row r="72" spans="1:4" s="16" customFormat="1" ht="37.5" customHeight="1" x14ac:dyDescent="0.2">
      <c r="A72" s="351" t="s">
        <v>55</v>
      </c>
      <c r="B72" s="179"/>
      <c r="C72" s="142"/>
      <c r="D72" s="279">
        <v>3132</v>
      </c>
    </row>
    <row r="73" spans="1:4" s="16" customFormat="1" ht="37.5" customHeight="1" x14ac:dyDescent="0.2">
      <c r="A73" s="351" t="s">
        <v>56</v>
      </c>
      <c r="B73" s="179"/>
      <c r="C73" s="142"/>
      <c r="D73" s="271">
        <v>888</v>
      </c>
    </row>
    <row r="74" spans="1:4" s="16" customFormat="1" ht="37.5" customHeight="1" x14ac:dyDescent="0.2">
      <c r="A74" s="143" t="s">
        <v>57</v>
      </c>
      <c r="B74" s="144"/>
      <c r="C74" s="142"/>
      <c r="D74" s="271">
        <v>1890</v>
      </c>
    </row>
    <row r="75" spans="1:4" s="16" customFormat="1" ht="37.5" customHeight="1" x14ac:dyDescent="0.2">
      <c r="A75" s="351" t="s">
        <v>58</v>
      </c>
      <c r="B75" s="179"/>
      <c r="C75" s="142"/>
      <c r="D75" s="279">
        <v>180</v>
      </c>
    </row>
    <row r="76" spans="1:4" s="16" customFormat="1" ht="37.5" customHeight="1" x14ac:dyDescent="0.2">
      <c r="A76" s="351" t="s">
        <v>59</v>
      </c>
      <c r="B76" s="179"/>
      <c r="C76" s="142"/>
      <c r="D76" s="279">
        <v>180</v>
      </c>
    </row>
    <row r="77" spans="1:4" s="16" customFormat="1" ht="37.5" customHeight="1" x14ac:dyDescent="0.2">
      <c r="A77" s="351" t="s">
        <v>60</v>
      </c>
      <c r="B77" s="179"/>
      <c r="C77" s="142"/>
      <c r="D77" s="279">
        <v>360</v>
      </c>
    </row>
    <row r="78" spans="1:4" s="16" customFormat="1" ht="37.5" customHeight="1" x14ac:dyDescent="0.2">
      <c r="A78" s="351" t="s">
        <v>61</v>
      </c>
      <c r="B78" s="179"/>
      <c r="C78" s="142"/>
      <c r="D78" s="279">
        <v>540</v>
      </c>
    </row>
    <row r="79" spans="1:4" s="16" customFormat="1" ht="37.5" customHeight="1" thickBot="1" x14ac:dyDescent="0.25">
      <c r="A79" s="322" t="s">
        <v>62</v>
      </c>
      <c r="B79" s="426"/>
      <c r="C79" s="147"/>
      <c r="D79" s="282">
        <v>3132</v>
      </c>
    </row>
    <row r="80" spans="1:4" s="16" customFormat="1" ht="117.75" customHeight="1" thickBot="1" x14ac:dyDescent="0.25">
      <c r="A80" s="322" t="s">
        <v>64</v>
      </c>
      <c r="B80" s="323"/>
      <c r="C80" s="6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80" s="655">
        <v>30</v>
      </c>
    </row>
    <row r="81" spans="1:4" s="28" customFormat="1" ht="50.1" customHeight="1" thickBot="1" x14ac:dyDescent="0.25">
      <c r="A81" s="24" t="s">
        <v>65</v>
      </c>
      <c r="B81" s="25"/>
      <c r="C81" s="26"/>
      <c r="D81" s="27" t="str">
        <f>"от "&amp;MIN(D83,D103:D119)&amp;" до "&amp;MAX(D83,D103:D119)</f>
        <v>от 636 до 7272</v>
      </c>
    </row>
    <row r="82" spans="1:4" s="16" customFormat="1" ht="24.95" customHeight="1" thickBot="1" x14ac:dyDescent="0.25">
      <c r="A82" s="417"/>
      <c r="B82" s="428"/>
      <c r="C82" s="118"/>
      <c r="D82" s="303"/>
    </row>
    <row r="83" spans="1:4"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83" s="517">
        <v>6720</v>
      </c>
    </row>
    <row r="84" spans="1:4" s="16" customFormat="1" ht="64.5" customHeight="1" thickBot="1" x14ac:dyDescent="0.25">
      <c r="A84" s="167" t="s">
        <v>67</v>
      </c>
      <c r="B84" s="168"/>
      <c r="C84" s="169"/>
      <c r="D84" s="656" t="s">
        <v>68</v>
      </c>
    </row>
    <row r="85" spans="1:4" s="16" customFormat="1" ht="64.5" customHeight="1" x14ac:dyDescent="0.2">
      <c r="A85" s="173" t="s">
        <v>69</v>
      </c>
      <c r="B85" s="174"/>
      <c r="C85" s="169"/>
      <c r="D85" s="271">
        <f>D83/4</f>
        <v>1680</v>
      </c>
    </row>
    <row r="86" spans="1:4" s="16" customFormat="1" ht="64.5" customHeight="1" x14ac:dyDescent="0.2">
      <c r="A86" s="173" t="s">
        <v>70</v>
      </c>
      <c r="B86" s="174"/>
      <c r="C86" s="169"/>
      <c r="D86" s="271">
        <f>D83/5</f>
        <v>1344</v>
      </c>
    </row>
    <row r="87" spans="1:4" s="16" customFormat="1" ht="64.5" customHeight="1" x14ac:dyDescent="0.2">
      <c r="A87" s="173" t="s">
        <v>71</v>
      </c>
      <c r="B87" s="174"/>
      <c r="C87" s="169"/>
      <c r="D87" s="271">
        <f>D83/6</f>
        <v>1120</v>
      </c>
    </row>
    <row r="88" spans="1:4" s="16" customFormat="1" ht="64.5" customHeight="1" x14ac:dyDescent="0.2">
      <c r="A88" s="173" t="s">
        <v>72</v>
      </c>
      <c r="B88" s="174"/>
      <c r="C88" s="169"/>
      <c r="D88" s="271">
        <f>D83/7</f>
        <v>960</v>
      </c>
    </row>
    <row r="89" spans="1:4" s="16" customFormat="1" ht="64.5" customHeight="1" x14ac:dyDescent="0.2">
      <c r="A89" s="173" t="s">
        <v>73</v>
      </c>
      <c r="B89" s="174"/>
      <c r="C89" s="169"/>
      <c r="D89" s="271">
        <f>D83/8</f>
        <v>840</v>
      </c>
    </row>
    <row r="90" spans="1:4" s="16" customFormat="1" ht="64.5" customHeight="1" x14ac:dyDescent="0.2">
      <c r="A90" s="173" t="s">
        <v>74</v>
      </c>
      <c r="B90" s="174"/>
      <c r="C90" s="169"/>
      <c r="D90" s="271">
        <f>D83/9</f>
        <v>746.66666666666663</v>
      </c>
    </row>
    <row r="91" spans="1:4" s="16" customFormat="1" ht="64.5" customHeight="1" thickBot="1" x14ac:dyDescent="0.25">
      <c r="A91" s="173" t="s">
        <v>75</v>
      </c>
      <c r="B91" s="174"/>
      <c r="C91" s="169"/>
      <c r="D91" s="271">
        <f>D83/10</f>
        <v>672</v>
      </c>
    </row>
    <row r="92" spans="1:4" s="16" customFormat="1" ht="64.5" customHeight="1" thickBot="1" x14ac:dyDescent="0.25">
      <c r="A92" s="162" t="s">
        <v>76</v>
      </c>
      <c r="B92" s="163"/>
      <c r="C92" s="169"/>
      <c r="D92" s="517">
        <v>10080</v>
      </c>
    </row>
    <row r="93" spans="1:4" s="16" customFormat="1" ht="64.5" customHeight="1" thickBot="1" x14ac:dyDescent="0.25">
      <c r="A93" s="167" t="s">
        <v>67</v>
      </c>
      <c r="B93" s="168"/>
      <c r="C93" s="169"/>
      <c r="D93" s="656" t="s">
        <v>68</v>
      </c>
    </row>
    <row r="94" spans="1:4" s="16" customFormat="1" ht="64.5" customHeight="1" x14ac:dyDescent="0.2">
      <c r="A94" s="173" t="s">
        <v>69</v>
      </c>
      <c r="B94" s="174"/>
      <c r="C94" s="169"/>
      <c r="D94" s="271">
        <v>2520</v>
      </c>
    </row>
    <row r="95" spans="1:4" s="16" customFormat="1" ht="64.5" customHeight="1" x14ac:dyDescent="0.2">
      <c r="A95" s="173" t="s">
        <v>70</v>
      </c>
      <c r="B95" s="174"/>
      <c r="C95" s="169"/>
      <c r="D95" s="271">
        <v>2016</v>
      </c>
    </row>
    <row r="96" spans="1:4" s="16" customFormat="1" ht="64.5" customHeight="1" x14ac:dyDescent="0.2">
      <c r="A96" s="173" t="s">
        <v>71</v>
      </c>
      <c r="B96" s="174"/>
      <c r="C96" s="169"/>
      <c r="D96" s="271">
        <v>1680</v>
      </c>
    </row>
    <row r="97" spans="1:4" s="16" customFormat="1" ht="64.5" customHeight="1" x14ac:dyDescent="0.2">
      <c r="A97" s="173" t="s">
        <v>72</v>
      </c>
      <c r="B97" s="174"/>
      <c r="C97" s="169"/>
      <c r="D97" s="271">
        <v>1440</v>
      </c>
    </row>
    <row r="98" spans="1:4" s="16" customFormat="1" ht="64.5" customHeight="1" x14ac:dyDescent="0.2">
      <c r="A98" s="173" t="s">
        <v>73</v>
      </c>
      <c r="B98" s="174"/>
      <c r="C98" s="169"/>
      <c r="D98" s="271">
        <v>1260</v>
      </c>
    </row>
    <row r="99" spans="1:4" s="16" customFormat="1" ht="64.5" customHeight="1" x14ac:dyDescent="0.2">
      <c r="A99" s="173" t="s">
        <v>74</v>
      </c>
      <c r="B99" s="174"/>
      <c r="C99" s="169"/>
      <c r="D99" s="271">
        <v>1120</v>
      </c>
    </row>
    <row r="100" spans="1:4" s="16" customFormat="1" ht="64.5" customHeight="1" thickBot="1" x14ac:dyDescent="0.25">
      <c r="A100" s="173" t="s">
        <v>75</v>
      </c>
      <c r="B100" s="174"/>
      <c r="C100" s="177"/>
      <c r="D100" s="271">
        <v>1008</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1" s="297">
        <v>12000</v>
      </c>
    </row>
    <row r="102" spans="1:4" s="16" customFormat="1" ht="24.95" customHeight="1" thickBot="1" x14ac:dyDescent="0.25">
      <c r="A102" s="417"/>
      <c r="B102" s="428"/>
      <c r="C102" s="118"/>
      <c r="D102" s="303"/>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"2ГИС.ПЕНЗА"</v>
      </c>
      <c r="D103" s="657">
        <v>4212</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4" s="657">
        <v>1656</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5" s="657">
        <v>3780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"2ГИС.ПЕНЗА"</v>
      </c>
      <c r="D106" s="657">
        <v>5220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"2ГИС.ПЕНЗА"</v>
      </c>
      <c r="D107" s="657">
        <v>6264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8" s="657">
        <v>1890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9" s="657">
        <v>3600</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0" s="657">
        <v>4488</v>
      </c>
    </row>
    <row r="111" spans="1:4" s="16" customFormat="1" ht="50.1" customHeight="1" x14ac:dyDescent="0.2">
      <c r="A111" s="143" t="s">
        <v>86</v>
      </c>
      <c r="B111" s="144"/>
      <c r="C111" s="190" t="str">
        <f>C143</f>
        <v>электронный справочник на основе Справочника организаций "2ГИС.ПЕНЗА" (мобильная версия 2ГИС 4.0 и выше)</v>
      </c>
      <c r="D111" s="657">
        <v>5544</v>
      </c>
    </row>
    <row r="112" spans="1:4" s="16" customFormat="1" ht="50.1" customHeight="1" x14ac:dyDescent="0.2">
      <c r="A112" s="137" t="s">
        <v>87</v>
      </c>
      <c r="B112" s="191"/>
      <c r="C112" s="190" t="s">
        <v>88</v>
      </c>
      <c r="D112" s="657">
        <v>636</v>
      </c>
    </row>
    <row r="113" spans="1:4" s="16" customFormat="1" ht="50.1"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3" s="657">
        <v>1860</v>
      </c>
    </row>
    <row r="114" spans="1:4" s="16" customFormat="1" ht="50.1"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4" s="657">
        <v>1488</v>
      </c>
    </row>
    <row r="115" spans="1:4" s="16" customFormat="1" ht="50.1" customHeight="1" x14ac:dyDescent="0.2">
      <c r="A115" s="143" t="s">
        <v>91</v>
      </c>
      <c r="B115" s="144"/>
      <c r="C115"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5" s="657">
        <v>1230</v>
      </c>
    </row>
    <row r="116" spans="1:4" s="16" customFormat="1" ht="50.1" customHeight="1" x14ac:dyDescent="0.2">
      <c r="A116" s="143" t="s">
        <v>92</v>
      </c>
      <c r="B116" s="144"/>
      <c r="C116"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6" s="657">
        <v>744</v>
      </c>
    </row>
    <row r="117" spans="1:4" s="16" customFormat="1" ht="50.1"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7" s="657">
        <v>7272</v>
      </c>
    </row>
    <row r="118" spans="1:4" s="16" customFormat="1" ht="50.1"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8" s="657">
        <v>3000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9" s="657">
        <v>1770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20" s="657">
        <v>756</v>
      </c>
    </row>
    <row r="121" spans="1:4"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21" s="657">
        <v>100002</v>
      </c>
    </row>
    <row r="122" spans="1:4"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2" s="657">
        <v>9018</v>
      </c>
    </row>
    <row r="123" spans="1:4"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3" s="657">
        <v>4212</v>
      </c>
    </row>
    <row r="124" spans="1:4"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24" s="657">
        <v>7200</v>
      </c>
    </row>
    <row r="125" spans="1:4" s="16" customFormat="1" ht="50.1" customHeight="1" x14ac:dyDescent="0.2">
      <c r="A125" s="137" t="s">
        <v>100</v>
      </c>
      <c r="B125" s="191"/>
      <c r="C125" s="190" t="str">
        <f>"Интернет-площадка 2gis.ru на основе Cправочника организаций "&amp;$C$2&amp;""</f>
        <v>Интернет-площадка 2gis.ru на основе Cправочника организаций "2ГИС.ПЕНЗА"</v>
      </c>
      <c r="D125" s="657">
        <v>6000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57">
        <v>2400</v>
      </c>
    </row>
    <row r="127" spans="1:4" s="16" customFormat="1" ht="50.1" customHeight="1" x14ac:dyDescent="0.2">
      <c r="A127" s="143" t="s">
        <v>102</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7" s="657">
        <v>5400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"2ГИС.ПЕНЗА"</v>
      </c>
      <c r="D128" s="657">
        <v>7320</v>
      </c>
    </row>
    <row r="129" spans="1:4" s="16" customFormat="1" ht="50.1" customHeight="1" x14ac:dyDescent="0.2">
      <c r="A129" s="143" t="s">
        <v>104</v>
      </c>
      <c r="B129" s="144"/>
      <c r="C129" s="190" t="str">
        <f>"Интернет-площадка 2gis.ru на основе Cправочника организаций "&amp;$C$2&amp;""</f>
        <v>Интернет-площадка 2gis.ru на основе Cправочника организаций "2ГИС.ПЕНЗА"</v>
      </c>
      <c r="D129" s="657">
        <v>8784</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0" s="657">
        <v>2760</v>
      </c>
    </row>
    <row r="131" spans="1:4" s="16" customFormat="1" ht="50.1" customHeight="1" x14ac:dyDescent="0.2">
      <c r="A131" s="143" t="s">
        <v>106</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1" s="657">
        <v>5040</v>
      </c>
    </row>
    <row r="132" spans="1:4" s="16" customFormat="1" ht="50.1" customHeight="1" x14ac:dyDescent="0.2">
      <c r="A132" s="137" t="s">
        <v>107</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2" s="657">
        <v>6360</v>
      </c>
    </row>
    <row r="133" spans="1:4" s="16" customFormat="1" ht="50.1" customHeight="1" x14ac:dyDescent="0.2">
      <c r="A133" s="143" t="s">
        <v>108</v>
      </c>
      <c r="B133" s="144"/>
      <c r="C133" s="190" t="s">
        <v>88</v>
      </c>
      <c r="D133" s="657">
        <v>960</v>
      </c>
    </row>
    <row r="134" spans="1:4" s="16" customFormat="1" ht="84.75" customHeight="1" x14ac:dyDescent="0.2">
      <c r="A134" s="143" t="s">
        <v>109</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657">
        <v>10200</v>
      </c>
    </row>
    <row r="135" spans="1:4" s="16" customFormat="1" ht="50.1" customHeight="1" thickBot="1" x14ac:dyDescent="0.25">
      <c r="A135" s="137" t="s">
        <v>110</v>
      </c>
      <c r="B135" s="191"/>
      <c r="C13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57">
        <v>2520</v>
      </c>
    </row>
    <row r="136" spans="1:4" s="16" customFormat="1" ht="36" customHeight="1" thickBot="1" x14ac:dyDescent="0.25">
      <c r="A136" s="24" t="s">
        <v>111</v>
      </c>
      <c r="B136" s="25"/>
      <c r="C136" s="24"/>
      <c r="D136" s="295"/>
    </row>
    <row r="137" spans="1:4"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37" s="657">
        <v>4800</v>
      </c>
    </row>
    <row r="138" spans="1:4" s="16" customFormat="1" ht="50.1" customHeight="1" x14ac:dyDescent="0.2">
      <c r="A138" s="143" t="s">
        <v>113</v>
      </c>
      <c r="B138" s="144"/>
      <c r="C138" s="196"/>
      <c r="D138" s="657">
        <v>4800</v>
      </c>
    </row>
    <row r="139" spans="1:4" s="16" customFormat="1" ht="50.1" customHeight="1" x14ac:dyDescent="0.2">
      <c r="A139" s="194" t="s">
        <v>114</v>
      </c>
      <c r="B139" s="195"/>
      <c r="C139" s="196"/>
      <c r="D139" s="657">
        <v>3600</v>
      </c>
    </row>
    <row r="140" spans="1:4" s="16" customFormat="1" ht="50.1" customHeight="1" x14ac:dyDescent="0.2">
      <c r="A140" s="194" t="s">
        <v>115</v>
      </c>
      <c r="B140" s="195"/>
      <c r="C140" s="196"/>
      <c r="D140" s="657">
        <v>360</v>
      </c>
    </row>
    <row r="141" spans="1:4" s="16" customFormat="1" ht="50.1" customHeight="1" thickBot="1" x14ac:dyDescent="0.25">
      <c r="A141" s="194" t="s">
        <v>116</v>
      </c>
      <c r="B141" s="195"/>
      <c r="C141" s="198"/>
      <c r="D141" s="657">
        <v>1260</v>
      </c>
    </row>
    <row r="142" spans="1:4" s="16" customFormat="1" ht="50.1" customHeight="1" thickBot="1" x14ac:dyDescent="0.25">
      <c r="A142" s="24" t="s">
        <v>117</v>
      </c>
      <c r="B142" s="25"/>
      <c r="C142" s="26"/>
      <c r="D142" s="26"/>
    </row>
    <row r="143" spans="1:4" s="16" customFormat="1" ht="50.1" customHeight="1" x14ac:dyDescent="0.2">
      <c r="A143" s="143" t="s">
        <v>164</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3" s="657">
        <v>1944</v>
      </c>
    </row>
    <row r="144" spans="1:4" s="16" customFormat="1" ht="50.1" customHeight="1" x14ac:dyDescent="0.2">
      <c r="A144" s="143" t="s">
        <v>119</v>
      </c>
      <c r="B144" s="144"/>
      <c r="C144" s="190" t="str">
        <f>"Интернет-площадка 2gis.ru на основе Cправочника организаций "&amp;$C$2&amp;""</f>
        <v>Интернет-площадка 2gis.ru на основе Cправочника организаций "2ГИС.ПЕНЗА"</v>
      </c>
      <c r="D144" s="271">
        <v>1560</v>
      </c>
    </row>
    <row r="145" spans="1:4" s="16" customFormat="1" ht="50.1" customHeight="1" x14ac:dyDescent="0.2">
      <c r="A145" s="143" t="s">
        <v>120</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5" s="657">
        <v>2124</v>
      </c>
    </row>
    <row r="146" spans="1:4" s="16" customFormat="1" ht="50.1" customHeight="1" x14ac:dyDescent="0.2">
      <c r="A146" s="143" t="s">
        <v>165</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6" s="271">
        <v>2760</v>
      </c>
    </row>
    <row r="147" spans="1:4" s="16" customFormat="1" ht="50.1" customHeight="1" x14ac:dyDescent="0.2">
      <c r="A147" s="143" t="s">
        <v>166</v>
      </c>
      <c r="B147" s="144"/>
      <c r="C147" s="190" t="str">
        <f>"Интернет-площадка 2gis.ru на основе Cправочника организаций "&amp;$C$2&amp;""</f>
        <v>Интернет-площадка 2gis.ru на основе Cправочника организаций "2ГИС.ПЕНЗА"</v>
      </c>
      <c r="D147" s="271">
        <v>2280</v>
      </c>
    </row>
    <row r="148" spans="1:4" s="16" customFormat="1" ht="50.1" customHeight="1" x14ac:dyDescent="0.2">
      <c r="A148" s="143" t="s">
        <v>123</v>
      </c>
      <c r="B148" s="144"/>
      <c r="C148"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71">
        <v>3000</v>
      </c>
    </row>
    <row r="149" spans="1:4" s="16" customFormat="1" ht="126" customHeight="1" thickBot="1" x14ac:dyDescent="0.25">
      <c r="A149" s="143" t="s">
        <v>124</v>
      </c>
      <c r="B149" s="144"/>
      <c r="C149" s="300" t="str">
        <f>C144</f>
        <v>Интернет-площадка 2gis.ru на основе Cправочника организаций "2ГИС.ПЕНЗА"</v>
      </c>
      <c r="D149" s="657">
        <v>1944</v>
      </c>
    </row>
    <row r="150" spans="1:4" s="28" customFormat="1" ht="50.1" customHeight="1" thickBot="1" x14ac:dyDescent="0.25">
      <c r="A150" s="24" t="s">
        <v>185</v>
      </c>
      <c r="B150" s="25"/>
      <c r="C150" s="26"/>
      <c r="D150" s="27"/>
    </row>
    <row r="151" spans="1:4" s="23" customFormat="1" ht="30" customHeight="1" thickBot="1" x14ac:dyDescent="0.25">
      <c r="A151" s="534"/>
      <c r="B151" s="357"/>
      <c r="C151" s="358"/>
      <c r="D151" s="522"/>
    </row>
    <row r="152" spans="1:4"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2" s="434">
        <v>7350</v>
      </c>
    </row>
    <row r="153" spans="1:4" s="16" customFormat="1" ht="83.25" customHeight="1" thickBot="1" x14ac:dyDescent="0.25">
      <c r="A153" s="143" t="s">
        <v>187</v>
      </c>
      <c r="B153" s="144"/>
      <c r="C153" s="196"/>
      <c r="D153" s="200">
        <v>7350</v>
      </c>
    </row>
    <row r="154" spans="1:4" s="16" customFormat="1" ht="21.75" thickBot="1" x14ac:dyDescent="0.25">
      <c r="A154" s="301"/>
      <c r="B154" s="302"/>
      <c r="C154" s="302"/>
      <c r="D154" s="429"/>
    </row>
    <row r="155" spans="1:4" ht="12.6" customHeight="1" x14ac:dyDescent="0.2"/>
    <row r="156" spans="1:4" s="211" customFormat="1" ht="24.95" customHeight="1" x14ac:dyDescent="0.2">
      <c r="A156" s="208"/>
      <c r="B156" s="209" t="s">
        <v>126</v>
      </c>
      <c r="C156" s="210" t="s">
        <v>615</v>
      </c>
      <c r="D156" s="210"/>
    </row>
    <row r="157" spans="1:4" s="211" customFormat="1" ht="24.95" customHeight="1" x14ac:dyDescent="0.2">
      <c r="A157" s="208"/>
      <c r="C157" s="304" t="s">
        <v>616</v>
      </c>
      <c r="D157" s="212"/>
    </row>
    <row r="158" spans="1:4" s="211" customFormat="1" ht="24.95" customHeight="1" x14ac:dyDescent="0.2">
      <c r="A158" s="208"/>
      <c r="C158" s="304" t="s">
        <v>617</v>
      </c>
      <c r="D158" s="212"/>
    </row>
    <row r="159" spans="1:4" s="205" customFormat="1" ht="12" customHeight="1" x14ac:dyDescent="0.2">
      <c r="A159" s="204"/>
      <c r="C159" s="212"/>
      <c r="D159" s="212"/>
    </row>
    <row r="160" spans="1:4" s="219" customFormat="1" ht="24.9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row>
    <row r="161" spans="1:4" s="219" customFormat="1" ht="24.9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row>
    <row r="162" spans="1:4" s="219" customFormat="1" ht="24.9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row>
    <row r="163" spans="1:4" s="219" customFormat="1" ht="24.9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row>
    <row r="164" spans="1:4" s="219" customFormat="1" ht="24.9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row>
    <row r="165" spans="1:4" s="219" customFormat="1" ht="24.9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row>
    <row r="166" spans="1:4" s="219" customFormat="1" ht="24.9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row>
    <row r="167" spans="1:4" s="226" customFormat="1" ht="12.6" customHeight="1" x14ac:dyDescent="0.2">
      <c r="A167" s="221"/>
      <c r="B167" s="221"/>
      <c r="C167" s="222"/>
      <c r="D167" s="223"/>
    </row>
    <row r="168" spans="1:4" ht="24.95" customHeight="1" x14ac:dyDescent="0.2">
      <c r="A168" s="227" t="s">
        <v>138</v>
      </c>
      <c r="B168" s="227"/>
      <c r="C168" s="227"/>
      <c r="D168" s="227"/>
    </row>
    <row r="169" spans="1:4" s="226" customFormat="1" ht="12" customHeight="1" x14ac:dyDescent="0.2">
      <c r="A169" s="221"/>
      <c r="B169" s="221"/>
      <c r="C169" s="222"/>
      <c r="D169" s="223"/>
    </row>
    <row r="170" spans="1:4" s="230" customFormat="1" ht="50.1" customHeight="1" thickBot="1" x14ac:dyDescent="0.25">
      <c r="A170" s="228" t="s">
        <v>139</v>
      </c>
      <c r="B170" s="228"/>
      <c r="C170" s="228"/>
      <c r="D170" s="228"/>
    </row>
    <row r="171" spans="1:4" s="235" customFormat="1" ht="50.1" customHeight="1" thickBot="1" x14ac:dyDescent="0.25">
      <c r="A171" s="231" t="s">
        <v>140</v>
      </c>
      <c r="B171" s="232"/>
      <c r="C171" s="232"/>
      <c r="D171" s="233"/>
    </row>
    <row r="172" spans="1:4" ht="50.1" customHeight="1" thickBot="1" x14ac:dyDescent="0.25">
      <c r="A172" s="305" t="s">
        <v>141</v>
      </c>
      <c r="B172" s="306"/>
      <c r="C172" s="238" t="s">
        <v>142</v>
      </c>
      <c r="D172" s="438" t="s">
        <v>143</v>
      </c>
    </row>
    <row r="173" spans="1:4" ht="99.95" customHeight="1" x14ac:dyDescent="0.2">
      <c r="A173" s="241" t="s">
        <v>144</v>
      </c>
      <c r="B173" s="242"/>
      <c r="C173" s="243" t="s">
        <v>145</v>
      </c>
      <c r="D173" s="309" t="s">
        <v>146</v>
      </c>
    </row>
    <row r="174" spans="1:4" ht="75" customHeight="1" x14ac:dyDescent="0.2">
      <c r="A174" s="246" t="s">
        <v>147</v>
      </c>
      <c r="B174" s="247"/>
      <c r="C174" s="248" t="s">
        <v>148</v>
      </c>
      <c r="D174" s="310" t="s">
        <v>149</v>
      </c>
    </row>
    <row r="175" spans="1:4" ht="138.75" customHeight="1" x14ac:dyDescent="0.2">
      <c r="A175" s="246" t="s">
        <v>150</v>
      </c>
      <c r="B175" s="247"/>
      <c r="C175" s="248" t="s">
        <v>151</v>
      </c>
      <c r="D175" s="310" t="s">
        <v>149</v>
      </c>
    </row>
    <row r="176" spans="1:4" s="205" customFormat="1" ht="102.75" customHeight="1" thickBot="1" x14ac:dyDescent="0.25">
      <c r="A176" s="332" t="s">
        <v>153</v>
      </c>
      <c r="B176" s="333"/>
      <c r="C176" s="546" t="s">
        <v>154</v>
      </c>
      <c r="D176" s="546" t="s">
        <v>149</v>
      </c>
    </row>
    <row r="177" spans="1:4" s="226" customFormat="1" ht="222.75" customHeight="1" thickBot="1" x14ac:dyDescent="0.25">
      <c r="A177" s="332" t="s">
        <v>155</v>
      </c>
      <c r="B177" s="333"/>
      <c r="C177" s="334" t="s">
        <v>156</v>
      </c>
      <c r="D177" s="334" t="s">
        <v>149</v>
      </c>
    </row>
    <row r="178" spans="1:4" ht="12" customHeight="1" x14ac:dyDescent="0.2"/>
    <row r="179" spans="1:4" ht="36.75" customHeight="1" x14ac:dyDescent="0.2">
      <c r="A179" s="252" t="s">
        <v>157</v>
      </c>
      <c r="B179" s="252"/>
      <c r="C179" s="252"/>
      <c r="D179" s="252"/>
    </row>
    <row r="180" spans="1:4" ht="36.75" customHeight="1" x14ac:dyDescent="0.2">
      <c r="A180" s="252" t="s">
        <v>158</v>
      </c>
      <c r="B180" s="252"/>
      <c r="C180" s="252"/>
      <c r="D180" s="252"/>
    </row>
    <row r="181" spans="1:4" ht="201.75" customHeight="1" x14ac:dyDescent="0.2">
      <c r="A18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311"/>
      <c r="C181" s="311"/>
      <c r="D181" s="311"/>
    </row>
    <row r="182" spans="1:4" s="16" customFormat="1" ht="67.5" customHeight="1" x14ac:dyDescent="0.2">
      <c r="A182" s="227" t="s">
        <v>160</v>
      </c>
      <c r="B182" s="227"/>
      <c r="C182" s="227"/>
      <c r="D182" s="227"/>
    </row>
    <row r="183" spans="1:4" ht="23.25" x14ac:dyDescent="0.2">
      <c r="A183" s="252" t="s">
        <v>161</v>
      </c>
      <c r="B183" s="252"/>
      <c r="C183" s="252"/>
      <c r="D183" s="252"/>
    </row>
    <row r="184" spans="1:4" s="254" customFormat="1" ht="114.75" customHeight="1" x14ac:dyDescent="0.2">
      <c r="A184" s="227" t="s">
        <v>162</v>
      </c>
      <c r="B184" s="227"/>
      <c r="C184" s="227"/>
      <c r="D184" s="227"/>
    </row>
  </sheetData>
  <sheetProtection selectLockedCells="1" selectUnlockedCells="1"/>
  <mergeCells count="167">
    <mergeCell ref="A182:D182"/>
    <mergeCell ref="A183:D183"/>
    <mergeCell ref="A184:D184"/>
    <mergeCell ref="A175:B175"/>
    <mergeCell ref="A176:B176"/>
    <mergeCell ref="A177:B177"/>
    <mergeCell ref="A179:D179"/>
    <mergeCell ref="A180:D180"/>
    <mergeCell ref="A181:D181"/>
    <mergeCell ref="A168:D168"/>
    <mergeCell ref="A170:D170"/>
    <mergeCell ref="A171:D171"/>
    <mergeCell ref="A172:B172"/>
    <mergeCell ref="A173:B173"/>
    <mergeCell ref="A174:B174"/>
    <mergeCell ref="A161:C161"/>
    <mergeCell ref="A162:C162"/>
    <mergeCell ref="A163:C163"/>
    <mergeCell ref="A164:C164"/>
    <mergeCell ref="A165:C165"/>
    <mergeCell ref="A166:C166"/>
    <mergeCell ref="A154:D154"/>
    <mergeCell ref="C156:D156"/>
    <mergeCell ref="C157:D157"/>
    <mergeCell ref="C158:D158"/>
    <mergeCell ref="C159:D159"/>
    <mergeCell ref="A160:C160"/>
    <mergeCell ref="A148:B148"/>
    <mergeCell ref="A149:B149"/>
    <mergeCell ref="A150:B150"/>
    <mergeCell ref="A151:C151"/>
    <mergeCell ref="A152:B152"/>
    <mergeCell ref="C152:C153"/>
    <mergeCell ref="A153:B153"/>
    <mergeCell ref="A142:B142"/>
    <mergeCell ref="A143:B143"/>
    <mergeCell ref="A144:B144"/>
    <mergeCell ref="A145:B145"/>
    <mergeCell ref="A146:B146"/>
    <mergeCell ref="A147:B147"/>
    <mergeCell ref="A137:B137"/>
    <mergeCell ref="C137:C141"/>
    <mergeCell ref="A138:B138"/>
    <mergeCell ref="A139:B139"/>
    <mergeCell ref="A140:B140"/>
    <mergeCell ref="A141:B141"/>
    <mergeCell ref="A132:B132"/>
    <mergeCell ref="A133:B133"/>
    <mergeCell ref="A134:B134"/>
    <mergeCell ref="A135:B135"/>
    <mergeCell ref="A136:B136"/>
    <mergeCell ref="C136:D136"/>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1:B101"/>
    <mergeCell ref="A103:B103"/>
    <mergeCell ref="A104:B104"/>
    <mergeCell ref="A105:B105"/>
    <mergeCell ref="A106:B106"/>
    <mergeCell ref="A107:B107"/>
    <mergeCell ref="A95:B95"/>
    <mergeCell ref="A96:B96"/>
    <mergeCell ref="A97:B97"/>
    <mergeCell ref="A98:B98"/>
    <mergeCell ref="A99:B99"/>
    <mergeCell ref="A100:B100"/>
    <mergeCell ref="A89:B89"/>
    <mergeCell ref="A90:B90"/>
    <mergeCell ref="A91:B91"/>
    <mergeCell ref="A92:B92"/>
    <mergeCell ref="A93:B93"/>
    <mergeCell ref="A94:B94"/>
    <mergeCell ref="A79:B79"/>
    <mergeCell ref="A80:B80"/>
    <mergeCell ref="A81:B81"/>
    <mergeCell ref="A83:B83"/>
    <mergeCell ref="C83:C100"/>
    <mergeCell ref="A84:B84"/>
    <mergeCell ref="A85:B85"/>
    <mergeCell ref="A86:B86"/>
    <mergeCell ref="A87:B87"/>
    <mergeCell ref="A88:B88"/>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21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618</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658" t="s">
        <v>7</v>
      </c>
      <c r="D4" s="383"/>
      <c r="E4" s="383"/>
      <c r="F4" s="383"/>
      <c r="G4" s="383"/>
      <c r="H4" s="384"/>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291</v>
      </c>
      <c r="E6" s="302"/>
      <c r="F6" s="302"/>
      <c r="G6" s="302"/>
      <c r="H6" s="429"/>
    </row>
    <row r="7" spans="1:8" s="16" customFormat="1" ht="24.95" customHeight="1" thickBot="1" x14ac:dyDescent="0.25">
      <c r="A7" s="81"/>
      <c r="B7" s="117"/>
      <c r="C7" s="118"/>
      <c r="D7" s="586" t="s">
        <v>176</v>
      </c>
      <c r="E7" s="587" t="s">
        <v>177</v>
      </c>
      <c r="F7" s="588" t="s">
        <v>178</v>
      </c>
      <c r="G7" s="587" t="s">
        <v>179</v>
      </c>
      <c r="H7" s="589" t="s">
        <v>180</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659"/>
      <c r="C9" s="660"/>
      <c r="D9" s="36"/>
      <c r="E9" s="37"/>
      <c r="F9" s="37"/>
      <c r="G9" s="37"/>
      <c r="H9" s="38"/>
    </row>
    <row r="10" spans="1:8" s="16" customFormat="1" ht="57.75" customHeight="1" x14ac:dyDescent="0.2">
      <c r="A10" s="55"/>
      <c r="B10" s="659"/>
      <c r="C10" s="660"/>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661" t="s">
        <v>12</v>
      </c>
      <c r="C12" s="66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661"/>
      <c r="C13" s="662"/>
      <c r="D13" s="36"/>
      <c r="E13" s="37"/>
      <c r="F13" s="37"/>
      <c r="G13" s="37"/>
      <c r="H13" s="38"/>
    </row>
    <row r="14" spans="1:8" s="16" customFormat="1" ht="59.25" customHeight="1" x14ac:dyDescent="0.2">
      <c r="A14" s="55"/>
      <c r="B14" s="663" t="s">
        <v>13</v>
      </c>
      <c r="C14" s="6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665"/>
      <c r="C15" s="666"/>
      <c r="D15" s="187"/>
      <c r="E15" s="188"/>
      <c r="F15" s="188"/>
      <c r="G15" s="188"/>
      <c r="H15" s="189"/>
    </row>
    <row r="16" spans="1:8" s="16" customFormat="1" ht="24.95" customHeight="1" thickBot="1" x14ac:dyDescent="0.25">
      <c r="A16" s="112"/>
      <c r="B16" s="667"/>
      <c r="C16" s="83"/>
      <c r="D16" s="302" t="s">
        <v>291</v>
      </c>
      <c r="E16" s="302"/>
      <c r="F16" s="302"/>
      <c r="G16" s="302"/>
      <c r="H16" s="429"/>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403">
        <f>F17*1.2</f>
        <v>15609.599999999999</v>
      </c>
      <c r="E17" s="404">
        <f>F17*1.1</f>
        <v>14308.800000000001</v>
      </c>
      <c r="F17" s="404">
        <v>13008</v>
      </c>
      <c r="G17" s="404">
        <f>F17*0.75</f>
        <v>9756</v>
      </c>
      <c r="H17" s="405">
        <f>F17*0.5</f>
        <v>6504</v>
      </c>
    </row>
    <row r="18" spans="1:8" s="16" customFormat="1" ht="47.25" customHeight="1" x14ac:dyDescent="0.2">
      <c r="A18" s="71"/>
      <c r="B18" s="659"/>
      <c r="C18" s="660"/>
      <c r="D18" s="406"/>
      <c r="E18" s="407"/>
      <c r="F18" s="407"/>
      <c r="G18" s="407"/>
      <c r="H18" s="408"/>
    </row>
    <row r="19" spans="1:8" s="16" customFormat="1" ht="57.75" customHeight="1" x14ac:dyDescent="0.2">
      <c r="A19" s="71"/>
      <c r="B19" s="659"/>
      <c r="C19" s="660"/>
      <c r="D19" s="406"/>
      <c r="E19" s="407"/>
      <c r="F19" s="407"/>
      <c r="G19" s="407"/>
      <c r="H19" s="408"/>
    </row>
    <row r="20" spans="1:8" s="16" customFormat="1" ht="63" customHeight="1" x14ac:dyDescent="0.2">
      <c r="A20" s="71"/>
      <c r="B20" s="92"/>
      <c r="C20" s="93"/>
      <c r="D20" s="406"/>
      <c r="E20" s="407"/>
      <c r="F20" s="407"/>
      <c r="G20" s="407"/>
      <c r="H20" s="408"/>
    </row>
    <row r="21" spans="1:8" s="16" customFormat="1" ht="55.5" customHeight="1" x14ac:dyDescent="0.2">
      <c r="A21" s="71"/>
      <c r="B21" s="661" t="s">
        <v>12</v>
      </c>
      <c r="C21" s="6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406"/>
      <c r="E21" s="407"/>
      <c r="F21" s="407"/>
      <c r="G21" s="407"/>
      <c r="H21" s="408"/>
    </row>
    <row r="22" spans="1:8" s="16" customFormat="1" ht="57.75" customHeight="1" x14ac:dyDescent="0.2">
      <c r="A22" s="71"/>
      <c r="B22" s="661"/>
      <c r="C22" s="668"/>
      <c r="D22" s="406"/>
      <c r="E22" s="407"/>
      <c r="F22" s="407"/>
      <c r="G22" s="407"/>
      <c r="H22" s="408"/>
    </row>
    <row r="23" spans="1:8" s="16" customFormat="1" ht="87.75" customHeight="1" x14ac:dyDescent="0.2">
      <c r="A23" s="71"/>
      <c r="B23" s="669" t="s">
        <v>13</v>
      </c>
      <c r="C23"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406"/>
      <c r="E23" s="407"/>
      <c r="F23" s="407"/>
      <c r="G23" s="407"/>
      <c r="H23" s="408"/>
    </row>
    <row r="24" spans="1:8" s="16" customFormat="1" ht="63" customHeight="1" x14ac:dyDescent="0.2">
      <c r="A24" s="71"/>
      <c r="B24" s="669"/>
      <c r="C24" s="668"/>
      <c r="D24" s="406"/>
      <c r="E24" s="407"/>
      <c r="F24" s="407"/>
      <c r="G24" s="407"/>
      <c r="H24" s="408"/>
    </row>
    <row r="25" spans="1:8" s="16" customFormat="1" ht="100.5" customHeight="1" thickBot="1" x14ac:dyDescent="0.25">
      <c r="A25" s="77"/>
      <c r="B25" s="107" t="s">
        <v>16</v>
      </c>
      <c r="C25" s="67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409"/>
      <c r="E25" s="410"/>
      <c r="F25" s="410"/>
      <c r="G25" s="410"/>
      <c r="H25" s="411"/>
    </row>
    <row r="26" spans="1:8" s="16" customFormat="1" ht="24.95" customHeight="1" thickBot="1" x14ac:dyDescent="0.25">
      <c r="A26" s="81"/>
      <c r="B26" s="467"/>
      <c r="C26" s="118"/>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302" t="s">
        <v>291</v>
      </c>
      <c r="E31" s="302"/>
      <c r="F31" s="302"/>
      <c r="G31" s="302"/>
      <c r="H31" s="42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302" t="s">
        <v>291</v>
      </c>
      <c r="E35" s="302"/>
      <c r="F35" s="302"/>
      <c r="G35" s="302"/>
      <c r="H35" s="429"/>
    </row>
    <row r="36" spans="1:8" s="16" customFormat="1" ht="50.1" customHeight="1" x14ac:dyDescent="0.2">
      <c r="A36" s="65" t="s">
        <v>619</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302" t="s">
        <v>291</v>
      </c>
      <c r="E40" s="302"/>
      <c r="F40" s="302"/>
      <c r="G40" s="302"/>
      <c r="H40" s="429"/>
    </row>
    <row r="41" spans="1:8" s="16" customFormat="1" ht="50.1" customHeight="1" x14ac:dyDescent="0.2">
      <c r="A41" s="65" t="s">
        <v>620</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621</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302" t="s">
        <v>291</v>
      </c>
      <c r="E51" s="302"/>
      <c r="F51" s="302"/>
      <c r="G51" s="302"/>
      <c r="H51" s="429"/>
    </row>
    <row r="52" spans="1:8" s="16" customFormat="1" ht="50.1" customHeight="1" x14ac:dyDescent="0.2">
      <c r="A52" s="65" t="s">
        <v>622</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117"/>
      <c r="C56" s="118"/>
      <c r="D56" s="302" t="s">
        <v>291</v>
      </c>
      <c r="E56" s="302"/>
      <c r="F56" s="302"/>
      <c r="G56" s="302"/>
      <c r="H56" s="429"/>
    </row>
    <row r="57" spans="1:8" s="16" customFormat="1" ht="50.1" customHeight="1" thickBot="1" x14ac:dyDescent="0.25">
      <c r="A57" s="119" t="s">
        <v>31</v>
      </c>
      <c r="B57" s="120"/>
      <c r="C57" s="120"/>
      <c r="D57" s="121" t="str">
        <f>"от "&amp;MIN(D58:D87)&amp;" до "&amp;MAX(D58:D87)</f>
        <v>от 2460 до 73800</v>
      </c>
      <c r="E57" s="122"/>
      <c r="F57" s="122"/>
      <c r="G57" s="122"/>
      <c r="H57" s="123"/>
    </row>
    <row r="58" spans="1:8" s="16" customFormat="1" ht="37.5" customHeight="1" outlineLevel="1" x14ac:dyDescent="0.2">
      <c r="A58" s="124" t="s">
        <v>32</v>
      </c>
      <c r="B58" s="125"/>
      <c r="C58" s="64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58" s="31">
        <v>2460</v>
      </c>
      <c r="E58" s="32"/>
      <c r="F58" s="32"/>
      <c r="G58" s="32"/>
      <c r="H58" s="33"/>
    </row>
    <row r="59" spans="1:8" s="16" customFormat="1" ht="37.5" customHeight="1" outlineLevel="1" x14ac:dyDescent="0.2">
      <c r="A59" s="130" t="s">
        <v>33</v>
      </c>
      <c r="B59" s="131"/>
      <c r="C59" s="647"/>
      <c r="D59" s="36">
        <v>4920</v>
      </c>
      <c r="E59" s="37"/>
      <c r="F59" s="37"/>
      <c r="G59" s="37"/>
      <c r="H59" s="38"/>
    </row>
    <row r="60" spans="1:8" s="16" customFormat="1" ht="37.5" customHeight="1" outlineLevel="1" x14ac:dyDescent="0.2">
      <c r="A60" s="130" t="s">
        <v>34</v>
      </c>
      <c r="B60" s="131"/>
      <c r="C60" s="647"/>
      <c r="D60" s="36">
        <v>7380</v>
      </c>
      <c r="E60" s="37"/>
      <c r="F60" s="37"/>
      <c r="G60" s="37"/>
      <c r="H60" s="38"/>
    </row>
    <row r="61" spans="1:8" s="16" customFormat="1" ht="37.5" customHeight="1" outlineLevel="1" x14ac:dyDescent="0.2">
      <c r="A61" s="130" t="s">
        <v>35</v>
      </c>
      <c r="B61" s="131"/>
      <c r="C61" s="647"/>
      <c r="D61" s="36">
        <v>9840</v>
      </c>
      <c r="E61" s="37"/>
      <c r="F61" s="37"/>
      <c r="G61" s="37"/>
      <c r="H61" s="38"/>
    </row>
    <row r="62" spans="1:8" s="16" customFormat="1" ht="37.5" customHeight="1" outlineLevel="1" x14ac:dyDescent="0.2">
      <c r="A62" s="130" t="s">
        <v>36</v>
      </c>
      <c r="B62" s="131"/>
      <c r="C62" s="647"/>
      <c r="D62" s="36">
        <v>12300</v>
      </c>
      <c r="E62" s="37"/>
      <c r="F62" s="37"/>
      <c r="G62" s="37"/>
      <c r="H62" s="38"/>
    </row>
    <row r="63" spans="1:8" s="16" customFormat="1" ht="37.5" customHeight="1" outlineLevel="1" x14ac:dyDescent="0.2">
      <c r="A63" s="130" t="s">
        <v>37</v>
      </c>
      <c r="B63" s="131"/>
      <c r="C63" s="647"/>
      <c r="D63" s="36">
        <v>14760</v>
      </c>
      <c r="E63" s="37"/>
      <c r="F63" s="37"/>
      <c r="G63" s="37"/>
      <c r="H63" s="38"/>
    </row>
    <row r="64" spans="1:8" s="16" customFormat="1" ht="37.5" customHeight="1" outlineLevel="1" x14ac:dyDescent="0.2">
      <c r="A64" s="130" t="s">
        <v>38</v>
      </c>
      <c r="B64" s="131"/>
      <c r="C64" s="647"/>
      <c r="D64" s="36">
        <v>17220</v>
      </c>
      <c r="E64" s="37"/>
      <c r="F64" s="37"/>
      <c r="G64" s="37"/>
      <c r="H64" s="38"/>
    </row>
    <row r="65" spans="1:8" s="16" customFormat="1" ht="37.5" customHeight="1" outlineLevel="1" x14ac:dyDescent="0.2">
      <c r="A65" s="130" t="s">
        <v>39</v>
      </c>
      <c r="B65" s="131"/>
      <c r="C65" s="647"/>
      <c r="D65" s="36">
        <v>19680</v>
      </c>
      <c r="E65" s="37"/>
      <c r="F65" s="37"/>
      <c r="G65" s="37"/>
      <c r="H65" s="38"/>
    </row>
    <row r="66" spans="1:8" s="16" customFormat="1" ht="37.5" customHeight="1" outlineLevel="1" x14ac:dyDescent="0.2">
      <c r="A66" s="130" t="s">
        <v>40</v>
      </c>
      <c r="B66" s="131"/>
      <c r="C66" s="647"/>
      <c r="D66" s="36">
        <v>22140</v>
      </c>
      <c r="E66" s="37"/>
      <c r="F66" s="37"/>
      <c r="G66" s="37"/>
      <c r="H66" s="38"/>
    </row>
    <row r="67" spans="1:8" s="16" customFormat="1" ht="37.5" customHeight="1" outlineLevel="1" x14ac:dyDescent="0.2">
      <c r="A67" s="130" t="s">
        <v>41</v>
      </c>
      <c r="B67" s="131"/>
      <c r="C67" s="647"/>
      <c r="D67" s="36">
        <v>24600</v>
      </c>
      <c r="E67" s="37"/>
      <c r="F67" s="37"/>
      <c r="G67" s="37"/>
      <c r="H67" s="38"/>
    </row>
    <row r="68" spans="1:8" s="16" customFormat="1" ht="37.5" customHeight="1" outlineLevel="1" x14ac:dyDescent="0.2">
      <c r="A68" s="130" t="s">
        <v>42</v>
      </c>
      <c r="B68" s="131"/>
      <c r="C68" s="647"/>
      <c r="D68" s="36">
        <v>27060</v>
      </c>
      <c r="E68" s="37"/>
      <c r="F68" s="37"/>
      <c r="G68" s="37"/>
      <c r="H68" s="38"/>
    </row>
    <row r="69" spans="1:8" s="16" customFormat="1" ht="37.5" customHeight="1" outlineLevel="1" x14ac:dyDescent="0.2">
      <c r="A69" s="130" t="s">
        <v>43</v>
      </c>
      <c r="B69" s="131"/>
      <c r="C69" s="647"/>
      <c r="D69" s="36">
        <v>29520</v>
      </c>
      <c r="E69" s="37"/>
      <c r="F69" s="37"/>
      <c r="G69" s="37"/>
      <c r="H69" s="38"/>
    </row>
    <row r="70" spans="1:8" s="16" customFormat="1" ht="37.5" customHeight="1" outlineLevel="1" x14ac:dyDescent="0.2">
      <c r="A70" s="130" t="s">
        <v>44</v>
      </c>
      <c r="B70" s="131"/>
      <c r="C70" s="647"/>
      <c r="D70" s="36">
        <v>31980</v>
      </c>
      <c r="E70" s="37"/>
      <c r="F70" s="37"/>
      <c r="G70" s="37"/>
      <c r="H70" s="38"/>
    </row>
    <row r="71" spans="1:8" s="16" customFormat="1" ht="37.5" customHeight="1" outlineLevel="1" x14ac:dyDescent="0.2">
      <c r="A71" s="130" t="s">
        <v>45</v>
      </c>
      <c r="B71" s="131"/>
      <c r="C71" s="647"/>
      <c r="D71" s="36">
        <v>34440</v>
      </c>
      <c r="E71" s="37"/>
      <c r="F71" s="37"/>
      <c r="G71" s="37"/>
      <c r="H71" s="38"/>
    </row>
    <row r="72" spans="1:8" s="16" customFormat="1" ht="37.5" customHeight="1" outlineLevel="1" x14ac:dyDescent="0.2">
      <c r="A72" s="130" t="s">
        <v>46</v>
      </c>
      <c r="B72" s="131"/>
      <c r="C72" s="647"/>
      <c r="D72" s="36">
        <v>36900</v>
      </c>
      <c r="E72" s="37"/>
      <c r="F72" s="37"/>
      <c r="G72" s="37"/>
      <c r="H72" s="38"/>
    </row>
    <row r="73" spans="1:8" s="16" customFormat="1" ht="37.5" customHeight="1" outlineLevel="1" x14ac:dyDescent="0.2">
      <c r="A73" s="130" t="s">
        <v>47</v>
      </c>
      <c r="B73" s="131"/>
      <c r="C73" s="647"/>
      <c r="D73" s="36">
        <v>39360</v>
      </c>
      <c r="E73" s="37"/>
      <c r="F73" s="37"/>
      <c r="G73" s="37"/>
      <c r="H73" s="38"/>
    </row>
    <row r="74" spans="1:8" s="16" customFormat="1" ht="37.5" customHeight="1" outlineLevel="1" x14ac:dyDescent="0.2">
      <c r="A74" s="130" t="s">
        <v>48</v>
      </c>
      <c r="B74" s="131"/>
      <c r="C74" s="647"/>
      <c r="D74" s="36">
        <v>41820</v>
      </c>
      <c r="E74" s="37"/>
      <c r="F74" s="37"/>
      <c r="G74" s="37"/>
      <c r="H74" s="38"/>
    </row>
    <row r="75" spans="1:8" s="16" customFormat="1" ht="37.5" customHeight="1" outlineLevel="1" x14ac:dyDescent="0.2">
      <c r="A75" s="130" t="s">
        <v>49</v>
      </c>
      <c r="B75" s="131"/>
      <c r="C75" s="647"/>
      <c r="D75" s="36">
        <v>44280</v>
      </c>
      <c r="E75" s="37"/>
      <c r="F75" s="37"/>
      <c r="G75" s="37"/>
      <c r="H75" s="38"/>
    </row>
    <row r="76" spans="1:8" s="16" customFormat="1" ht="37.5" customHeight="1" outlineLevel="1" x14ac:dyDescent="0.2">
      <c r="A76" s="130" t="s">
        <v>50</v>
      </c>
      <c r="B76" s="131"/>
      <c r="C76" s="647"/>
      <c r="D76" s="36">
        <v>46740</v>
      </c>
      <c r="E76" s="37"/>
      <c r="F76" s="37"/>
      <c r="G76" s="37"/>
      <c r="H76" s="38"/>
    </row>
    <row r="77" spans="1:8" s="16" customFormat="1" ht="37.5" customHeight="1" outlineLevel="1" x14ac:dyDescent="0.2">
      <c r="A77" s="130" t="s">
        <v>51</v>
      </c>
      <c r="B77" s="131"/>
      <c r="C77" s="647"/>
      <c r="D77" s="36">
        <v>49200</v>
      </c>
      <c r="E77" s="37"/>
      <c r="F77" s="37"/>
      <c r="G77" s="37"/>
      <c r="H77" s="38"/>
    </row>
    <row r="78" spans="1:8" s="16" customFormat="1" ht="37.5" customHeight="1" outlineLevel="1" x14ac:dyDescent="0.2">
      <c r="A78" s="130" t="s">
        <v>197</v>
      </c>
      <c r="B78" s="131"/>
      <c r="C78" s="647"/>
      <c r="D78" s="329">
        <v>51660</v>
      </c>
      <c r="E78" s="140"/>
      <c r="F78" s="140"/>
      <c r="G78" s="140"/>
      <c r="H78" s="141"/>
    </row>
    <row r="79" spans="1:8" s="16" customFormat="1" ht="37.5" customHeight="1" outlineLevel="1" x14ac:dyDescent="0.2">
      <c r="A79" s="130" t="s">
        <v>198</v>
      </c>
      <c r="B79" s="131"/>
      <c r="C79" s="647"/>
      <c r="D79" s="329">
        <v>54120</v>
      </c>
      <c r="E79" s="140"/>
      <c r="F79" s="140"/>
      <c r="G79" s="140"/>
      <c r="H79" s="141"/>
    </row>
    <row r="80" spans="1:8" s="16" customFormat="1" ht="37.5" customHeight="1" outlineLevel="1" x14ac:dyDescent="0.2">
      <c r="A80" s="130" t="s">
        <v>199</v>
      </c>
      <c r="B80" s="131"/>
      <c r="C80" s="647"/>
      <c r="D80" s="329">
        <v>56580</v>
      </c>
      <c r="E80" s="140"/>
      <c r="F80" s="140"/>
      <c r="G80" s="140"/>
      <c r="H80" s="141"/>
    </row>
    <row r="81" spans="1:8" s="16" customFormat="1" ht="37.5" customHeight="1" outlineLevel="1" x14ac:dyDescent="0.2">
      <c r="A81" s="130" t="s">
        <v>200</v>
      </c>
      <c r="B81" s="131"/>
      <c r="C81" s="647"/>
      <c r="D81" s="329">
        <v>59040</v>
      </c>
      <c r="E81" s="140"/>
      <c r="F81" s="140"/>
      <c r="G81" s="140"/>
      <c r="H81" s="141"/>
    </row>
    <row r="82" spans="1:8" s="16" customFormat="1" ht="37.5" customHeight="1" outlineLevel="1" x14ac:dyDescent="0.2">
      <c r="A82" s="130" t="s">
        <v>201</v>
      </c>
      <c r="B82" s="131"/>
      <c r="C82" s="647"/>
      <c r="D82" s="329">
        <v>61500</v>
      </c>
      <c r="E82" s="140"/>
      <c r="F82" s="140"/>
      <c r="G82" s="140"/>
      <c r="H82" s="141"/>
    </row>
    <row r="83" spans="1:8" s="16" customFormat="1" ht="37.5" customHeight="1" outlineLevel="1" x14ac:dyDescent="0.2">
      <c r="A83" s="130" t="s">
        <v>202</v>
      </c>
      <c r="B83" s="131"/>
      <c r="C83" s="647"/>
      <c r="D83" s="329">
        <v>63960</v>
      </c>
      <c r="E83" s="140"/>
      <c r="F83" s="140"/>
      <c r="G83" s="140"/>
      <c r="H83" s="141"/>
    </row>
    <row r="84" spans="1:8" s="16" customFormat="1" ht="37.5" customHeight="1" outlineLevel="1" x14ac:dyDescent="0.2">
      <c r="A84" s="130" t="s">
        <v>203</v>
      </c>
      <c r="B84" s="131"/>
      <c r="C84" s="647"/>
      <c r="D84" s="329">
        <v>66420</v>
      </c>
      <c r="E84" s="140"/>
      <c r="F84" s="140"/>
      <c r="G84" s="140"/>
      <c r="H84" s="141"/>
    </row>
    <row r="85" spans="1:8" s="16" customFormat="1" ht="37.5" customHeight="1" outlineLevel="1" x14ac:dyDescent="0.2">
      <c r="A85" s="130" t="s">
        <v>204</v>
      </c>
      <c r="B85" s="131"/>
      <c r="C85" s="647"/>
      <c r="D85" s="329">
        <v>68880</v>
      </c>
      <c r="E85" s="140"/>
      <c r="F85" s="140"/>
      <c r="G85" s="140"/>
      <c r="H85" s="141"/>
    </row>
    <row r="86" spans="1:8" s="16" customFormat="1" ht="37.5" customHeight="1" outlineLevel="1" x14ac:dyDescent="0.2">
      <c r="A86" s="130" t="s">
        <v>205</v>
      </c>
      <c r="B86" s="131"/>
      <c r="C86" s="647"/>
      <c r="D86" s="329">
        <v>71340</v>
      </c>
      <c r="E86" s="140"/>
      <c r="F86" s="140"/>
      <c r="G86" s="140"/>
      <c r="H86" s="141"/>
    </row>
    <row r="87" spans="1:8" s="16" customFormat="1" ht="37.5" customHeight="1" outlineLevel="1" x14ac:dyDescent="0.2">
      <c r="A87" s="130" t="s">
        <v>206</v>
      </c>
      <c r="B87" s="131"/>
      <c r="C87" s="647"/>
      <c r="D87" s="329">
        <v>73800</v>
      </c>
      <c r="E87" s="140"/>
      <c r="F87" s="140"/>
      <c r="G87" s="140"/>
      <c r="H87" s="141"/>
    </row>
    <row r="88" spans="1:8" s="16" customFormat="1" ht="37.5" customHeight="1" outlineLevel="1" x14ac:dyDescent="0.2">
      <c r="A88" s="130" t="s">
        <v>216</v>
      </c>
      <c r="B88" s="131"/>
      <c r="C88" s="647"/>
      <c r="D88" s="329">
        <v>76260</v>
      </c>
      <c r="E88" s="140"/>
      <c r="F88" s="140"/>
      <c r="G88" s="140"/>
      <c r="H88" s="141"/>
    </row>
    <row r="89" spans="1:8" s="16" customFormat="1" ht="37.5" customHeight="1" outlineLevel="1" x14ac:dyDescent="0.2">
      <c r="A89" s="130" t="s">
        <v>217</v>
      </c>
      <c r="B89" s="131"/>
      <c r="C89" s="647"/>
      <c r="D89" s="329">
        <v>78720</v>
      </c>
      <c r="E89" s="140"/>
      <c r="F89" s="140"/>
      <c r="G89" s="140"/>
      <c r="H89" s="141"/>
    </row>
    <row r="90" spans="1:8" s="16" customFormat="1" ht="37.5" customHeight="1" outlineLevel="1" x14ac:dyDescent="0.2">
      <c r="A90" s="130" t="s">
        <v>218</v>
      </c>
      <c r="B90" s="131"/>
      <c r="C90" s="647"/>
      <c r="D90" s="329">
        <v>81180</v>
      </c>
      <c r="E90" s="140"/>
      <c r="F90" s="140"/>
      <c r="G90" s="140"/>
      <c r="H90" s="141"/>
    </row>
    <row r="91" spans="1:8" s="16" customFormat="1" ht="37.5" customHeight="1" outlineLevel="1" x14ac:dyDescent="0.2">
      <c r="A91" s="130" t="s">
        <v>219</v>
      </c>
      <c r="B91" s="131"/>
      <c r="C91" s="647"/>
      <c r="D91" s="329">
        <v>83640</v>
      </c>
      <c r="E91" s="140"/>
      <c r="F91" s="140"/>
      <c r="G91" s="140"/>
      <c r="H91" s="141"/>
    </row>
    <row r="92" spans="1:8" s="16" customFormat="1" ht="37.5" customHeight="1" outlineLevel="1" x14ac:dyDescent="0.2">
      <c r="A92" s="130" t="s">
        <v>220</v>
      </c>
      <c r="B92" s="131"/>
      <c r="C92" s="647"/>
      <c r="D92" s="329">
        <v>86100</v>
      </c>
      <c r="E92" s="140"/>
      <c r="F92" s="140"/>
      <c r="G92" s="140"/>
      <c r="H92" s="141"/>
    </row>
    <row r="93" spans="1:8" s="16" customFormat="1" ht="37.5" customHeight="1" outlineLevel="1" x14ac:dyDescent="0.2">
      <c r="A93" s="130" t="s">
        <v>221</v>
      </c>
      <c r="B93" s="131"/>
      <c r="C93" s="647"/>
      <c r="D93" s="329">
        <v>88560</v>
      </c>
      <c r="E93" s="140"/>
      <c r="F93" s="140"/>
      <c r="G93" s="140"/>
      <c r="H93" s="141"/>
    </row>
    <row r="94" spans="1:8" s="16" customFormat="1" ht="37.5" customHeight="1" outlineLevel="1" x14ac:dyDescent="0.2">
      <c r="A94" s="130" t="s">
        <v>222</v>
      </c>
      <c r="B94" s="131"/>
      <c r="C94" s="647"/>
      <c r="D94" s="329">
        <v>91020</v>
      </c>
      <c r="E94" s="140"/>
      <c r="F94" s="140"/>
      <c r="G94" s="140"/>
      <c r="H94" s="141"/>
    </row>
    <row r="95" spans="1:8" s="16" customFormat="1" ht="37.5" customHeight="1" outlineLevel="1" x14ac:dyDescent="0.2">
      <c r="A95" s="130" t="s">
        <v>223</v>
      </c>
      <c r="B95" s="131"/>
      <c r="C95" s="647"/>
      <c r="D95" s="329">
        <v>93480</v>
      </c>
      <c r="E95" s="140"/>
      <c r="F95" s="140"/>
      <c r="G95" s="140"/>
      <c r="H95" s="141"/>
    </row>
    <row r="96" spans="1:8" s="16" customFormat="1" ht="37.5" customHeight="1" outlineLevel="1" x14ac:dyDescent="0.2">
      <c r="A96" s="130" t="s">
        <v>224</v>
      </c>
      <c r="B96" s="131"/>
      <c r="C96" s="647"/>
      <c r="D96" s="329">
        <v>95940</v>
      </c>
      <c r="E96" s="140"/>
      <c r="F96" s="140"/>
      <c r="G96" s="140"/>
      <c r="H96" s="141"/>
    </row>
    <row r="97" spans="1:8" s="16" customFormat="1" ht="37.5" customHeight="1" outlineLevel="1" x14ac:dyDescent="0.2">
      <c r="A97" s="130" t="s">
        <v>225</v>
      </c>
      <c r="B97" s="131"/>
      <c r="C97" s="647"/>
      <c r="D97" s="329">
        <v>98400</v>
      </c>
      <c r="E97" s="140"/>
      <c r="F97" s="140"/>
      <c r="G97" s="140"/>
      <c r="H97" s="141"/>
    </row>
    <row r="98" spans="1:8" s="16" customFormat="1" ht="37.5" customHeight="1" outlineLevel="1" x14ac:dyDescent="0.2">
      <c r="A98" s="130" t="s">
        <v>292</v>
      </c>
      <c r="B98" s="131"/>
      <c r="C98" s="647"/>
      <c r="D98" s="329">
        <v>100860</v>
      </c>
      <c r="E98" s="140"/>
      <c r="F98" s="140"/>
      <c r="G98" s="140"/>
      <c r="H98" s="141"/>
    </row>
    <row r="99" spans="1:8" s="16" customFormat="1" ht="37.5" customHeight="1" outlineLevel="1" x14ac:dyDescent="0.2">
      <c r="A99" s="130" t="s">
        <v>293</v>
      </c>
      <c r="B99" s="131"/>
      <c r="C99" s="647"/>
      <c r="D99" s="329">
        <v>103320</v>
      </c>
      <c r="E99" s="140"/>
      <c r="F99" s="140"/>
      <c r="G99" s="140"/>
      <c r="H99" s="141"/>
    </row>
    <row r="100" spans="1:8" s="16" customFormat="1" ht="37.5" customHeight="1" outlineLevel="1" x14ac:dyDescent="0.2">
      <c r="A100" s="130" t="s">
        <v>294</v>
      </c>
      <c r="B100" s="131"/>
      <c r="C100" s="647"/>
      <c r="D100" s="329">
        <v>105780</v>
      </c>
      <c r="E100" s="140"/>
      <c r="F100" s="140"/>
      <c r="G100" s="140"/>
      <c r="H100" s="141"/>
    </row>
    <row r="101" spans="1:8" s="16" customFormat="1" ht="37.5" customHeight="1" outlineLevel="1" x14ac:dyDescent="0.2">
      <c r="A101" s="130" t="s">
        <v>295</v>
      </c>
      <c r="B101" s="131"/>
      <c r="C101" s="647"/>
      <c r="D101" s="329">
        <v>108240</v>
      </c>
      <c r="E101" s="140"/>
      <c r="F101" s="140"/>
      <c r="G101" s="140"/>
      <c r="H101" s="141"/>
    </row>
    <row r="102" spans="1:8" s="16" customFormat="1" ht="37.5" customHeight="1" outlineLevel="1" x14ac:dyDescent="0.2">
      <c r="A102" s="130" t="s">
        <v>296</v>
      </c>
      <c r="B102" s="131"/>
      <c r="C102" s="647"/>
      <c r="D102" s="329">
        <v>110700</v>
      </c>
      <c r="E102" s="140"/>
      <c r="F102" s="140"/>
      <c r="G102" s="140"/>
      <c r="H102" s="141"/>
    </row>
    <row r="103" spans="1:8" s="16" customFormat="1" ht="37.5" customHeight="1" outlineLevel="1" x14ac:dyDescent="0.2">
      <c r="A103" s="130" t="s">
        <v>297</v>
      </c>
      <c r="B103" s="131"/>
      <c r="C103" s="647"/>
      <c r="D103" s="329">
        <v>113160</v>
      </c>
      <c r="E103" s="140"/>
      <c r="F103" s="140"/>
      <c r="G103" s="140"/>
      <c r="H103" s="141"/>
    </row>
    <row r="104" spans="1:8" s="16" customFormat="1" ht="37.5" customHeight="1" outlineLevel="1" x14ac:dyDescent="0.2">
      <c r="A104" s="130" t="s">
        <v>298</v>
      </c>
      <c r="B104" s="131"/>
      <c r="C104" s="647"/>
      <c r="D104" s="329">
        <v>115620</v>
      </c>
      <c r="E104" s="140"/>
      <c r="F104" s="140"/>
      <c r="G104" s="140"/>
      <c r="H104" s="141"/>
    </row>
    <row r="105" spans="1:8" s="16" customFormat="1" ht="37.5" customHeight="1" outlineLevel="1" x14ac:dyDescent="0.2">
      <c r="A105" s="130" t="s">
        <v>299</v>
      </c>
      <c r="B105" s="131"/>
      <c r="C105" s="647"/>
      <c r="D105" s="329">
        <v>118080</v>
      </c>
      <c r="E105" s="140"/>
      <c r="F105" s="140"/>
      <c r="G105" s="140"/>
      <c r="H105" s="141"/>
    </row>
    <row r="106" spans="1:8" s="16" customFormat="1" ht="37.5" customHeight="1" outlineLevel="1" x14ac:dyDescent="0.2">
      <c r="A106" s="130" t="s">
        <v>300</v>
      </c>
      <c r="B106" s="131"/>
      <c r="C106" s="647"/>
      <c r="D106" s="329">
        <v>120540</v>
      </c>
      <c r="E106" s="140"/>
      <c r="F106" s="140"/>
      <c r="G106" s="140"/>
      <c r="H106" s="141"/>
    </row>
    <row r="107" spans="1:8" s="16" customFormat="1" ht="37.5" customHeight="1" outlineLevel="1" x14ac:dyDescent="0.2">
      <c r="A107" s="130" t="s">
        <v>301</v>
      </c>
      <c r="B107" s="131"/>
      <c r="C107" s="647"/>
      <c r="D107" s="329">
        <v>123000</v>
      </c>
      <c r="E107" s="140"/>
      <c r="F107" s="140"/>
      <c r="G107" s="140"/>
      <c r="H107" s="141"/>
    </row>
    <row r="108" spans="1:8" s="16" customFormat="1" ht="37.5" customHeight="1" outlineLevel="1" thickBot="1" x14ac:dyDescent="0.25">
      <c r="A108" s="130" t="s">
        <v>623</v>
      </c>
      <c r="B108" s="131"/>
      <c r="C108" s="648"/>
      <c r="D108" s="327">
        <f>832300*1.2</f>
        <v>998760</v>
      </c>
      <c r="E108" s="148"/>
      <c r="F108" s="148"/>
      <c r="G108" s="148"/>
      <c r="H108" s="149"/>
    </row>
    <row r="109" spans="1:8" s="16" customFormat="1" ht="24.95" customHeight="1" thickBot="1" x14ac:dyDescent="0.25">
      <c r="A109" s="81"/>
      <c r="B109" s="467"/>
      <c r="C109" s="118"/>
      <c r="D109" s="468" t="s">
        <v>352</v>
      </c>
      <c r="E109" s="468"/>
      <c r="F109" s="468"/>
      <c r="G109" s="468"/>
      <c r="H109" s="469"/>
    </row>
    <row r="110" spans="1:8" s="16" customFormat="1" ht="24.95" customHeight="1" thickBot="1" x14ac:dyDescent="0.25">
      <c r="A110" s="470"/>
      <c r="B110" s="471"/>
      <c r="C110" s="182"/>
      <c r="D110" s="472" t="s">
        <v>176</v>
      </c>
      <c r="E110" s="473" t="s">
        <v>177</v>
      </c>
      <c r="F110" s="474" t="s">
        <v>178</v>
      </c>
      <c r="G110" s="473" t="s">
        <v>179</v>
      </c>
      <c r="H110" s="475" t="s">
        <v>180</v>
      </c>
    </row>
    <row r="111" spans="1:8" s="16" customFormat="1" ht="48" customHeight="1" x14ac:dyDescent="0.2">
      <c r="A111" s="29" t="s">
        <v>353</v>
      </c>
      <c r="B111" s="30" t="s">
        <v>27</v>
      </c>
      <c r="C1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1" s="31">
        <f>F111*1.2</f>
        <v>13341.6</v>
      </c>
      <c r="E111" s="32">
        <f>F111*1.1</f>
        <v>12229.800000000001</v>
      </c>
      <c r="F111" s="32">
        <v>11118</v>
      </c>
      <c r="G111" s="32">
        <f>F111*0.75</f>
        <v>8338.5</v>
      </c>
      <c r="H111" s="33">
        <f>F111*0.5</f>
        <v>5559</v>
      </c>
    </row>
    <row r="112" spans="1:8" s="16" customFormat="1" ht="132" customHeight="1" x14ac:dyDescent="0.2">
      <c r="A112" s="34"/>
      <c r="B112" s="35"/>
      <c r="C112" s="35"/>
      <c r="D112" s="36"/>
      <c r="E112" s="37"/>
      <c r="F112" s="37"/>
      <c r="G112" s="37"/>
      <c r="H112" s="38"/>
    </row>
    <row r="113" spans="1:8" s="16" customFormat="1" ht="97.5" customHeight="1" x14ac:dyDescent="0.2">
      <c r="A113" s="34"/>
      <c r="B113" s="39" t="s">
        <v>12</v>
      </c>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3" s="36"/>
      <c r="E113" s="37"/>
      <c r="F113" s="37"/>
      <c r="G113" s="37"/>
      <c r="H113" s="38"/>
    </row>
    <row r="114" spans="1:8" s="16" customFormat="1" ht="166.5" customHeight="1" thickBot="1" x14ac:dyDescent="0.25">
      <c r="A114" s="41"/>
      <c r="B114" s="42" t="s">
        <v>13</v>
      </c>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4" s="44"/>
      <c r="E114" s="45"/>
      <c r="F114" s="45"/>
      <c r="G114" s="45"/>
      <c r="H114" s="46"/>
    </row>
    <row r="115" spans="1:8" s="16" customFormat="1" ht="24.95" customHeight="1" thickBot="1" x14ac:dyDescent="0.25">
      <c r="A115" s="47"/>
      <c r="B115" s="48"/>
      <c r="C115" s="49"/>
      <c r="D115" s="302"/>
      <c r="E115" s="302"/>
      <c r="F115" s="302"/>
      <c r="G115" s="302"/>
      <c r="H115" s="429"/>
    </row>
    <row r="116" spans="1:8" s="16" customFormat="1" ht="48" customHeight="1" x14ac:dyDescent="0.2">
      <c r="A116" s="53" t="s">
        <v>354</v>
      </c>
      <c r="B116" s="30" t="s">
        <v>27</v>
      </c>
      <c r="C11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6" s="54">
        <f>F116*1.2</f>
        <v>15609.599999999999</v>
      </c>
      <c r="E116" s="32">
        <f>F116*1.1</f>
        <v>14308.800000000001</v>
      </c>
      <c r="F116" s="32">
        <v>13008</v>
      </c>
      <c r="G116" s="32">
        <f>F116*0.75</f>
        <v>9756</v>
      </c>
      <c r="H116" s="33">
        <f>F116*0.5</f>
        <v>6504</v>
      </c>
    </row>
    <row r="117" spans="1:8" s="16" customFormat="1" ht="132" customHeight="1" x14ac:dyDescent="0.2">
      <c r="A117" s="55"/>
      <c r="B117" s="35"/>
      <c r="C117" s="35"/>
      <c r="D117" s="56"/>
      <c r="E117" s="37"/>
      <c r="F117" s="37"/>
      <c r="G117" s="37"/>
      <c r="H117" s="38"/>
    </row>
    <row r="118" spans="1:8" s="16" customFormat="1" ht="97.5" customHeight="1" x14ac:dyDescent="0.2">
      <c r="A118" s="55"/>
      <c r="B118" s="39" t="s">
        <v>12</v>
      </c>
      <c r="C1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8" s="56"/>
      <c r="E118" s="37"/>
      <c r="F118" s="37"/>
      <c r="G118" s="37"/>
      <c r="H118" s="38"/>
    </row>
    <row r="119" spans="1:8" s="16" customFormat="1" ht="166.5" customHeight="1" x14ac:dyDescent="0.2">
      <c r="A119" s="55"/>
      <c r="B119" s="57" t="s">
        <v>13</v>
      </c>
      <c r="C119"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9" s="56"/>
      <c r="E119" s="37"/>
      <c r="F119" s="37"/>
      <c r="G119" s="37"/>
      <c r="H119" s="38"/>
    </row>
    <row r="120" spans="1:8" s="16" customFormat="1" ht="92.25" customHeight="1" thickBot="1" x14ac:dyDescent="0.25">
      <c r="A120" s="59"/>
      <c r="B120" s="42" t="s">
        <v>16</v>
      </c>
      <c r="C12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0" s="61"/>
      <c r="E120" s="45"/>
      <c r="F120" s="45"/>
      <c r="G120" s="45"/>
      <c r="H120" s="46"/>
    </row>
    <row r="121" spans="1:8" s="16" customFormat="1" ht="24.95" customHeight="1" thickBot="1" x14ac:dyDescent="0.25">
      <c r="A121" s="81"/>
      <c r="B121" s="82"/>
      <c r="C121" s="83"/>
      <c r="D121" s="302"/>
      <c r="E121" s="302"/>
      <c r="F121" s="302"/>
      <c r="G121" s="302"/>
      <c r="H121" s="429"/>
    </row>
    <row r="122" spans="1:8" s="16" customFormat="1" ht="50.1" customHeight="1" x14ac:dyDescent="0.2">
      <c r="A122" s="65" t="s">
        <v>355</v>
      </c>
      <c r="B122" s="87" t="s">
        <v>23</v>
      </c>
      <c r="C1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2" s="264">
        <v>270</v>
      </c>
      <c r="E122" s="316"/>
      <c r="F122" s="316"/>
      <c r="G122" s="316"/>
      <c r="H122" s="317"/>
    </row>
    <row r="123" spans="1:8" s="16" customFormat="1" ht="94.5" customHeight="1" x14ac:dyDescent="0.2">
      <c r="A123" s="71"/>
      <c r="B123" s="92"/>
      <c r="C123" s="93"/>
      <c r="D123" s="94"/>
      <c r="E123" s="95"/>
      <c r="F123" s="95"/>
      <c r="G123" s="95"/>
      <c r="H123" s="318"/>
    </row>
    <row r="124" spans="1:8" s="16" customFormat="1" ht="163.5" customHeight="1" thickBot="1" x14ac:dyDescent="0.25">
      <c r="A124" s="77"/>
      <c r="B124" s="97" t="s">
        <v>13</v>
      </c>
      <c r="C1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4" s="265"/>
      <c r="E124" s="319"/>
      <c r="F124" s="319"/>
      <c r="G124" s="319"/>
      <c r="H124" s="320"/>
    </row>
    <row r="125" spans="1:8" s="16" customFormat="1" ht="24.95" customHeight="1" thickBot="1" x14ac:dyDescent="0.25">
      <c r="A125" s="81"/>
      <c r="B125" s="117"/>
      <c r="C125" s="118"/>
      <c r="D125" s="468" t="s">
        <v>352</v>
      </c>
      <c r="E125" s="468"/>
      <c r="F125" s="468"/>
      <c r="G125" s="468"/>
      <c r="H125" s="469"/>
    </row>
    <row r="126" spans="1:8" s="16" customFormat="1" ht="50.1" customHeight="1" thickBot="1" x14ac:dyDescent="0.25">
      <c r="A126" s="119" t="s">
        <v>31</v>
      </c>
      <c r="B126" s="120"/>
      <c r="C126" s="120"/>
      <c r="D126" s="452" t="str">
        <f>"от "&amp;MIN(D127:D145)&amp;" до "&amp;MAX(D127:D145)</f>
        <v>от 2460 до 46740</v>
      </c>
      <c r="E126" s="453"/>
      <c r="F126" s="453"/>
      <c r="G126" s="453"/>
      <c r="H126" s="454"/>
    </row>
    <row r="127" spans="1:8" s="16" customFormat="1" ht="37.5" customHeight="1" outlineLevel="1" x14ac:dyDescent="0.2">
      <c r="A127" s="124" t="s">
        <v>356</v>
      </c>
      <c r="B127" s="364"/>
      <c r="C127" s="45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31">
        <v>2460</v>
      </c>
      <c r="E127" s="32"/>
      <c r="F127" s="32"/>
      <c r="G127" s="32"/>
      <c r="H127" s="33"/>
    </row>
    <row r="128" spans="1:8" s="16" customFormat="1" ht="37.5" customHeight="1" outlineLevel="1" x14ac:dyDescent="0.2">
      <c r="A128" s="500" t="s">
        <v>357</v>
      </c>
      <c r="B128" s="511"/>
      <c r="C128" s="456"/>
      <c r="D128" s="127">
        <v>4920</v>
      </c>
      <c r="E128" s="128"/>
      <c r="F128" s="128"/>
      <c r="G128" s="128"/>
      <c r="H128" s="129"/>
    </row>
    <row r="129" spans="1:8" s="16" customFormat="1" ht="37.5" customHeight="1" outlineLevel="1" x14ac:dyDescent="0.2">
      <c r="A129" s="500" t="s">
        <v>358</v>
      </c>
      <c r="B129" s="511"/>
      <c r="C129" s="456"/>
      <c r="D129" s="127">
        <v>7380</v>
      </c>
      <c r="E129" s="128"/>
      <c r="F129" s="128"/>
      <c r="G129" s="128"/>
      <c r="H129" s="129"/>
    </row>
    <row r="130" spans="1:8" s="16" customFormat="1" ht="37.5" customHeight="1" outlineLevel="1" x14ac:dyDescent="0.2">
      <c r="A130" s="500" t="s">
        <v>359</v>
      </c>
      <c r="B130" s="511"/>
      <c r="C130" s="456"/>
      <c r="D130" s="127">
        <v>9840</v>
      </c>
      <c r="E130" s="128"/>
      <c r="F130" s="128"/>
      <c r="G130" s="128"/>
      <c r="H130" s="129"/>
    </row>
    <row r="131" spans="1:8" s="16" customFormat="1" ht="37.5" customHeight="1" outlineLevel="1" x14ac:dyDescent="0.2">
      <c r="A131" s="500" t="s">
        <v>360</v>
      </c>
      <c r="B131" s="511"/>
      <c r="C131" s="456"/>
      <c r="D131" s="127">
        <v>12300</v>
      </c>
      <c r="E131" s="128"/>
      <c r="F131" s="128"/>
      <c r="G131" s="128"/>
      <c r="H131" s="129"/>
    </row>
    <row r="132" spans="1:8" s="16" customFormat="1" ht="37.5" customHeight="1" outlineLevel="1" x14ac:dyDescent="0.2">
      <c r="A132" s="500" t="s">
        <v>361</v>
      </c>
      <c r="B132" s="511"/>
      <c r="C132" s="456"/>
      <c r="D132" s="127">
        <v>14760</v>
      </c>
      <c r="E132" s="128"/>
      <c r="F132" s="128"/>
      <c r="G132" s="128"/>
      <c r="H132" s="129"/>
    </row>
    <row r="133" spans="1:8" s="16" customFormat="1" ht="37.5" customHeight="1" outlineLevel="1" x14ac:dyDescent="0.2">
      <c r="A133" s="500" t="s">
        <v>362</v>
      </c>
      <c r="B133" s="511"/>
      <c r="C133" s="456"/>
      <c r="D133" s="127">
        <v>17220</v>
      </c>
      <c r="E133" s="128"/>
      <c r="F133" s="128"/>
      <c r="G133" s="128"/>
      <c r="H133" s="129"/>
    </row>
    <row r="134" spans="1:8" s="16" customFormat="1" ht="37.5" customHeight="1" outlineLevel="1" x14ac:dyDescent="0.2">
      <c r="A134" s="500" t="s">
        <v>363</v>
      </c>
      <c r="B134" s="511"/>
      <c r="C134" s="456"/>
      <c r="D134" s="127">
        <v>19680</v>
      </c>
      <c r="E134" s="128"/>
      <c r="F134" s="128"/>
      <c r="G134" s="128"/>
      <c r="H134" s="129"/>
    </row>
    <row r="135" spans="1:8" s="16" customFormat="1" ht="37.5" customHeight="1" outlineLevel="1" x14ac:dyDescent="0.2">
      <c r="A135" s="500" t="s">
        <v>364</v>
      </c>
      <c r="B135" s="511"/>
      <c r="C135" s="456"/>
      <c r="D135" s="127">
        <v>22140</v>
      </c>
      <c r="E135" s="128"/>
      <c r="F135" s="128"/>
      <c r="G135" s="128"/>
      <c r="H135" s="129"/>
    </row>
    <row r="136" spans="1:8" s="16" customFormat="1" ht="37.5" customHeight="1" outlineLevel="1" x14ac:dyDescent="0.2">
      <c r="A136" s="500" t="s">
        <v>365</v>
      </c>
      <c r="B136" s="511"/>
      <c r="C136" s="456"/>
      <c r="D136" s="127">
        <v>24600</v>
      </c>
      <c r="E136" s="128"/>
      <c r="F136" s="128"/>
      <c r="G136" s="128"/>
      <c r="H136" s="129"/>
    </row>
    <row r="137" spans="1:8" s="16" customFormat="1" ht="37.5" customHeight="1" outlineLevel="1" x14ac:dyDescent="0.2">
      <c r="A137" s="500" t="s">
        <v>366</v>
      </c>
      <c r="B137" s="511"/>
      <c r="C137" s="456"/>
      <c r="D137" s="127">
        <v>27060</v>
      </c>
      <c r="E137" s="128"/>
      <c r="F137" s="128"/>
      <c r="G137" s="128"/>
      <c r="H137" s="129"/>
    </row>
    <row r="138" spans="1:8" s="16" customFormat="1" ht="37.5" customHeight="1" outlineLevel="1" x14ac:dyDescent="0.2">
      <c r="A138" s="500" t="s">
        <v>367</v>
      </c>
      <c r="B138" s="511"/>
      <c r="C138" s="456"/>
      <c r="D138" s="127">
        <v>29520</v>
      </c>
      <c r="E138" s="128"/>
      <c r="F138" s="128"/>
      <c r="G138" s="128"/>
      <c r="H138" s="129"/>
    </row>
    <row r="139" spans="1:8" s="16" customFormat="1" ht="37.5" customHeight="1" outlineLevel="1" x14ac:dyDescent="0.2">
      <c r="A139" s="500" t="s">
        <v>368</v>
      </c>
      <c r="B139" s="511"/>
      <c r="C139" s="456"/>
      <c r="D139" s="127">
        <v>31980</v>
      </c>
      <c r="E139" s="128"/>
      <c r="F139" s="128"/>
      <c r="G139" s="128"/>
      <c r="H139" s="129"/>
    </row>
    <row r="140" spans="1:8" s="16" customFormat="1" ht="37.5" customHeight="1" outlineLevel="1" x14ac:dyDescent="0.2">
      <c r="A140" s="500" t="s">
        <v>369</v>
      </c>
      <c r="B140" s="511"/>
      <c r="C140" s="456"/>
      <c r="D140" s="127">
        <v>34440</v>
      </c>
      <c r="E140" s="128"/>
      <c r="F140" s="128"/>
      <c r="G140" s="128"/>
      <c r="H140" s="129"/>
    </row>
    <row r="141" spans="1:8" s="16" customFormat="1" ht="37.5" customHeight="1" outlineLevel="1" x14ac:dyDescent="0.2">
      <c r="A141" s="500" t="s">
        <v>370</v>
      </c>
      <c r="B141" s="511"/>
      <c r="C141" s="456"/>
      <c r="D141" s="127">
        <v>36900</v>
      </c>
      <c r="E141" s="128"/>
      <c r="F141" s="128"/>
      <c r="G141" s="128"/>
      <c r="H141" s="129"/>
    </row>
    <row r="142" spans="1:8" s="16" customFormat="1" ht="37.5" customHeight="1" outlineLevel="1" x14ac:dyDescent="0.2">
      <c r="A142" s="500" t="s">
        <v>371</v>
      </c>
      <c r="B142" s="511"/>
      <c r="C142" s="456"/>
      <c r="D142" s="127">
        <v>39360</v>
      </c>
      <c r="E142" s="128"/>
      <c r="F142" s="128"/>
      <c r="G142" s="128"/>
      <c r="H142" s="129"/>
    </row>
    <row r="143" spans="1:8" s="16" customFormat="1" ht="37.5" customHeight="1" outlineLevel="1" x14ac:dyDescent="0.2">
      <c r="A143" s="500" t="s">
        <v>372</v>
      </c>
      <c r="B143" s="511"/>
      <c r="C143" s="456"/>
      <c r="D143" s="127">
        <v>41820</v>
      </c>
      <c r="E143" s="128"/>
      <c r="F143" s="128"/>
      <c r="G143" s="128"/>
      <c r="H143" s="129"/>
    </row>
    <row r="144" spans="1:8" s="16" customFormat="1" ht="37.5" customHeight="1" outlineLevel="1" x14ac:dyDescent="0.2">
      <c r="A144" s="500" t="s">
        <v>373</v>
      </c>
      <c r="B144" s="511"/>
      <c r="C144" s="456"/>
      <c r="D144" s="127">
        <v>44280</v>
      </c>
      <c r="E144" s="128"/>
      <c r="F144" s="128"/>
      <c r="G144" s="128"/>
      <c r="H144" s="129"/>
    </row>
    <row r="145" spans="1:8" s="16" customFormat="1" ht="37.5" customHeight="1" outlineLevel="1" x14ac:dyDescent="0.2">
      <c r="A145" s="500" t="s">
        <v>374</v>
      </c>
      <c r="B145" s="511"/>
      <c r="C145" s="456"/>
      <c r="D145" s="127">
        <v>46740</v>
      </c>
      <c r="E145" s="128"/>
      <c r="F145" s="128"/>
      <c r="G145" s="128"/>
      <c r="H145" s="129"/>
    </row>
    <row r="146" spans="1:8" s="16" customFormat="1" ht="37.5" customHeight="1" outlineLevel="1" x14ac:dyDescent="0.2">
      <c r="A146" s="130" t="s">
        <v>375</v>
      </c>
      <c r="B146" s="366"/>
      <c r="C146" s="456"/>
      <c r="D146" s="127">
        <v>49200</v>
      </c>
      <c r="E146" s="128"/>
      <c r="F146" s="128"/>
      <c r="G146" s="128"/>
      <c r="H146" s="129"/>
    </row>
    <row r="147" spans="1:8" s="16" customFormat="1" ht="37.5" customHeight="1" outlineLevel="1" x14ac:dyDescent="0.2">
      <c r="A147" s="130" t="s">
        <v>376</v>
      </c>
      <c r="B147" s="131"/>
      <c r="C147" s="456"/>
      <c r="D147" s="127">
        <v>51660</v>
      </c>
      <c r="E147" s="128"/>
      <c r="F147" s="128"/>
      <c r="G147" s="128"/>
      <c r="H147" s="129"/>
    </row>
    <row r="148" spans="1:8" s="16" customFormat="1" ht="37.5" customHeight="1" outlineLevel="1" x14ac:dyDescent="0.2">
      <c r="A148" s="130" t="s">
        <v>377</v>
      </c>
      <c r="B148" s="131"/>
      <c r="C148" s="456"/>
      <c r="D148" s="127">
        <v>54120</v>
      </c>
      <c r="E148" s="128"/>
      <c r="F148" s="128"/>
      <c r="G148" s="128"/>
      <c r="H148" s="129"/>
    </row>
    <row r="149" spans="1:8" s="16" customFormat="1" ht="37.5" customHeight="1" outlineLevel="1" x14ac:dyDescent="0.2">
      <c r="A149" s="130" t="s">
        <v>378</v>
      </c>
      <c r="B149" s="131"/>
      <c r="C149" s="456"/>
      <c r="D149" s="127">
        <v>56580</v>
      </c>
      <c r="E149" s="128"/>
      <c r="F149" s="128"/>
      <c r="G149" s="128"/>
      <c r="H149" s="129"/>
    </row>
    <row r="150" spans="1:8" s="16" customFormat="1" ht="37.5" customHeight="1" outlineLevel="1" x14ac:dyDescent="0.2">
      <c r="A150" s="130" t="s">
        <v>379</v>
      </c>
      <c r="B150" s="131"/>
      <c r="C150" s="456"/>
      <c r="D150" s="127">
        <v>59040</v>
      </c>
      <c r="E150" s="128"/>
      <c r="F150" s="128"/>
      <c r="G150" s="128"/>
      <c r="H150" s="129"/>
    </row>
    <row r="151" spans="1:8" s="16" customFormat="1" ht="37.5" customHeight="1" outlineLevel="1" x14ac:dyDescent="0.2">
      <c r="A151" s="130" t="s">
        <v>380</v>
      </c>
      <c r="B151" s="131"/>
      <c r="C151" s="456"/>
      <c r="D151" s="127">
        <v>61500</v>
      </c>
      <c r="E151" s="128"/>
      <c r="F151" s="128"/>
      <c r="G151" s="128"/>
      <c r="H151" s="129"/>
    </row>
    <row r="152" spans="1:8" s="16" customFormat="1" ht="37.5" customHeight="1" outlineLevel="1" x14ac:dyDescent="0.2">
      <c r="A152" s="130" t="s">
        <v>381</v>
      </c>
      <c r="B152" s="131"/>
      <c r="C152" s="456"/>
      <c r="D152" s="127">
        <v>63960</v>
      </c>
      <c r="E152" s="128"/>
      <c r="F152" s="128"/>
      <c r="G152" s="128"/>
      <c r="H152" s="129"/>
    </row>
    <row r="153" spans="1:8" s="16" customFormat="1" ht="37.5" customHeight="1" outlineLevel="1" x14ac:dyDescent="0.2">
      <c r="A153" s="130" t="s">
        <v>382</v>
      </c>
      <c r="B153" s="131"/>
      <c r="C153" s="456"/>
      <c r="D153" s="127">
        <v>66420</v>
      </c>
      <c r="E153" s="128"/>
      <c r="F153" s="128"/>
      <c r="G153" s="128"/>
      <c r="H153" s="129"/>
    </row>
    <row r="154" spans="1:8" s="16" customFormat="1" ht="37.5" customHeight="1" outlineLevel="1" x14ac:dyDescent="0.2">
      <c r="A154" s="130" t="s">
        <v>383</v>
      </c>
      <c r="B154" s="131"/>
      <c r="C154" s="456"/>
      <c r="D154" s="127">
        <v>68880</v>
      </c>
      <c r="E154" s="128"/>
      <c r="F154" s="128"/>
      <c r="G154" s="128"/>
      <c r="H154" s="129"/>
    </row>
    <row r="155" spans="1:8" s="16" customFormat="1" ht="37.5" customHeight="1" outlineLevel="1" x14ac:dyDescent="0.2">
      <c r="A155" s="130" t="s">
        <v>384</v>
      </c>
      <c r="B155" s="131"/>
      <c r="C155" s="456"/>
      <c r="D155" s="127">
        <v>71340</v>
      </c>
      <c r="E155" s="128"/>
      <c r="F155" s="128"/>
      <c r="G155" s="128"/>
      <c r="H155" s="129"/>
    </row>
    <row r="156" spans="1:8" s="16" customFormat="1" ht="37.5" customHeight="1" outlineLevel="1" x14ac:dyDescent="0.2">
      <c r="A156" s="130" t="s">
        <v>385</v>
      </c>
      <c r="B156" s="131"/>
      <c r="C156" s="456"/>
      <c r="D156" s="127">
        <v>73800</v>
      </c>
      <c r="E156" s="128"/>
      <c r="F156" s="128"/>
      <c r="G156" s="128"/>
      <c r="H156" s="129"/>
    </row>
    <row r="157" spans="1:8" s="16" customFormat="1" ht="37.5" customHeight="1" outlineLevel="1" x14ac:dyDescent="0.2">
      <c r="A157" s="130" t="s">
        <v>386</v>
      </c>
      <c r="B157" s="131"/>
      <c r="C157" s="456"/>
      <c r="D157" s="127">
        <v>76260</v>
      </c>
      <c r="E157" s="128"/>
      <c r="F157" s="128"/>
      <c r="G157" s="128"/>
      <c r="H157" s="129"/>
    </row>
    <row r="158" spans="1:8" s="16" customFormat="1" ht="37.5" customHeight="1" outlineLevel="1" x14ac:dyDescent="0.2">
      <c r="A158" s="130" t="s">
        <v>387</v>
      </c>
      <c r="B158" s="131"/>
      <c r="C158" s="456"/>
      <c r="D158" s="127">
        <v>78720</v>
      </c>
      <c r="E158" s="128"/>
      <c r="F158" s="128"/>
      <c r="G158" s="128"/>
      <c r="H158" s="129"/>
    </row>
    <row r="159" spans="1:8" s="16" customFormat="1" ht="37.5" customHeight="1" outlineLevel="1" x14ac:dyDescent="0.2">
      <c r="A159" s="130" t="s">
        <v>388</v>
      </c>
      <c r="B159" s="131"/>
      <c r="C159" s="456"/>
      <c r="D159" s="127">
        <v>81180</v>
      </c>
      <c r="E159" s="128"/>
      <c r="F159" s="128"/>
      <c r="G159" s="128"/>
      <c r="H159" s="129"/>
    </row>
    <row r="160" spans="1:8" s="16" customFormat="1" ht="37.5" customHeight="1" outlineLevel="1" x14ac:dyDescent="0.2">
      <c r="A160" s="130" t="s">
        <v>389</v>
      </c>
      <c r="B160" s="131"/>
      <c r="C160" s="456"/>
      <c r="D160" s="127">
        <v>83640</v>
      </c>
      <c r="E160" s="128"/>
      <c r="F160" s="128"/>
      <c r="G160" s="128"/>
      <c r="H160" s="129"/>
    </row>
    <row r="161" spans="1:8" s="16" customFormat="1" ht="37.5" customHeight="1" outlineLevel="1" x14ac:dyDescent="0.2">
      <c r="A161" s="130" t="s">
        <v>390</v>
      </c>
      <c r="B161" s="131"/>
      <c r="C161" s="456"/>
      <c r="D161" s="127">
        <v>86100</v>
      </c>
      <c r="E161" s="128"/>
      <c r="F161" s="128"/>
      <c r="G161" s="128"/>
      <c r="H161" s="129"/>
    </row>
    <row r="162" spans="1:8" s="16" customFormat="1" ht="37.5" customHeight="1" outlineLevel="1" x14ac:dyDescent="0.2">
      <c r="A162" s="130" t="s">
        <v>391</v>
      </c>
      <c r="B162" s="131"/>
      <c r="C162" s="456"/>
      <c r="D162" s="127">
        <v>88560</v>
      </c>
      <c r="E162" s="128"/>
      <c r="F162" s="128"/>
      <c r="G162" s="128"/>
      <c r="H162" s="129"/>
    </row>
    <row r="163" spans="1:8" s="16" customFormat="1" ht="37.5" customHeight="1" outlineLevel="1" x14ac:dyDescent="0.2">
      <c r="A163" s="130" t="s">
        <v>392</v>
      </c>
      <c r="B163" s="131"/>
      <c r="C163" s="456"/>
      <c r="D163" s="127">
        <v>91020</v>
      </c>
      <c r="E163" s="128"/>
      <c r="F163" s="128"/>
      <c r="G163" s="128"/>
      <c r="H163" s="129"/>
    </row>
    <row r="164" spans="1:8" s="16" customFormat="1" ht="37.5" customHeight="1" outlineLevel="1" x14ac:dyDescent="0.2">
      <c r="A164" s="130" t="s">
        <v>393</v>
      </c>
      <c r="B164" s="131"/>
      <c r="C164" s="456"/>
      <c r="D164" s="127">
        <v>93480</v>
      </c>
      <c r="E164" s="128"/>
      <c r="F164" s="128"/>
      <c r="G164" s="128"/>
      <c r="H164" s="129"/>
    </row>
    <row r="165" spans="1:8" s="16" customFormat="1" ht="37.5" customHeight="1" outlineLevel="1" x14ac:dyDescent="0.2">
      <c r="A165" s="130" t="s">
        <v>394</v>
      </c>
      <c r="B165" s="131"/>
      <c r="C165" s="456"/>
      <c r="D165" s="127">
        <v>95940</v>
      </c>
      <c r="E165" s="128"/>
      <c r="F165" s="128"/>
      <c r="G165" s="128"/>
      <c r="H165" s="129"/>
    </row>
    <row r="166" spans="1:8" s="16" customFormat="1" ht="37.5" customHeight="1" outlineLevel="1" x14ac:dyDescent="0.2">
      <c r="A166" s="130" t="s">
        <v>395</v>
      </c>
      <c r="B166" s="131"/>
      <c r="C166" s="456"/>
      <c r="D166" s="127">
        <v>98400</v>
      </c>
      <c r="E166" s="128"/>
      <c r="F166" s="128"/>
      <c r="G166" s="128"/>
      <c r="H166" s="129"/>
    </row>
    <row r="167" spans="1:8" s="16" customFormat="1" ht="37.5" customHeight="1" outlineLevel="1" x14ac:dyDescent="0.2">
      <c r="A167" s="130" t="s">
        <v>396</v>
      </c>
      <c r="B167" s="131"/>
      <c r="C167" s="456"/>
      <c r="D167" s="127">
        <v>100860</v>
      </c>
      <c r="E167" s="128"/>
      <c r="F167" s="128"/>
      <c r="G167" s="128"/>
      <c r="H167" s="129"/>
    </row>
    <row r="168" spans="1:8" s="16" customFormat="1" ht="37.5" customHeight="1" outlineLevel="1" x14ac:dyDescent="0.2">
      <c r="A168" s="130" t="s">
        <v>397</v>
      </c>
      <c r="B168" s="131"/>
      <c r="C168" s="456"/>
      <c r="D168" s="127">
        <v>103320</v>
      </c>
      <c r="E168" s="128"/>
      <c r="F168" s="128"/>
      <c r="G168" s="128"/>
      <c r="H168" s="129"/>
    </row>
    <row r="169" spans="1:8" s="16" customFormat="1" ht="37.5" customHeight="1" outlineLevel="1" x14ac:dyDescent="0.2">
      <c r="A169" s="130" t="s">
        <v>398</v>
      </c>
      <c r="B169" s="131"/>
      <c r="C169" s="456"/>
      <c r="D169" s="127">
        <v>105780</v>
      </c>
      <c r="E169" s="128"/>
      <c r="F169" s="128"/>
      <c r="G169" s="128"/>
      <c r="H169" s="129"/>
    </row>
    <row r="170" spans="1:8" s="16" customFormat="1" ht="37.5" customHeight="1" outlineLevel="1" x14ac:dyDescent="0.2">
      <c r="A170" s="130" t="s">
        <v>399</v>
      </c>
      <c r="B170" s="131"/>
      <c r="C170" s="456"/>
      <c r="D170" s="127">
        <v>108240</v>
      </c>
      <c r="E170" s="128"/>
      <c r="F170" s="128"/>
      <c r="G170" s="128"/>
      <c r="H170" s="129"/>
    </row>
    <row r="171" spans="1:8" s="16" customFormat="1" ht="37.5" customHeight="1" outlineLevel="1" x14ac:dyDescent="0.2">
      <c r="A171" s="130" t="s">
        <v>400</v>
      </c>
      <c r="B171" s="131"/>
      <c r="C171" s="456"/>
      <c r="D171" s="127">
        <v>110700</v>
      </c>
      <c r="E171" s="128"/>
      <c r="F171" s="128"/>
      <c r="G171" s="128"/>
      <c r="H171" s="129"/>
    </row>
    <row r="172" spans="1:8" s="16" customFormat="1" ht="37.5" customHeight="1" outlineLevel="1" x14ac:dyDescent="0.2">
      <c r="A172" s="130" t="s">
        <v>401</v>
      </c>
      <c r="B172" s="131"/>
      <c r="C172" s="456"/>
      <c r="D172" s="127">
        <v>113160</v>
      </c>
      <c r="E172" s="128"/>
      <c r="F172" s="128"/>
      <c r="G172" s="128"/>
      <c r="H172" s="129"/>
    </row>
    <row r="173" spans="1:8" s="16" customFormat="1" ht="37.5" customHeight="1" outlineLevel="1" x14ac:dyDescent="0.2">
      <c r="A173" s="130" t="s">
        <v>402</v>
      </c>
      <c r="B173" s="131"/>
      <c r="C173" s="456"/>
      <c r="D173" s="127">
        <v>115620</v>
      </c>
      <c r="E173" s="128"/>
      <c r="F173" s="128"/>
      <c r="G173" s="128"/>
      <c r="H173" s="129"/>
    </row>
    <row r="174" spans="1:8" s="16" customFormat="1" ht="37.5" customHeight="1" outlineLevel="1" x14ac:dyDescent="0.2">
      <c r="A174" s="130" t="s">
        <v>403</v>
      </c>
      <c r="B174" s="131"/>
      <c r="C174" s="456"/>
      <c r="D174" s="127">
        <v>118080</v>
      </c>
      <c r="E174" s="128"/>
      <c r="F174" s="128"/>
      <c r="G174" s="128"/>
      <c r="H174" s="129"/>
    </row>
    <row r="175" spans="1:8" s="16" customFormat="1" ht="37.5" customHeight="1" outlineLevel="1" x14ac:dyDescent="0.2">
      <c r="A175" s="130" t="s">
        <v>404</v>
      </c>
      <c r="B175" s="131"/>
      <c r="C175" s="456"/>
      <c r="D175" s="127">
        <v>120540</v>
      </c>
      <c r="E175" s="128"/>
      <c r="F175" s="128"/>
      <c r="G175" s="128"/>
      <c r="H175" s="129"/>
    </row>
    <row r="176" spans="1:8" s="16" customFormat="1" ht="37.5" customHeight="1" outlineLevel="1" thickBot="1" x14ac:dyDescent="0.25">
      <c r="A176" s="130" t="s">
        <v>405</v>
      </c>
      <c r="B176" s="131"/>
      <c r="C176" s="457"/>
      <c r="D176" s="409">
        <v>123000</v>
      </c>
      <c r="E176" s="410"/>
      <c r="F176" s="410"/>
      <c r="G176" s="410"/>
      <c r="H176" s="411"/>
    </row>
    <row r="177" spans="1:8" s="16" customFormat="1" ht="50.1" customHeight="1" thickBot="1" x14ac:dyDescent="0.25">
      <c r="A177" s="119" t="s">
        <v>52</v>
      </c>
      <c r="B177" s="120"/>
      <c r="C177" s="120"/>
      <c r="D177" s="121" t="str">
        <f>"от "&amp;MIN(D178:D187)&amp;" до "&amp;MAX(D178:D187)</f>
        <v>от 420 до 12990</v>
      </c>
      <c r="E177" s="122"/>
      <c r="F177" s="122"/>
      <c r="G177" s="122"/>
      <c r="H177" s="123"/>
    </row>
    <row r="178" spans="1:8" s="16" customFormat="1" ht="156.75" customHeight="1" x14ac:dyDescent="0.2">
      <c r="A178" s="422" t="s">
        <v>272</v>
      </c>
      <c r="B178" s="133" t="s">
        <v>273</v>
      </c>
      <c r="C178" s="6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564">
        <v>1800</v>
      </c>
      <c r="E178" s="509"/>
      <c r="F178" s="509"/>
      <c r="G178" s="509"/>
      <c r="H178" s="416"/>
    </row>
    <row r="179" spans="1:8" s="16" customFormat="1" ht="37.5" customHeight="1" x14ac:dyDescent="0.2">
      <c r="A179" s="143" t="s">
        <v>54</v>
      </c>
      <c r="B179" s="144"/>
      <c r="C179" s="13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9" s="329">
        <v>1290</v>
      </c>
      <c r="E179" s="140"/>
      <c r="F179" s="140"/>
      <c r="G179" s="140"/>
      <c r="H179" s="141"/>
    </row>
    <row r="180" spans="1:8" s="16" customFormat="1" ht="37.5" customHeight="1" x14ac:dyDescent="0.2">
      <c r="A180" s="143" t="s">
        <v>55</v>
      </c>
      <c r="B180" s="144"/>
      <c r="C180" s="142"/>
      <c r="D180" s="329">
        <v>12990</v>
      </c>
      <c r="E180" s="140"/>
      <c r="F180" s="140"/>
      <c r="G180" s="140"/>
      <c r="H180" s="141"/>
    </row>
    <row r="181" spans="1:8" s="16" customFormat="1" ht="37.5" customHeight="1" x14ac:dyDescent="0.2">
      <c r="A181" s="143" t="s">
        <v>56</v>
      </c>
      <c r="B181" s="144"/>
      <c r="C181" s="142"/>
      <c r="D181" s="329">
        <v>2790</v>
      </c>
      <c r="E181" s="140"/>
      <c r="F181" s="140"/>
      <c r="G181" s="140"/>
      <c r="H181" s="141"/>
    </row>
    <row r="182" spans="1:8" s="16" customFormat="1" ht="37.5" customHeight="1" x14ac:dyDescent="0.2">
      <c r="A182" s="143" t="s">
        <v>57</v>
      </c>
      <c r="B182" s="144"/>
      <c r="C182" s="142"/>
      <c r="D182" s="329">
        <v>7590</v>
      </c>
      <c r="E182" s="140"/>
      <c r="F182" s="140"/>
      <c r="G182" s="140"/>
      <c r="H182" s="141"/>
    </row>
    <row r="183" spans="1:8" s="16" customFormat="1" ht="37.5" customHeight="1" x14ac:dyDescent="0.2">
      <c r="A183" s="143" t="s">
        <v>58</v>
      </c>
      <c r="B183" s="144"/>
      <c r="C183" s="142"/>
      <c r="D183" s="329">
        <v>420</v>
      </c>
      <c r="E183" s="140"/>
      <c r="F183" s="140"/>
      <c r="G183" s="140"/>
      <c r="H183" s="141"/>
    </row>
    <row r="184" spans="1:8" s="16" customFormat="1" ht="37.5" customHeight="1" x14ac:dyDescent="0.2">
      <c r="A184" s="143" t="s">
        <v>59</v>
      </c>
      <c r="B184" s="144"/>
      <c r="C184" s="142"/>
      <c r="D184" s="329">
        <v>420</v>
      </c>
      <c r="E184" s="140"/>
      <c r="F184" s="140"/>
      <c r="G184" s="140"/>
      <c r="H184" s="141"/>
    </row>
    <row r="185" spans="1:8" s="16" customFormat="1" ht="37.5" customHeight="1" x14ac:dyDescent="0.2">
      <c r="A185" s="143" t="s">
        <v>60</v>
      </c>
      <c r="B185" s="144"/>
      <c r="C185" s="142"/>
      <c r="D185" s="329">
        <v>840</v>
      </c>
      <c r="E185" s="140"/>
      <c r="F185" s="140"/>
      <c r="G185" s="140"/>
      <c r="H185" s="141"/>
    </row>
    <row r="186" spans="1:8" s="16" customFormat="1" ht="37.5" customHeight="1" x14ac:dyDescent="0.2">
      <c r="A186" s="143" t="s">
        <v>61</v>
      </c>
      <c r="B186" s="144"/>
      <c r="C186" s="142"/>
      <c r="D186" s="329">
        <v>1260</v>
      </c>
      <c r="E186" s="140"/>
      <c r="F186" s="140"/>
      <c r="G186" s="140"/>
      <c r="H186" s="141"/>
    </row>
    <row r="187" spans="1:8" s="16" customFormat="1" ht="37.5" customHeight="1" thickBot="1" x14ac:dyDescent="0.25">
      <c r="A187" s="194" t="s">
        <v>62</v>
      </c>
      <c r="B187" s="195"/>
      <c r="C187" s="147"/>
      <c r="D187" s="327">
        <v>8490</v>
      </c>
      <c r="E187" s="148"/>
      <c r="F187" s="148"/>
      <c r="G187" s="148"/>
      <c r="H187" s="149"/>
    </row>
    <row r="188" spans="1:8" s="16" customFormat="1" ht="117.75" customHeight="1" thickBot="1" x14ac:dyDescent="0.25">
      <c r="A188" s="322" t="s">
        <v>64</v>
      </c>
      <c r="B188" s="323"/>
      <c r="C1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88" s="45">
        <v>30</v>
      </c>
      <c r="E188" s="45"/>
      <c r="F188" s="45"/>
      <c r="G188" s="45"/>
      <c r="H188" s="46"/>
    </row>
    <row r="189" spans="1:8" s="28" customFormat="1" ht="50.1" customHeight="1" thickBot="1" x14ac:dyDescent="0.25">
      <c r="A189" s="24" t="s">
        <v>65</v>
      </c>
      <c r="B189" s="25"/>
      <c r="C189" s="26"/>
      <c r="D189" s="156" t="str">
        <f>"от "&amp;MIN(D191,D211:D225)&amp;" до "&amp;MAX(D191,D211:D225)</f>
        <v>от 540 до 29790</v>
      </c>
      <c r="E189" s="156"/>
      <c r="F189" s="156"/>
      <c r="G189" s="156"/>
      <c r="H189" s="157"/>
    </row>
    <row r="190" spans="1:8" s="16" customFormat="1" ht="24.95" customHeight="1" thickBot="1" x14ac:dyDescent="0.25">
      <c r="A190" s="301"/>
      <c r="B190" s="302"/>
      <c r="C190" s="118"/>
      <c r="D190" s="325"/>
      <c r="E190" s="325"/>
      <c r="F190" s="325"/>
      <c r="G190" s="325"/>
      <c r="H190" s="326"/>
    </row>
    <row r="191" spans="1:8" s="16" customFormat="1" ht="60.75" customHeight="1" thickBot="1" x14ac:dyDescent="0.25">
      <c r="A191" s="162" t="s">
        <v>66</v>
      </c>
      <c r="B191" s="163"/>
      <c r="C1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91" s="165">
        <v>15480</v>
      </c>
      <c r="E191" s="165"/>
      <c r="F191" s="165"/>
      <c r="G191" s="165"/>
      <c r="H191" s="166"/>
    </row>
    <row r="192" spans="1:8" s="16" customFormat="1" ht="60.75" customHeight="1" thickBot="1" x14ac:dyDescent="0.25">
      <c r="A192" s="167" t="s">
        <v>67</v>
      </c>
      <c r="B192" s="168"/>
      <c r="C192" s="169"/>
      <c r="D192" s="170" t="s">
        <v>68</v>
      </c>
      <c r="E192" s="171"/>
      <c r="F192" s="171"/>
      <c r="G192" s="171"/>
      <c r="H192" s="172"/>
    </row>
    <row r="193" spans="1:8" s="16" customFormat="1" ht="60.75" customHeight="1" x14ac:dyDescent="0.2">
      <c r="A193" s="173" t="s">
        <v>69</v>
      </c>
      <c r="B193" s="174"/>
      <c r="C193" s="169"/>
      <c r="D193" s="140">
        <f>D191/4</f>
        <v>3870</v>
      </c>
      <c r="E193" s="140"/>
      <c r="F193" s="140"/>
      <c r="G193" s="140"/>
      <c r="H193" s="141"/>
    </row>
    <row r="194" spans="1:8" s="16" customFormat="1" ht="60.75" customHeight="1" x14ac:dyDescent="0.2">
      <c r="A194" s="173" t="s">
        <v>70</v>
      </c>
      <c r="B194" s="174"/>
      <c r="C194" s="169"/>
      <c r="D194" s="140">
        <f>D191/5</f>
        <v>3096</v>
      </c>
      <c r="E194" s="140"/>
      <c r="F194" s="140"/>
      <c r="G194" s="140"/>
      <c r="H194" s="141"/>
    </row>
    <row r="195" spans="1:8" s="16" customFormat="1" ht="60.75" customHeight="1" x14ac:dyDescent="0.2">
      <c r="A195" s="173" t="s">
        <v>71</v>
      </c>
      <c r="B195" s="174"/>
      <c r="C195" s="169"/>
      <c r="D195" s="140">
        <f>D191/6</f>
        <v>2580</v>
      </c>
      <c r="E195" s="140"/>
      <c r="F195" s="140"/>
      <c r="G195" s="140"/>
      <c r="H195" s="141"/>
    </row>
    <row r="196" spans="1:8" s="16" customFormat="1" ht="60.75" customHeight="1" x14ac:dyDescent="0.2">
      <c r="A196" s="173" t="s">
        <v>72</v>
      </c>
      <c r="B196" s="174"/>
      <c r="C196" s="169"/>
      <c r="D196" s="140">
        <f>D191/7</f>
        <v>2211.4285714285716</v>
      </c>
      <c r="E196" s="140"/>
      <c r="F196" s="140"/>
      <c r="G196" s="140"/>
      <c r="H196" s="141"/>
    </row>
    <row r="197" spans="1:8" s="16" customFormat="1" ht="60.75" customHeight="1" x14ac:dyDescent="0.2">
      <c r="A197" s="173" t="s">
        <v>73</v>
      </c>
      <c r="B197" s="174"/>
      <c r="C197" s="169"/>
      <c r="D197" s="140">
        <f>D191/8</f>
        <v>1935</v>
      </c>
      <c r="E197" s="140"/>
      <c r="F197" s="140"/>
      <c r="G197" s="140"/>
      <c r="H197" s="141"/>
    </row>
    <row r="198" spans="1:8" s="16" customFormat="1" ht="60.75" customHeight="1" x14ac:dyDescent="0.2">
      <c r="A198" s="173" t="s">
        <v>74</v>
      </c>
      <c r="B198" s="174"/>
      <c r="C198" s="169"/>
      <c r="D198" s="140">
        <f>D191/9</f>
        <v>1720</v>
      </c>
      <c r="E198" s="140"/>
      <c r="F198" s="140"/>
      <c r="G198" s="140"/>
      <c r="H198" s="141"/>
    </row>
    <row r="199" spans="1:8" s="16" customFormat="1" ht="60.75" customHeight="1" x14ac:dyDescent="0.2">
      <c r="A199" s="173" t="s">
        <v>75</v>
      </c>
      <c r="B199" s="174"/>
      <c r="C199" s="169"/>
      <c r="D199" s="140">
        <f>D191/10</f>
        <v>1548</v>
      </c>
      <c r="E199" s="140"/>
      <c r="F199" s="140"/>
      <c r="G199" s="140"/>
      <c r="H199" s="141"/>
    </row>
    <row r="200" spans="1:8" s="16" customFormat="1" ht="60.75" customHeight="1" thickBot="1" x14ac:dyDescent="0.25">
      <c r="A200" s="162" t="s">
        <v>76</v>
      </c>
      <c r="B200" s="163"/>
      <c r="C200" s="169"/>
      <c r="D200" s="165">
        <v>23208</v>
      </c>
      <c r="E200" s="165"/>
      <c r="F200" s="165"/>
      <c r="G200" s="165"/>
      <c r="H200" s="166"/>
    </row>
    <row r="201" spans="1:8" s="16" customFormat="1" ht="60.75" customHeight="1" thickBot="1" x14ac:dyDescent="0.25">
      <c r="A201" s="167" t="s">
        <v>67</v>
      </c>
      <c r="B201" s="168"/>
      <c r="C201" s="169"/>
      <c r="D201" s="170" t="s">
        <v>68</v>
      </c>
      <c r="E201" s="171"/>
      <c r="F201" s="171"/>
      <c r="G201" s="171"/>
      <c r="H201" s="172"/>
    </row>
    <row r="202" spans="1:8" s="16" customFormat="1" ht="60.75" customHeight="1" x14ac:dyDescent="0.2">
      <c r="A202" s="173" t="s">
        <v>69</v>
      </c>
      <c r="B202" s="174"/>
      <c r="C202" s="169"/>
      <c r="D202" s="140">
        <v>5802</v>
      </c>
      <c r="E202" s="140"/>
      <c r="F202" s="140"/>
      <c r="G202" s="140"/>
      <c r="H202" s="141"/>
    </row>
    <row r="203" spans="1:8" s="16" customFormat="1" ht="60.75" customHeight="1" x14ac:dyDescent="0.2">
      <c r="A203" s="173" t="s">
        <v>70</v>
      </c>
      <c r="B203" s="174"/>
      <c r="C203" s="169"/>
      <c r="D203" s="140">
        <v>4641.5999999999995</v>
      </c>
      <c r="E203" s="140"/>
      <c r="F203" s="140"/>
      <c r="G203" s="140"/>
      <c r="H203" s="141"/>
    </row>
    <row r="204" spans="1:8" s="16" customFormat="1" ht="60.75" customHeight="1" x14ac:dyDescent="0.2">
      <c r="A204" s="173" t="s">
        <v>71</v>
      </c>
      <c r="B204" s="174"/>
      <c r="C204" s="169"/>
      <c r="D204" s="140">
        <v>3868</v>
      </c>
      <c r="E204" s="140"/>
      <c r="F204" s="140"/>
      <c r="G204" s="140"/>
      <c r="H204" s="141"/>
    </row>
    <row r="205" spans="1:8" s="16" customFormat="1" ht="60.75" customHeight="1" x14ac:dyDescent="0.2">
      <c r="A205" s="173" t="s">
        <v>72</v>
      </c>
      <c r="B205" s="174"/>
      <c r="C205" s="169"/>
      <c r="D205" s="140">
        <v>3315.4285714285711</v>
      </c>
      <c r="E205" s="140"/>
      <c r="F205" s="140"/>
      <c r="G205" s="140"/>
      <c r="H205" s="141"/>
    </row>
    <row r="206" spans="1:8" s="16" customFormat="1" ht="60.75" customHeight="1" x14ac:dyDescent="0.2">
      <c r="A206" s="173" t="s">
        <v>73</v>
      </c>
      <c r="B206" s="174"/>
      <c r="C206" s="169"/>
      <c r="D206" s="140">
        <v>2901</v>
      </c>
      <c r="E206" s="140"/>
      <c r="F206" s="140"/>
      <c r="G206" s="140"/>
      <c r="H206" s="141"/>
    </row>
    <row r="207" spans="1:8" s="16" customFormat="1" ht="60.75" customHeight="1" x14ac:dyDescent="0.2">
      <c r="A207" s="173" t="s">
        <v>74</v>
      </c>
      <c r="B207" s="174"/>
      <c r="C207" s="169"/>
      <c r="D207" s="140">
        <v>2578.6666666666665</v>
      </c>
      <c r="E207" s="140"/>
      <c r="F207" s="140"/>
      <c r="G207" s="140"/>
      <c r="H207" s="141"/>
    </row>
    <row r="208" spans="1:8" s="16" customFormat="1" ht="60.75" customHeight="1" thickBot="1" x14ac:dyDescent="0.25">
      <c r="A208" s="173" t="s">
        <v>75</v>
      </c>
      <c r="B208" s="174"/>
      <c r="C208" s="177"/>
      <c r="D208" s="140">
        <v>2320.7999999999997</v>
      </c>
      <c r="E208" s="140"/>
      <c r="F208" s="140"/>
      <c r="G208" s="140"/>
      <c r="H208" s="141"/>
    </row>
    <row r="209" spans="1:8" s="16" customFormat="1" ht="62.45" customHeight="1" thickBot="1" x14ac:dyDescent="0.25">
      <c r="A209" s="178" t="s">
        <v>77</v>
      </c>
      <c r="B209" s="179"/>
      <c r="C2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9" s="56">
        <v>20004</v>
      </c>
      <c r="E209" s="37"/>
      <c r="F209" s="37"/>
      <c r="G209" s="37"/>
      <c r="H209" s="38"/>
    </row>
    <row r="210" spans="1:8" s="16" customFormat="1" ht="24.95" customHeight="1" thickBot="1" x14ac:dyDescent="0.25">
      <c r="A210" s="301"/>
      <c r="B210" s="302"/>
      <c r="C210" s="182"/>
      <c r="D210" s="325"/>
      <c r="E210" s="325"/>
      <c r="F210" s="325"/>
      <c r="G210" s="325"/>
      <c r="H210" s="326"/>
    </row>
    <row r="211" spans="1:8" s="16" customFormat="1" ht="50.1" customHeight="1" x14ac:dyDescent="0.2">
      <c r="A211" s="143" t="s">
        <v>78</v>
      </c>
      <c r="B211" s="144"/>
      <c r="C211" s="294" t="str">
        <f>"Интернет-площадка 2gis.ru на основе Cправочника организаций "&amp;$C$2&amp;""</f>
        <v>Интернет-площадка 2gis.ru на основе Cправочника организаций "2ГИС.ПЕРМЬ"</v>
      </c>
      <c r="D211" s="56">
        <v>17790</v>
      </c>
      <c r="E211" s="37"/>
      <c r="F211" s="37"/>
      <c r="G211" s="37"/>
      <c r="H211" s="38"/>
    </row>
    <row r="212" spans="1:8" s="16" customFormat="1" ht="50.1" customHeight="1" x14ac:dyDescent="0.2">
      <c r="A212" s="143" t="s">
        <v>79</v>
      </c>
      <c r="B212" s="144"/>
      <c r="C212"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2" s="56">
        <v>8490</v>
      </c>
      <c r="E212" s="37"/>
      <c r="F212" s="37"/>
      <c r="G212" s="37"/>
      <c r="H212" s="38"/>
    </row>
    <row r="213" spans="1:8" s="16" customFormat="1" ht="50.1" customHeight="1" x14ac:dyDescent="0.2">
      <c r="A213" s="143" t="s">
        <v>80</v>
      </c>
      <c r="B213" s="144"/>
      <c r="C213"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3" s="56">
        <v>24690</v>
      </c>
      <c r="E213" s="37"/>
      <c r="F213" s="37"/>
      <c r="G213" s="37"/>
      <c r="H213" s="38"/>
    </row>
    <row r="214" spans="1:8" s="16" customFormat="1" ht="50.1" customHeight="1" x14ac:dyDescent="0.2">
      <c r="A214" s="143" t="s">
        <v>81</v>
      </c>
      <c r="B214" s="144"/>
      <c r="C214" s="190" t="str">
        <f>"Интернет-площадка 2gis.ru на основе Cправочника организаций "&amp;$C$2&amp;""</f>
        <v>Интернет-площадка 2gis.ru на основе Cправочника организаций "2ГИС.ПЕРМЬ"</v>
      </c>
      <c r="D214" s="56">
        <v>13590</v>
      </c>
      <c r="E214" s="37"/>
      <c r="F214" s="37"/>
      <c r="G214" s="37"/>
      <c r="H214" s="38"/>
    </row>
    <row r="215" spans="1:8" s="16" customFormat="1" ht="50.1" customHeight="1" x14ac:dyDescent="0.2">
      <c r="A215" s="143" t="s">
        <v>82</v>
      </c>
      <c r="B215" s="144"/>
      <c r="C215" s="190" t="str">
        <f>"Интернет-площадка 2gis.ru на основе Cправочника организаций "&amp;$C$2&amp;""</f>
        <v>Интернет-площадка 2gis.ru на основе Cправочника организаций "2ГИС.ПЕРМЬ"</v>
      </c>
      <c r="D215" s="56">
        <v>16308</v>
      </c>
      <c r="E215" s="37"/>
      <c r="F215" s="37"/>
      <c r="G215" s="37"/>
      <c r="H215" s="38"/>
    </row>
    <row r="216" spans="1:8" s="16" customFormat="1" ht="50.1" customHeight="1" x14ac:dyDescent="0.2">
      <c r="A216" s="143" t="s">
        <v>83</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6" s="56">
        <v>15990</v>
      </c>
      <c r="E216" s="37"/>
      <c r="F216" s="37"/>
      <c r="G216" s="37"/>
      <c r="H216" s="38"/>
    </row>
    <row r="217" spans="1:8" s="16" customFormat="1" ht="50.1" customHeight="1" x14ac:dyDescent="0.2">
      <c r="A217" s="143" t="s">
        <v>84</v>
      </c>
      <c r="B217" s="144"/>
      <c r="C217"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7" s="56">
        <v>14790</v>
      </c>
      <c r="E217" s="37"/>
      <c r="F217" s="37"/>
      <c r="G217" s="37"/>
      <c r="H217" s="38"/>
    </row>
    <row r="218" spans="1:8" s="16" customFormat="1" ht="50.1" customHeight="1" x14ac:dyDescent="0.2">
      <c r="A218" s="143" t="s">
        <v>85</v>
      </c>
      <c r="B218" s="144"/>
      <c r="C218"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8" s="56">
        <v>29790</v>
      </c>
      <c r="E218" s="37"/>
      <c r="F218" s="37"/>
      <c r="G218" s="37"/>
      <c r="H218" s="38"/>
    </row>
    <row r="219" spans="1:8" s="16" customFormat="1" ht="50.1" customHeight="1" x14ac:dyDescent="0.2">
      <c r="A219" s="143" t="s">
        <v>86</v>
      </c>
      <c r="B219" s="144"/>
      <c r="C219" s="190" t="str">
        <f>C252</f>
        <v>электронный справочник на основе Справочника организаций "2ГИС.ПЕРМЬ" (мобильная версия 2ГИС 4.0 и выше)</v>
      </c>
      <c r="D219" s="56">
        <v>18000</v>
      </c>
      <c r="E219" s="37"/>
      <c r="F219" s="37"/>
      <c r="G219" s="37"/>
      <c r="H219" s="38"/>
    </row>
    <row r="220" spans="1:8" s="16" customFormat="1" ht="50.1" customHeight="1" x14ac:dyDescent="0.2">
      <c r="A220" s="143" t="s">
        <v>87</v>
      </c>
      <c r="B220" s="144"/>
      <c r="C220" s="190" t="s">
        <v>88</v>
      </c>
      <c r="D220" s="56">
        <v>540</v>
      </c>
      <c r="E220" s="37"/>
      <c r="F220" s="37"/>
      <c r="G220" s="37"/>
      <c r="H220" s="38"/>
    </row>
    <row r="221" spans="1:8" s="16" customFormat="1" ht="85.5" customHeight="1" x14ac:dyDescent="0.2">
      <c r="A221" s="143" t="s">
        <v>89</v>
      </c>
      <c r="B221" s="144"/>
      <c r="C2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1" s="56">
        <v>10290</v>
      </c>
      <c r="E221" s="37"/>
      <c r="F221" s="37"/>
      <c r="G221" s="37"/>
      <c r="H221" s="38"/>
    </row>
    <row r="222" spans="1:8" s="16" customFormat="1" ht="85.5" customHeight="1" x14ac:dyDescent="0.2">
      <c r="A222" s="143" t="s">
        <v>90</v>
      </c>
      <c r="B222" s="144"/>
      <c r="C222" s="190" t="str">
        <f t="shared" ref="C222:C2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2" s="56">
        <v>8232</v>
      </c>
      <c r="E222" s="37"/>
      <c r="F222" s="37"/>
      <c r="G222" s="37"/>
      <c r="H222" s="38"/>
    </row>
    <row r="223" spans="1:8" s="16" customFormat="1" ht="85.5" customHeight="1" x14ac:dyDescent="0.2">
      <c r="A223" s="143" t="s">
        <v>91</v>
      </c>
      <c r="B223" s="144"/>
      <c r="C223"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3" s="56">
        <v>8190</v>
      </c>
      <c r="E223" s="37"/>
      <c r="F223" s="37"/>
      <c r="G223" s="37"/>
      <c r="H223" s="38"/>
    </row>
    <row r="224" spans="1:8" s="16" customFormat="1" ht="85.5" customHeight="1" x14ac:dyDescent="0.2">
      <c r="A224" s="143" t="s">
        <v>92</v>
      </c>
      <c r="B224" s="144"/>
      <c r="C224"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4" s="56">
        <v>4116</v>
      </c>
      <c r="E224" s="37"/>
      <c r="F224" s="37"/>
      <c r="G224" s="37"/>
      <c r="H224" s="38"/>
    </row>
    <row r="225" spans="1:8" s="16" customFormat="1" ht="50.1" customHeight="1" thickBot="1" x14ac:dyDescent="0.25">
      <c r="A225" s="143" t="s">
        <v>95</v>
      </c>
      <c r="B225" s="144"/>
      <c r="C225"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5" s="56">
        <v>12690</v>
      </c>
      <c r="E225" s="37"/>
      <c r="F225" s="37"/>
      <c r="G225" s="37"/>
      <c r="H225" s="38"/>
    </row>
    <row r="226" spans="1:8" s="16" customFormat="1" ht="102" customHeight="1" thickBot="1" x14ac:dyDescent="0.25">
      <c r="A226" s="143" t="s">
        <v>16</v>
      </c>
      <c r="B226" s="144"/>
      <c r="C22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6" s="56">
        <v>1800</v>
      </c>
      <c r="E226" s="37"/>
      <c r="F226" s="37"/>
      <c r="G226" s="37"/>
      <c r="H226" s="38"/>
    </row>
    <row r="227" spans="1:8" s="16" customFormat="1" ht="102" customHeight="1" thickBot="1" x14ac:dyDescent="0.25">
      <c r="A227" s="143" t="s">
        <v>96</v>
      </c>
      <c r="B227" s="144"/>
      <c r="C2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7" s="56">
        <v>100002</v>
      </c>
      <c r="E227" s="37"/>
      <c r="F227" s="37"/>
      <c r="G227" s="37"/>
      <c r="H227" s="38"/>
    </row>
    <row r="228" spans="1:8" s="16" customFormat="1" ht="126" customHeight="1" x14ac:dyDescent="0.2">
      <c r="A228" s="143" t="s">
        <v>97</v>
      </c>
      <c r="B228" s="144"/>
      <c r="C2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8" s="56">
        <v>12300</v>
      </c>
      <c r="E228" s="37"/>
      <c r="F228" s="37"/>
      <c r="G228" s="37"/>
      <c r="H228" s="38"/>
    </row>
    <row r="229" spans="1:8" s="16" customFormat="1" ht="96" customHeight="1" x14ac:dyDescent="0.2">
      <c r="A229" s="137" t="s">
        <v>98</v>
      </c>
      <c r="B229" s="191"/>
      <c r="C2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9" s="56">
        <v>10005</v>
      </c>
      <c r="E229" s="37"/>
      <c r="F229" s="37"/>
      <c r="G229" s="37"/>
      <c r="H229" s="38"/>
    </row>
    <row r="230" spans="1:8" s="16" customFormat="1" ht="96" customHeight="1" x14ac:dyDescent="0.2">
      <c r="A230" s="137" t="s">
        <v>99</v>
      </c>
      <c r="B230" s="191"/>
      <c r="C2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0" s="56">
        <v>10002</v>
      </c>
      <c r="E230" s="37"/>
      <c r="F230" s="37"/>
      <c r="G230" s="37"/>
      <c r="H230" s="38"/>
    </row>
    <row r="231" spans="1:8" s="16" customFormat="1" ht="96" customHeight="1" x14ac:dyDescent="0.2">
      <c r="A231" s="143" t="s">
        <v>93</v>
      </c>
      <c r="B231" s="144" t="s">
        <v>93</v>
      </c>
      <c r="C23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1" s="56">
        <v>10008</v>
      </c>
      <c r="E231" s="37"/>
      <c r="F231" s="37"/>
      <c r="G231" s="37"/>
      <c r="H231" s="38"/>
    </row>
    <row r="232" spans="1:8" s="16" customFormat="1" ht="96" customHeight="1" x14ac:dyDescent="0.2">
      <c r="A232" s="143" t="s">
        <v>94</v>
      </c>
      <c r="B232" s="144" t="s">
        <v>94</v>
      </c>
      <c r="C23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2" s="56">
        <v>8004</v>
      </c>
      <c r="E232" s="37"/>
      <c r="F232" s="37"/>
      <c r="G232" s="37"/>
      <c r="H232" s="38"/>
    </row>
    <row r="233" spans="1:8" s="16" customFormat="1" ht="50.1" customHeight="1" x14ac:dyDescent="0.2">
      <c r="A233" s="143" t="s">
        <v>100</v>
      </c>
      <c r="B233" s="144"/>
      <c r="C233" s="190" t="str">
        <f>"Интернет-площадка 2gis.ru на основе Cправочника организаций "&amp;$C$2&amp;""</f>
        <v>Интернет-площадка 2gis.ru на основе Cправочника организаций "2ГИС.ПЕРМЬ"</v>
      </c>
      <c r="D233" s="56">
        <v>39240</v>
      </c>
      <c r="E233" s="37"/>
      <c r="F233" s="37"/>
      <c r="G233" s="37"/>
      <c r="H233" s="38"/>
    </row>
    <row r="234" spans="1:8" s="16" customFormat="1" ht="50.1" customHeight="1" x14ac:dyDescent="0.2">
      <c r="A234" s="143" t="s">
        <v>101</v>
      </c>
      <c r="B234" s="144"/>
      <c r="C234" s="190" t="str">
        <f t="shared" ref="C234:C242"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56">
        <v>18720</v>
      </c>
      <c r="E234" s="37"/>
      <c r="F234" s="37"/>
      <c r="G234" s="37"/>
      <c r="H234" s="38"/>
    </row>
    <row r="235" spans="1:8" s="16" customFormat="1" ht="50.1" customHeight="1" x14ac:dyDescent="0.2">
      <c r="A235" s="143" t="s">
        <v>102</v>
      </c>
      <c r="B235" s="144"/>
      <c r="C235" s="190" t="str">
        <f t="shared" si="1"/>
        <v>Электронный справочник на основе Справочника организаций "2ГИС.ПЕРМЬ" (версия для ПК)</v>
      </c>
      <c r="D235" s="56">
        <v>54360</v>
      </c>
      <c r="E235" s="37"/>
      <c r="F235" s="37"/>
      <c r="G235" s="37"/>
      <c r="H235" s="38"/>
    </row>
    <row r="236" spans="1:8" s="16" customFormat="1" ht="50.1" customHeight="1" x14ac:dyDescent="0.2">
      <c r="A236" s="143" t="s">
        <v>103</v>
      </c>
      <c r="B236" s="144"/>
      <c r="C236" s="190" t="str">
        <f>"Интернет-площадка 2gis.ru на основе Cправочника организаций "&amp;$C$2&amp;""</f>
        <v>Интернет-площадка 2gis.ru на основе Cправочника организаций "2ГИС.ПЕРМЬ"</v>
      </c>
      <c r="D236" s="56">
        <v>30000</v>
      </c>
      <c r="E236" s="37"/>
      <c r="F236" s="37"/>
      <c r="G236" s="37"/>
      <c r="H236" s="38"/>
    </row>
    <row r="237" spans="1:8" s="16" customFormat="1" ht="50.1" customHeight="1" x14ac:dyDescent="0.2">
      <c r="A237" s="143" t="s">
        <v>104</v>
      </c>
      <c r="B237" s="144"/>
      <c r="C237" s="190" t="str">
        <f>"Интернет-площадка 2gis.ru на основе Cправочника организаций "&amp;$C$2&amp;""</f>
        <v>Интернет-площадка 2gis.ru на основе Cправочника организаций "2ГИС.ПЕРМЬ"</v>
      </c>
      <c r="D237" s="56">
        <v>36000</v>
      </c>
      <c r="E237" s="37"/>
      <c r="F237" s="37"/>
      <c r="G237" s="37"/>
      <c r="H237" s="38"/>
    </row>
    <row r="238" spans="1:8" s="16" customFormat="1" ht="50.1" customHeight="1" x14ac:dyDescent="0.2">
      <c r="A238" s="143" t="s">
        <v>105</v>
      </c>
      <c r="B238" s="144"/>
      <c r="C238" s="190" t="str">
        <f t="shared" si="1"/>
        <v>Электронный справочник на основе Справочника организаций "2ГИС.ПЕРМЬ" (версия для ПК)</v>
      </c>
      <c r="D238" s="56">
        <v>35280</v>
      </c>
      <c r="E238" s="37"/>
      <c r="F238" s="37"/>
      <c r="G238" s="37"/>
      <c r="H238" s="38"/>
    </row>
    <row r="239" spans="1:8" s="16" customFormat="1" ht="50.1" customHeight="1" x14ac:dyDescent="0.2">
      <c r="A239" s="143" t="s">
        <v>106</v>
      </c>
      <c r="B239" s="144"/>
      <c r="C239" s="190" t="str">
        <f t="shared" si="1"/>
        <v>Электронный справочник на основе Справочника организаций "2ГИС.ПЕРМЬ" (версия для ПК)</v>
      </c>
      <c r="D239" s="56">
        <v>32640</v>
      </c>
      <c r="E239" s="37"/>
      <c r="F239" s="37"/>
      <c r="G239" s="37"/>
      <c r="H239" s="38"/>
    </row>
    <row r="240" spans="1:8" s="16" customFormat="1" ht="50.1" customHeight="1" x14ac:dyDescent="0.2">
      <c r="A240" s="143" t="s">
        <v>107</v>
      </c>
      <c r="B240" s="144"/>
      <c r="C240" s="190" t="str">
        <f t="shared" si="1"/>
        <v>Электронный справочник на основе Справочника организаций "2ГИС.ПЕРМЬ" (версия для ПК)</v>
      </c>
      <c r="D240" s="56">
        <v>65640</v>
      </c>
      <c r="E240" s="37"/>
      <c r="F240" s="37"/>
      <c r="G240" s="37"/>
      <c r="H240" s="38"/>
    </row>
    <row r="241" spans="1:8" s="16" customFormat="1" ht="50.1" customHeight="1" x14ac:dyDescent="0.2">
      <c r="A241" s="143" t="s">
        <v>108</v>
      </c>
      <c r="B241" s="144"/>
      <c r="C241" s="190" t="s">
        <v>88</v>
      </c>
      <c r="D241" s="56">
        <v>1200</v>
      </c>
      <c r="E241" s="37"/>
      <c r="F241" s="37"/>
      <c r="G241" s="37"/>
      <c r="H241" s="38"/>
    </row>
    <row r="242" spans="1:8" s="16" customFormat="1" ht="50.1" customHeight="1" thickBot="1" x14ac:dyDescent="0.25">
      <c r="A242" s="143" t="s">
        <v>110</v>
      </c>
      <c r="B242" s="144"/>
      <c r="C242" s="190" t="str">
        <f t="shared" si="1"/>
        <v>Электронный справочник на основе Справочника организаций "2ГИС.ПЕРМЬ" (версия для ПК)</v>
      </c>
      <c r="D242" s="56">
        <v>27960</v>
      </c>
      <c r="E242" s="37"/>
      <c r="F242" s="37"/>
      <c r="G242" s="37"/>
      <c r="H242" s="38"/>
    </row>
    <row r="243" spans="1:8" s="28" customFormat="1" ht="50.1" customHeight="1" thickBot="1" x14ac:dyDescent="0.25">
      <c r="A243" s="24" t="s">
        <v>111</v>
      </c>
      <c r="B243" s="25"/>
      <c r="C243" s="26"/>
      <c r="D243" s="156"/>
      <c r="E243" s="156"/>
      <c r="F243" s="156"/>
      <c r="G243" s="156"/>
      <c r="H243" s="157"/>
    </row>
    <row r="244" spans="1:8" s="16" customFormat="1" ht="50.1" customHeight="1" x14ac:dyDescent="0.2">
      <c r="A244" s="143" t="s">
        <v>112</v>
      </c>
      <c r="B244" s="144"/>
      <c r="C2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4" s="31">
        <v>10008</v>
      </c>
      <c r="E244" s="32"/>
      <c r="F244" s="32"/>
      <c r="G244" s="32"/>
      <c r="H244" s="33"/>
    </row>
    <row r="245" spans="1:8" s="16" customFormat="1" ht="50.1" customHeight="1" x14ac:dyDescent="0.2">
      <c r="A245" s="143" t="s">
        <v>113</v>
      </c>
      <c r="B245" s="144"/>
      <c r="C245" s="196"/>
      <c r="D245" s="36">
        <v>10008</v>
      </c>
      <c r="E245" s="37"/>
      <c r="F245" s="37"/>
      <c r="G245" s="37"/>
      <c r="H245" s="38"/>
    </row>
    <row r="246" spans="1:8" s="16" customFormat="1" ht="50.1" customHeight="1" x14ac:dyDescent="0.2">
      <c r="A246" s="194" t="s">
        <v>114</v>
      </c>
      <c r="B246" s="195"/>
      <c r="C246" s="196"/>
      <c r="D246" s="329">
        <v>3000</v>
      </c>
      <c r="E246" s="140"/>
      <c r="F246" s="140"/>
      <c r="G246" s="140"/>
      <c r="H246" s="141"/>
    </row>
    <row r="247" spans="1:8" s="16" customFormat="1" ht="50.1" customHeight="1" x14ac:dyDescent="0.2">
      <c r="A247" s="194" t="s">
        <v>115</v>
      </c>
      <c r="B247" s="195"/>
      <c r="C247" s="196"/>
      <c r="D247" s="329">
        <v>300</v>
      </c>
      <c r="E247" s="140"/>
      <c r="F247" s="140"/>
      <c r="G247" s="140"/>
      <c r="H247" s="141"/>
    </row>
    <row r="248" spans="1:8" s="16" customFormat="1" ht="50.1" customHeight="1" thickBot="1" x14ac:dyDescent="0.25">
      <c r="A248" s="194" t="s">
        <v>116</v>
      </c>
      <c r="B248" s="195"/>
      <c r="C248" s="198"/>
      <c r="D248" s="78">
        <v>1050</v>
      </c>
      <c r="E248" s="79"/>
      <c r="F248" s="79"/>
      <c r="G248" s="79"/>
      <c r="H248" s="80"/>
    </row>
    <row r="249" spans="1:8" s="23" customFormat="1" ht="50.1" customHeight="1" thickBot="1" x14ac:dyDescent="0.25">
      <c r="A249" s="382" t="s">
        <v>5</v>
      </c>
      <c r="B249" s="387"/>
      <c r="C249" s="672" t="s">
        <v>7</v>
      </c>
      <c r="D249" s="382"/>
      <c r="E249" s="383"/>
      <c r="F249" s="383"/>
      <c r="G249" s="383"/>
      <c r="H249" s="384"/>
    </row>
    <row r="250" spans="1:8" s="16" customFormat="1" ht="93" customHeight="1" thickBot="1" x14ac:dyDescent="0.25">
      <c r="A250" s="477" t="s">
        <v>624</v>
      </c>
      <c r="B250" s="478"/>
      <c r="C250" s="38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50" s="127">
        <v>40</v>
      </c>
      <c r="E250" s="128"/>
      <c r="F250" s="128"/>
      <c r="G250" s="128"/>
      <c r="H250" s="129"/>
    </row>
    <row r="251" spans="1:8" s="16" customFormat="1" ht="50.1" customHeight="1" thickBot="1" x14ac:dyDescent="0.25">
      <c r="A251" s="24" t="s">
        <v>117</v>
      </c>
      <c r="B251" s="25"/>
      <c r="C251" s="26"/>
      <c r="D251" s="355"/>
      <c r="E251" s="355"/>
      <c r="F251" s="355"/>
      <c r="G251" s="355"/>
      <c r="H251" s="356"/>
    </row>
    <row r="252" spans="1:8" s="16" customFormat="1" ht="50.1" customHeight="1" x14ac:dyDescent="0.2">
      <c r="A252" s="143" t="s">
        <v>164</v>
      </c>
      <c r="B252" s="144"/>
      <c r="C2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2" s="56">
        <v>9690</v>
      </c>
      <c r="E252" s="37"/>
      <c r="F252" s="37"/>
      <c r="G252" s="37"/>
      <c r="H252" s="38"/>
    </row>
    <row r="253" spans="1:8" s="16" customFormat="1" ht="50.1" customHeight="1" x14ac:dyDescent="0.2">
      <c r="A253" s="143" t="s">
        <v>119</v>
      </c>
      <c r="B253" s="144"/>
      <c r="C253" s="190" t="str">
        <f>"Интернет-площадка 2gis.ru на основе Cправочника организаций "&amp;$C$2&amp;""</f>
        <v>Интернет-площадка 2gis.ru на основе Cправочника организаций "2ГИС.ПЕРМЬ"</v>
      </c>
      <c r="D253" s="56">
        <v>11190</v>
      </c>
      <c r="E253" s="37"/>
      <c r="F253" s="37"/>
      <c r="G253" s="37"/>
      <c r="H253" s="38"/>
    </row>
    <row r="254" spans="1:8" s="16" customFormat="1" ht="50.1" customHeight="1" x14ac:dyDescent="0.2">
      <c r="A254" s="143" t="s">
        <v>120</v>
      </c>
      <c r="B254" s="144"/>
      <c r="C254"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4" s="56">
        <v>7290</v>
      </c>
      <c r="E254" s="37"/>
      <c r="F254" s="37"/>
      <c r="G254" s="37"/>
      <c r="H254" s="38"/>
    </row>
    <row r="255" spans="1:8" s="16" customFormat="1" ht="50.1" customHeight="1" x14ac:dyDescent="0.2">
      <c r="A255" s="143" t="s">
        <v>165</v>
      </c>
      <c r="B255" s="144"/>
      <c r="C2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5" s="56">
        <v>21360</v>
      </c>
      <c r="E255" s="37"/>
      <c r="F255" s="37"/>
      <c r="G255" s="37"/>
      <c r="H255" s="38"/>
    </row>
    <row r="256" spans="1:8" s="16" customFormat="1" ht="50.1" customHeight="1" x14ac:dyDescent="0.2">
      <c r="A256" s="143" t="s">
        <v>166</v>
      </c>
      <c r="B256" s="144"/>
      <c r="C256" s="190" t="str">
        <f>"Интернет-площадка 2gis.ru на основе Cправочника организаций "&amp;$C$2&amp;""</f>
        <v>Интернет-площадка 2gis.ru на основе Cправочника организаций "2ГИС.ПЕРМЬ"</v>
      </c>
      <c r="D256" s="56">
        <v>24720</v>
      </c>
      <c r="E256" s="37"/>
      <c r="F256" s="37"/>
      <c r="G256" s="37"/>
      <c r="H256" s="38"/>
    </row>
    <row r="257" spans="1:8" s="16" customFormat="1" ht="50.1" customHeight="1" thickBot="1" x14ac:dyDescent="0.25">
      <c r="A257" s="143" t="s">
        <v>123</v>
      </c>
      <c r="B257" s="144"/>
      <c r="C257"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7" s="197">
        <v>16080</v>
      </c>
      <c r="E257" s="188"/>
      <c r="F257" s="188"/>
      <c r="G257" s="188"/>
      <c r="H257" s="189"/>
    </row>
    <row r="258" spans="1:8" s="16" customFormat="1" ht="126" customHeight="1" thickBot="1" x14ac:dyDescent="0.25">
      <c r="A258" s="143" t="s">
        <v>124</v>
      </c>
      <c r="B258" s="144"/>
      <c r="C258" s="300" t="str">
        <f>C253</f>
        <v>Интернет-площадка 2gis.ru на основе Cправочника организаций "2ГИС.ПЕРМЬ"</v>
      </c>
      <c r="D258" s="673">
        <v>11190</v>
      </c>
      <c r="E258" s="674"/>
      <c r="F258" s="674"/>
      <c r="G258" s="674"/>
      <c r="H258" s="675"/>
    </row>
    <row r="259" spans="1:8" s="16" customFormat="1" ht="126" customHeight="1" thickBot="1" x14ac:dyDescent="0.25">
      <c r="A259" s="143" t="s">
        <v>125</v>
      </c>
      <c r="B259" s="144"/>
      <c r="C2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9" s="673">
        <v>7272</v>
      </c>
      <c r="E259" s="674"/>
      <c r="F259" s="674"/>
      <c r="G259" s="674"/>
      <c r="H259" s="675"/>
    </row>
    <row r="260" spans="1:8" s="28" customFormat="1" ht="50.1" customHeight="1" thickBot="1" x14ac:dyDescent="0.25">
      <c r="A260" s="301"/>
      <c r="B260" s="302"/>
      <c r="C260" s="118"/>
      <c r="D260" s="325"/>
      <c r="E260" s="325"/>
      <c r="F260" s="325"/>
      <c r="G260" s="325"/>
      <c r="H260" s="326"/>
    </row>
    <row r="261" spans="1:8" s="23" customFormat="1" ht="26.25" x14ac:dyDescent="0.2">
      <c r="A261" s="204"/>
      <c r="B261" s="205"/>
      <c r="C261" s="206"/>
      <c r="D261" s="205"/>
      <c r="E261" s="205"/>
      <c r="F261" s="205"/>
      <c r="G261" s="205"/>
      <c r="H261" s="207"/>
    </row>
    <row r="262" spans="1:8" s="16" customFormat="1" ht="21" x14ac:dyDescent="0.2">
      <c r="A262" s="208"/>
      <c r="B262" s="209" t="s">
        <v>126</v>
      </c>
      <c r="C262" s="210" t="s">
        <v>181</v>
      </c>
      <c r="D262" s="210"/>
      <c r="E262" s="211"/>
      <c r="F262" s="211"/>
      <c r="G262" s="211"/>
      <c r="H262" s="211"/>
    </row>
    <row r="263" spans="1:8" s="16" customFormat="1" ht="21" x14ac:dyDescent="0.2">
      <c r="A263" s="208"/>
      <c r="B263" s="211"/>
      <c r="C263" s="212" t="s">
        <v>182</v>
      </c>
      <c r="D263" s="212"/>
      <c r="E263" s="211"/>
      <c r="F263" s="211"/>
      <c r="G263" s="211"/>
      <c r="H263" s="211"/>
    </row>
    <row r="264" spans="1:8" s="16" customFormat="1" ht="21" x14ac:dyDescent="0.2">
      <c r="A264" s="208"/>
      <c r="B264" s="211"/>
      <c r="C264" s="210" t="s">
        <v>183</v>
      </c>
      <c r="D264" s="212"/>
      <c r="E264" s="211"/>
      <c r="F264" s="211"/>
      <c r="G264" s="211"/>
      <c r="H264" s="211"/>
    </row>
    <row r="265" spans="1:8" s="16" customFormat="1" ht="26.25" x14ac:dyDescent="0.2">
      <c r="A265" s="221"/>
      <c r="B265" s="221"/>
      <c r="C265" s="212"/>
      <c r="D265" s="212"/>
      <c r="E265" s="223"/>
      <c r="F265" s="224"/>
      <c r="G265" s="225"/>
      <c r="H265" s="225"/>
    </row>
    <row r="266" spans="1:8" s="16" customFormat="1" ht="26.25" x14ac:dyDescent="0.2">
      <c r="A266" s="215" t="str">
        <f>Абакан_юр!A158</f>
        <v>По соглашению сторон в качестве валюты платежа могут выступать украинские гривны, в этом случае курс следующий: 1 руб. = 0,4427 гривен</v>
      </c>
      <c r="B266" s="215"/>
      <c r="C266" s="215"/>
      <c r="D266" s="216"/>
      <c r="E266" s="216"/>
      <c r="F266" s="217"/>
      <c r="G266" s="218"/>
      <c r="H266" s="218"/>
    </row>
    <row r="267" spans="1:8" s="16" customFormat="1" ht="26.25" x14ac:dyDescent="0.2">
      <c r="A267" s="215" t="str">
        <f>Абакан_юр!A159</f>
        <v>По соглашению сторон в качестве валюты платежа могут выступать дирхамы ОАЭ, в этом случае курс следующий: 1 руб. = 0,0427 дирхам</v>
      </c>
      <c r="B267" s="215"/>
      <c r="C267" s="215"/>
      <c r="D267" s="216"/>
      <c r="E267" s="216"/>
      <c r="F267" s="217"/>
      <c r="G267" s="220"/>
      <c r="H267" s="220"/>
    </row>
    <row r="268" spans="1:8" ht="12.6" customHeight="1" x14ac:dyDescent="0.2">
      <c r="A268" s="215" t="str">
        <f>Абакан_юр!A160</f>
        <v>По соглашению сторон в качестве валюты платежа могут выступать доллары США, в этом случае курс следующий: 1 руб. = 0,0117 доллара</v>
      </c>
      <c r="B268" s="215"/>
      <c r="C268" s="215"/>
      <c r="D268" s="216"/>
      <c r="E268" s="216"/>
      <c r="F268" s="217"/>
      <c r="G268" s="220"/>
      <c r="H268" s="220"/>
    </row>
    <row r="269" spans="1:8" s="211" customFormat="1" ht="24.95" customHeight="1" x14ac:dyDescent="0.2">
      <c r="A269" s="215" t="str">
        <f>Абакан_юр!A161</f>
        <v>По соглашению сторон в качестве валюты платежа могут выступать евро, в этом случае курс следующий: 1 руб. = 0,0108 евро</v>
      </c>
      <c r="B269" s="215"/>
      <c r="C269" s="215"/>
      <c r="D269" s="216"/>
      <c r="E269" s="217"/>
      <c r="F269" s="217"/>
      <c r="G269" s="220"/>
      <c r="H269" s="220"/>
    </row>
    <row r="270" spans="1:8" s="211" customFormat="1" ht="24.95" customHeight="1" x14ac:dyDescent="0.2">
      <c r="A270" s="215" t="str">
        <f>Абакан_юр!A162</f>
        <v>По соглашению сторон в качестве валюты платежа могут выступать чешские кроны, в этом случае курс следующий: 1 руб. = 0,2672 крона</v>
      </c>
      <c r="B270" s="215"/>
      <c r="C270" s="215"/>
      <c r="D270" s="216"/>
      <c r="E270" s="217"/>
      <c r="F270" s="217"/>
      <c r="G270" s="220"/>
      <c r="H270" s="220"/>
    </row>
    <row r="271" spans="1:8" s="211" customFormat="1" ht="24.95" customHeight="1" x14ac:dyDescent="0.2">
      <c r="A271" s="215" t="str">
        <f>Абакан_юр!A163</f>
        <v>По соглашению сторон в качестве валюты платежа могут выступать киргизские сомы, в этом случае курс следующий: 1 руб. = 1,0485 сом</v>
      </c>
      <c r="B271" s="215"/>
      <c r="C271" s="215"/>
      <c r="D271" s="216"/>
      <c r="E271" s="216"/>
      <c r="F271" s="217"/>
      <c r="G271" s="220"/>
      <c r="H271" s="220"/>
    </row>
    <row r="272" spans="1:8" s="226" customFormat="1" ht="12" customHeight="1" x14ac:dyDescent="0.2">
      <c r="A272" s="215" t="str">
        <f>Абакан_юр!A164</f>
        <v>По соглашению сторон в качестве валюты платежа могут выступать казахстанские тенге, в этом случае курс следующий: 1 руб. = 5,3039 тенге</v>
      </c>
      <c r="B272" s="215"/>
      <c r="C272" s="215"/>
      <c r="D272" s="216"/>
      <c r="E272" s="216"/>
      <c r="F272" s="217"/>
      <c r="G272" s="220"/>
      <c r="H272" s="220"/>
    </row>
    <row r="273" spans="1:8" s="219" customFormat="1" ht="24.95" customHeight="1" x14ac:dyDescent="0.2">
      <c r="A273" s="221"/>
      <c r="B273" s="221"/>
      <c r="C273" s="222"/>
      <c r="D273" s="223"/>
      <c r="E273" s="223"/>
      <c r="F273" s="224"/>
      <c r="G273" s="225"/>
      <c r="H273" s="225"/>
    </row>
    <row r="274" spans="1:8" s="219" customFormat="1" ht="24.95" customHeight="1" x14ac:dyDescent="0.2">
      <c r="A274" s="227" t="s">
        <v>137</v>
      </c>
      <c r="B274" s="227"/>
      <c r="C274" s="227"/>
      <c r="D274" s="227"/>
      <c r="E274" s="227"/>
      <c r="F274" s="227"/>
      <c r="G274" s="227"/>
      <c r="H274" s="227"/>
    </row>
    <row r="275" spans="1:8" s="219" customFormat="1" ht="24.95" customHeight="1" x14ac:dyDescent="0.2">
      <c r="A275" s="227" t="s">
        <v>138</v>
      </c>
      <c r="B275" s="227"/>
      <c r="C275" s="227"/>
      <c r="D275" s="227"/>
      <c r="E275" s="227"/>
      <c r="F275" s="227"/>
      <c r="G275" s="227"/>
      <c r="H275" s="227"/>
    </row>
    <row r="276" spans="1:8" s="219" customFormat="1" ht="24.95" customHeight="1" x14ac:dyDescent="0.2">
      <c r="A276" s="215" t="s">
        <v>459</v>
      </c>
      <c r="B276" s="215"/>
      <c r="C276" s="215"/>
      <c r="D276" s="215"/>
      <c r="E276" s="215"/>
      <c r="F276" s="215"/>
      <c r="G276" s="215"/>
      <c r="H276" s="215"/>
    </row>
    <row r="277" spans="1:8" s="219" customFormat="1" ht="24.95" customHeight="1" thickBot="1" x14ac:dyDescent="0.25">
      <c r="A277" s="228" t="s">
        <v>139</v>
      </c>
      <c r="B277" s="228"/>
      <c r="C277" s="228"/>
      <c r="D277" s="228"/>
      <c r="E277" s="228"/>
      <c r="F277" s="229"/>
      <c r="H277" s="230"/>
    </row>
    <row r="278" spans="1:8" s="219" customFormat="1" ht="24.95" customHeight="1" thickBot="1" x14ac:dyDescent="0.25">
      <c r="A278" s="231" t="s">
        <v>140</v>
      </c>
      <c r="B278" s="232"/>
      <c r="C278" s="232"/>
      <c r="D278" s="232"/>
      <c r="E278" s="233"/>
      <c r="F278" s="234"/>
      <c r="G278" s="205"/>
      <c r="H278" s="235"/>
    </row>
    <row r="279" spans="1:8" s="219" customFormat="1" ht="24.95" customHeight="1" thickBot="1" x14ac:dyDescent="0.25">
      <c r="A279" s="305" t="s">
        <v>141</v>
      </c>
      <c r="B279" s="306"/>
      <c r="C279" s="238" t="s">
        <v>142</v>
      </c>
      <c r="D279" s="330" t="s">
        <v>143</v>
      </c>
      <c r="E279" s="676"/>
      <c r="F279" s="331"/>
      <c r="G279" s="207"/>
      <c r="H279" s="207"/>
    </row>
    <row r="280" spans="1:8" s="226" customFormat="1" ht="12" customHeight="1" x14ac:dyDescent="0.2">
      <c r="A280" s="241" t="s">
        <v>170</v>
      </c>
      <c r="B280" s="242"/>
      <c r="C280" s="244" t="s">
        <v>171</v>
      </c>
      <c r="D280" s="677">
        <v>2190</v>
      </c>
      <c r="E280" s="678"/>
      <c r="F280" s="679"/>
      <c r="G280" s="207"/>
      <c r="H280" s="207"/>
    </row>
    <row r="281" spans="1:8" ht="24.95" customHeight="1" x14ac:dyDescent="0.2">
      <c r="A281" s="246" t="s">
        <v>172</v>
      </c>
      <c r="B281" s="247"/>
      <c r="C281" s="249"/>
      <c r="D281" s="680">
        <v>1590</v>
      </c>
      <c r="E281" s="681"/>
      <c r="F281" s="682"/>
      <c r="G281" s="207"/>
    </row>
    <row r="282" spans="1:8" ht="24.95" customHeight="1" x14ac:dyDescent="0.2">
      <c r="A282" s="246" t="s">
        <v>173</v>
      </c>
      <c r="B282" s="247"/>
      <c r="C282" s="249"/>
      <c r="D282" s="680">
        <v>1440</v>
      </c>
      <c r="E282" s="681"/>
      <c r="F282" s="682"/>
      <c r="G282" s="207"/>
    </row>
    <row r="283" spans="1:8" s="205" customFormat="1" ht="38.25" customHeight="1" x14ac:dyDescent="0.2">
      <c r="A283" s="246" t="s">
        <v>174</v>
      </c>
      <c r="B283" s="247"/>
      <c r="C283" s="249"/>
      <c r="D283" s="680">
        <v>1290</v>
      </c>
      <c r="E283" s="681"/>
      <c r="F283" s="682"/>
      <c r="G283" s="207"/>
      <c r="H283" s="207"/>
    </row>
    <row r="284" spans="1:8" s="230" customFormat="1" ht="50.1" customHeight="1" x14ac:dyDescent="0.2">
      <c r="A284" s="246" t="s">
        <v>144</v>
      </c>
      <c r="B284" s="247"/>
      <c r="C284" s="248" t="s">
        <v>145</v>
      </c>
      <c r="D284" s="380" t="s">
        <v>146</v>
      </c>
      <c r="E284" s="683"/>
      <c r="F284" s="381"/>
      <c r="G284" s="207"/>
      <c r="H284" s="207"/>
    </row>
    <row r="285" spans="1:8" s="235" customFormat="1" ht="50.1" customHeight="1" x14ac:dyDescent="0.2">
      <c r="A285" s="246" t="s">
        <v>147</v>
      </c>
      <c r="B285" s="247"/>
      <c r="C285" s="248" t="s">
        <v>148</v>
      </c>
      <c r="D285" s="380" t="s">
        <v>149</v>
      </c>
      <c r="E285" s="683"/>
      <c r="F285" s="381"/>
      <c r="G285" s="207"/>
      <c r="H285" s="207"/>
    </row>
    <row r="286" spans="1:8" ht="99" customHeight="1" thickBot="1" x14ac:dyDescent="0.25">
      <c r="A286" s="332" t="s">
        <v>150</v>
      </c>
      <c r="B286" s="333"/>
      <c r="C286" s="334" t="s">
        <v>151</v>
      </c>
      <c r="D286" s="341" t="s">
        <v>149</v>
      </c>
      <c r="E286" s="684"/>
      <c r="F286" s="342"/>
      <c r="G286" s="207"/>
    </row>
    <row r="287" spans="1:8" ht="50.1" customHeight="1" thickBot="1" x14ac:dyDescent="0.25">
      <c r="A287" s="332" t="s">
        <v>153</v>
      </c>
      <c r="B287" s="333"/>
      <c r="C287" s="546" t="s">
        <v>154</v>
      </c>
      <c r="D287" s="685" t="s">
        <v>149</v>
      </c>
      <c r="E287" s="686"/>
      <c r="F287" s="687"/>
      <c r="H287" s="205"/>
    </row>
    <row r="288" spans="1:8" ht="50.1" customHeight="1" thickBot="1" x14ac:dyDescent="0.25">
      <c r="A288" s="332" t="s">
        <v>155</v>
      </c>
      <c r="B288" s="333"/>
      <c r="C288" s="334" t="s">
        <v>156</v>
      </c>
      <c r="D288" s="685" t="s">
        <v>149</v>
      </c>
      <c r="E288" s="686"/>
      <c r="F288" s="687"/>
      <c r="G288" s="226"/>
      <c r="H288" s="226"/>
    </row>
    <row r="289" spans="1:8" ht="50.1" customHeight="1" x14ac:dyDescent="0.2">
      <c r="A289" s="252" t="s">
        <v>157</v>
      </c>
      <c r="B289" s="252"/>
      <c r="C289" s="252"/>
      <c r="D289" s="252"/>
      <c r="E289" s="252"/>
      <c r="F289" s="252"/>
      <c r="G289" s="252"/>
      <c r="H289" s="252"/>
    </row>
    <row r="290" spans="1:8" ht="50.1" customHeight="1" x14ac:dyDescent="0.2">
      <c r="A290" s="252" t="s">
        <v>158</v>
      </c>
      <c r="B290" s="252"/>
      <c r="C290" s="252"/>
      <c r="D290" s="252"/>
      <c r="E290" s="252"/>
      <c r="F290" s="252"/>
      <c r="G290" s="252"/>
      <c r="H290" s="252"/>
    </row>
    <row r="291" spans="1:8" ht="99.95" customHeight="1" x14ac:dyDescent="0.2">
      <c r="A29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1" s="311"/>
      <c r="C291" s="311"/>
      <c r="D291" s="311"/>
      <c r="E291" s="311"/>
      <c r="F291" s="311"/>
      <c r="G291" s="311"/>
      <c r="H291" s="311"/>
    </row>
    <row r="292" spans="1:8" ht="75" customHeight="1" x14ac:dyDescent="0.2">
      <c r="A292" s="227" t="s">
        <v>160</v>
      </c>
      <c r="B292" s="227"/>
      <c r="C292" s="227"/>
      <c r="D292" s="227"/>
      <c r="E292" s="227"/>
      <c r="F292" s="227"/>
      <c r="G292" s="227"/>
      <c r="H292" s="227"/>
    </row>
    <row r="293" spans="1:8" ht="174.95" customHeight="1" x14ac:dyDescent="0.2">
      <c r="A293" s="252" t="s">
        <v>161</v>
      </c>
      <c r="B293" s="252"/>
      <c r="C293" s="252"/>
      <c r="D293" s="252"/>
      <c r="E293" s="252"/>
      <c r="F293" s="252"/>
      <c r="G293" s="252"/>
      <c r="H293" s="252"/>
    </row>
    <row r="294" spans="1:8" s="205" customFormat="1" ht="102.75" customHeight="1" x14ac:dyDescent="0.2">
      <c r="A294" s="204"/>
      <c r="C294" s="206"/>
      <c r="H294" s="207"/>
    </row>
    <row r="295" spans="1:8" s="205" customFormat="1" ht="125.25" customHeight="1" x14ac:dyDescent="0.2">
      <c r="A295" s="487" t="s">
        <v>460</v>
      </c>
      <c r="B295" s="487"/>
      <c r="C295" s="487"/>
      <c r="D295" s="487"/>
      <c r="E295" s="487"/>
      <c r="F295" s="487"/>
      <c r="G295" s="487"/>
      <c r="H295" s="487"/>
    </row>
    <row r="296" spans="1:8" ht="25.5" x14ac:dyDescent="0.35">
      <c r="A296" s="488" t="s">
        <v>461</v>
      </c>
      <c r="B296" s="489"/>
      <c r="C296" s="490" t="s">
        <v>462</v>
      </c>
    </row>
    <row r="297" spans="1:8" ht="25.5" x14ac:dyDescent="0.35">
      <c r="A297" s="491" t="s">
        <v>463</v>
      </c>
      <c r="B297" s="492"/>
      <c r="C297" s="493">
        <v>1</v>
      </c>
    </row>
    <row r="298" spans="1:8" ht="25.5" x14ac:dyDescent="0.35">
      <c r="A298" s="491">
        <v>2</v>
      </c>
      <c r="B298" s="492"/>
      <c r="C298" s="493">
        <v>1.1000000000000001</v>
      </c>
    </row>
    <row r="299" spans="1:8" ht="25.5" x14ac:dyDescent="0.35">
      <c r="A299" s="491">
        <v>3</v>
      </c>
      <c r="B299" s="492"/>
      <c r="C299" s="493">
        <v>1.2</v>
      </c>
    </row>
    <row r="300" spans="1:8" ht="25.5" x14ac:dyDescent="0.35">
      <c r="A300" s="491" t="s">
        <v>464</v>
      </c>
      <c r="B300" s="492"/>
      <c r="C300" s="493">
        <v>1.25</v>
      </c>
    </row>
    <row r="301" spans="1:8" ht="25.5" x14ac:dyDescent="0.35">
      <c r="A301" s="491" t="s">
        <v>465</v>
      </c>
      <c r="B301" s="492"/>
      <c r="C301" s="493">
        <v>1.3</v>
      </c>
    </row>
    <row r="302" spans="1:8" ht="25.5" x14ac:dyDescent="0.35">
      <c r="A302" s="491" t="s">
        <v>466</v>
      </c>
      <c r="B302" s="492"/>
      <c r="C302" s="493">
        <v>1.35</v>
      </c>
    </row>
    <row r="303" spans="1:8" ht="25.5" x14ac:dyDescent="0.35">
      <c r="A303" s="491" t="s">
        <v>467</v>
      </c>
      <c r="B303" s="492"/>
      <c r="C303" s="493">
        <v>1.4</v>
      </c>
    </row>
    <row r="304" spans="1:8" ht="25.5" x14ac:dyDescent="0.35">
      <c r="A304" s="491" t="s">
        <v>468</v>
      </c>
      <c r="B304" s="492"/>
      <c r="C304" s="493">
        <v>1.45</v>
      </c>
    </row>
    <row r="305" spans="1:8" ht="25.5" x14ac:dyDescent="0.35">
      <c r="A305" s="491" t="s">
        <v>469</v>
      </c>
      <c r="B305" s="492"/>
      <c r="C305" s="493">
        <v>1.5</v>
      </c>
    </row>
    <row r="306" spans="1:8" ht="25.5" x14ac:dyDescent="0.35">
      <c r="A306" s="491" t="s">
        <v>470</v>
      </c>
      <c r="B306" s="492"/>
      <c r="C306" s="493">
        <v>2</v>
      </c>
    </row>
    <row r="307" spans="1:8" ht="23.25" x14ac:dyDescent="0.2">
      <c r="A307" s="252" t="s">
        <v>471</v>
      </c>
      <c r="B307" s="252"/>
      <c r="C307" s="252"/>
      <c r="D307" s="252"/>
      <c r="E307" s="252"/>
      <c r="F307" s="252"/>
      <c r="G307" s="252"/>
      <c r="H307" s="252"/>
    </row>
    <row r="310" spans="1:8" s="254" customFormat="1" ht="114.75" customHeight="1" x14ac:dyDescent="0.2">
      <c r="A310" s="227" t="s">
        <v>472</v>
      </c>
      <c r="B310" s="227"/>
      <c r="C310" s="227"/>
      <c r="D310" s="227"/>
      <c r="E310" s="227"/>
      <c r="F310" s="227"/>
      <c r="G310" s="227"/>
      <c r="H310" s="227"/>
    </row>
    <row r="317" spans="1:8" s="254" customFormat="1" ht="114.75" customHeight="1" x14ac:dyDescent="0.2">
      <c r="A317" s="204"/>
      <c r="B317" s="205"/>
      <c r="C317" s="206"/>
      <c r="D317" s="205"/>
      <c r="E317" s="205"/>
      <c r="F317" s="205"/>
      <c r="G317" s="205"/>
      <c r="H317" s="207"/>
    </row>
  </sheetData>
  <sheetProtection selectLockedCells="1" selectUnlockedCells="1"/>
  <mergeCells count="525">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 ref="A289:H289"/>
    <mergeCell ref="A290:H290"/>
    <mergeCell ref="A291:H291"/>
    <mergeCell ref="A292:H292"/>
    <mergeCell ref="A293:H293"/>
    <mergeCell ref="A295:H295"/>
    <mergeCell ref="A286:B286"/>
    <mergeCell ref="D286:F286"/>
    <mergeCell ref="A287:B287"/>
    <mergeCell ref="D287:F287"/>
    <mergeCell ref="A288:B288"/>
    <mergeCell ref="D288:F288"/>
    <mergeCell ref="A283:B283"/>
    <mergeCell ref="D283:F283"/>
    <mergeCell ref="A284:B284"/>
    <mergeCell ref="D284:F284"/>
    <mergeCell ref="A285:B285"/>
    <mergeCell ref="D285:F285"/>
    <mergeCell ref="A278:E278"/>
    <mergeCell ref="A279:B279"/>
    <mergeCell ref="D279:F279"/>
    <mergeCell ref="A280:B280"/>
    <mergeCell ref="C280:C283"/>
    <mergeCell ref="D280:F280"/>
    <mergeCell ref="A281:B281"/>
    <mergeCell ref="D281:F281"/>
    <mergeCell ref="A282:B282"/>
    <mergeCell ref="D282:F282"/>
    <mergeCell ref="A271:C271"/>
    <mergeCell ref="A272:C272"/>
    <mergeCell ref="A274:H274"/>
    <mergeCell ref="A275:H275"/>
    <mergeCell ref="A276:H276"/>
    <mergeCell ref="A277:E277"/>
    <mergeCell ref="A266:C266"/>
    <mergeCell ref="G266:H266"/>
    <mergeCell ref="A267:C267"/>
    <mergeCell ref="A268:C268"/>
    <mergeCell ref="A269:C269"/>
    <mergeCell ref="A270:C270"/>
    <mergeCell ref="A260:B260"/>
    <mergeCell ref="D260:H260"/>
    <mergeCell ref="C262:D262"/>
    <mergeCell ref="C263:D263"/>
    <mergeCell ref="C264:D264"/>
    <mergeCell ref="C265:D265"/>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D247:H247"/>
    <mergeCell ref="A248:B248"/>
    <mergeCell ref="D248:H248"/>
    <mergeCell ref="A249:B249"/>
    <mergeCell ref="D249:H249"/>
    <mergeCell ref="A250:B250"/>
    <mergeCell ref="D250:H250"/>
    <mergeCell ref="A243:B243"/>
    <mergeCell ref="D243:H243"/>
    <mergeCell ref="A244:B244"/>
    <mergeCell ref="C244:C248"/>
    <mergeCell ref="D244:H244"/>
    <mergeCell ref="A245:B245"/>
    <mergeCell ref="D245:H245"/>
    <mergeCell ref="A246:B246"/>
    <mergeCell ref="D246:H246"/>
    <mergeCell ref="A247:B247"/>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208"/>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6:B176"/>
    <mergeCell ref="D176:H176"/>
    <mergeCell ref="A177:C177"/>
    <mergeCell ref="D177:H177"/>
    <mergeCell ref="D178:H178"/>
    <mergeCell ref="A179:B179"/>
    <mergeCell ref="C179:C187"/>
    <mergeCell ref="D179:H179"/>
    <mergeCell ref="A180:B180"/>
    <mergeCell ref="D180:H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D130:H130"/>
    <mergeCell ref="A131:B131"/>
    <mergeCell ref="D131:H131"/>
    <mergeCell ref="A132:B132"/>
    <mergeCell ref="D132:H132"/>
    <mergeCell ref="A133:B133"/>
    <mergeCell ref="D133:H133"/>
    <mergeCell ref="A126:C126"/>
    <mergeCell ref="D126:H126"/>
    <mergeCell ref="A127:B127"/>
    <mergeCell ref="C127:C176"/>
    <mergeCell ref="D127:H127"/>
    <mergeCell ref="A128:B128"/>
    <mergeCell ref="D128:H128"/>
    <mergeCell ref="A129:B129"/>
    <mergeCell ref="D129:H129"/>
    <mergeCell ref="A130:B130"/>
    <mergeCell ref="D121:H121"/>
    <mergeCell ref="A122:A124"/>
    <mergeCell ref="B122:B123"/>
    <mergeCell ref="C122:C123"/>
    <mergeCell ref="D122:H124"/>
    <mergeCell ref="D125:H125"/>
    <mergeCell ref="D115:H115"/>
    <mergeCell ref="A116:A120"/>
    <mergeCell ref="B116:B117"/>
    <mergeCell ref="C116:C117"/>
    <mergeCell ref="D116:D120"/>
    <mergeCell ref="E116:E120"/>
    <mergeCell ref="F116:F120"/>
    <mergeCell ref="G116:G120"/>
    <mergeCell ref="H116:H120"/>
    <mergeCell ref="D109:H109"/>
    <mergeCell ref="A111:A114"/>
    <mergeCell ref="B111:B112"/>
    <mergeCell ref="C111:C112"/>
    <mergeCell ref="D111:D114"/>
    <mergeCell ref="E111:E114"/>
    <mergeCell ref="F111:F114"/>
    <mergeCell ref="G111:G114"/>
    <mergeCell ref="H111:H114"/>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6:H56"/>
    <mergeCell ref="A57:C57"/>
    <mergeCell ref="D57:H57"/>
    <mergeCell ref="A58:B58"/>
    <mergeCell ref="C58:C108"/>
    <mergeCell ref="D58:H58"/>
    <mergeCell ref="A59:B59"/>
    <mergeCell ref="D59:H59"/>
    <mergeCell ref="A60:B60"/>
    <mergeCell ref="D60:H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7"/>
  <sheetViews>
    <sheetView view="pageBreakPreview" zoomScale="40" zoomScaleNormal="60" zoomScaleSheetLayoutView="40" workbookViewId="0">
      <pane ySplit="4" topLeftCell="A112"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8880.0047999999988</v>
      </c>
      <c r="E12" s="32">
        <f>F12*1.1</f>
        <v>8140.0044000000007</v>
      </c>
      <c r="F12" s="32">
        <v>7400.0039999999999</v>
      </c>
      <c r="G12" s="32">
        <f>F12*0.75</f>
        <v>5550.0029999999997</v>
      </c>
      <c r="H12" s="33">
        <f>F12*0.5</f>
        <v>3700.002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12441.6</v>
      </c>
      <c r="E32" s="32">
        <f>F32*1.1</f>
        <v>11404.800000000001</v>
      </c>
      <c r="F32" s="32">
        <v>10368</v>
      </c>
      <c r="G32" s="32">
        <f>F32*0.75</f>
        <v>7776</v>
      </c>
      <c r="H32" s="33">
        <f>F32*0.5</f>
        <v>5184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840 до 8820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49" s="127">
        <v>840</v>
      </c>
      <c r="E49" s="128"/>
      <c r="F49" s="128"/>
      <c r="G49" s="128"/>
      <c r="H49" s="129"/>
    </row>
    <row r="50" spans="1:8" ht="37.5" customHeight="1" x14ac:dyDescent="0.2">
      <c r="A50" s="130" t="s">
        <v>33</v>
      </c>
      <c r="B50" s="131"/>
      <c r="C50" s="126"/>
      <c r="D50" s="36">
        <v>1260</v>
      </c>
      <c r="E50" s="37"/>
      <c r="F50" s="37"/>
      <c r="G50" s="37"/>
      <c r="H50" s="38"/>
    </row>
    <row r="51" spans="1:8" ht="37.5" customHeight="1" x14ac:dyDescent="0.2">
      <c r="A51" s="130" t="s">
        <v>34</v>
      </c>
      <c r="B51" s="131"/>
      <c r="C51" s="126"/>
      <c r="D51" s="36">
        <v>1680</v>
      </c>
      <c r="E51" s="37"/>
      <c r="F51" s="37"/>
      <c r="G51" s="37"/>
      <c r="H51" s="38"/>
    </row>
    <row r="52" spans="1:8" ht="37.5" customHeight="1" x14ac:dyDescent="0.2">
      <c r="A52" s="130" t="s">
        <v>35</v>
      </c>
      <c r="B52" s="131"/>
      <c r="C52" s="126"/>
      <c r="D52" s="36">
        <v>2100</v>
      </c>
      <c r="E52" s="37"/>
      <c r="F52" s="37"/>
      <c r="G52" s="37"/>
      <c r="H52" s="38"/>
    </row>
    <row r="53" spans="1:8" ht="37.5" customHeight="1" x14ac:dyDescent="0.2">
      <c r="A53" s="130" t="s">
        <v>36</v>
      </c>
      <c r="B53" s="131"/>
      <c r="C53" s="126"/>
      <c r="D53" s="36">
        <v>2520</v>
      </c>
      <c r="E53" s="37"/>
      <c r="F53" s="37"/>
      <c r="G53" s="37"/>
      <c r="H53" s="38"/>
    </row>
    <row r="54" spans="1:8" ht="37.5" customHeight="1" x14ac:dyDescent="0.2">
      <c r="A54" s="130" t="s">
        <v>37</v>
      </c>
      <c r="B54" s="131"/>
      <c r="C54" s="126"/>
      <c r="D54" s="36">
        <v>2940</v>
      </c>
      <c r="E54" s="37"/>
      <c r="F54" s="37"/>
      <c r="G54" s="37"/>
      <c r="H54" s="38"/>
    </row>
    <row r="55" spans="1:8" ht="37.5" customHeight="1" x14ac:dyDescent="0.2">
      <c r="A55" s="130" t="s">
        <v>38</v>
      </c>
      <c r="B55" s="131"/>
      <c r="C55" s="126"/>
      <c r="D55" s="36">
        <v>3360</v>
      </c>
      <c r="E55" s="37"/>
      <c r="F55" s="37"/>
      <c r="G55" s="37"/>
      <c r="H55" s="38"/>
    </row>
    <row r="56" spans="1:8" ht="37.5" customHeight="1" x14ac:dyDescent="0.2">
      <c r="A56" s="130" t="s">
        <v>39</v>
      </c>
      <c r="B56" s="131"/>
      <c r="C56" s="126"/>
      <c r="D56" s="36">
        <v>3780</v>
      </c>
      <c r="E56" s="37"/>
      <c r="F56" s="37"/>
      <c r="G56" s="37"/>
      <c r="H56" s="38"/>
    </row>
    <row r="57" spans="1:8" ht="37.5" customHeight="1" x14ac:dyDescent="0.2">
      <c r="A57" s="130" t="s">
        <v>40</v>
      </c>
      <c r="B57" s="131"/>
      <c r="C57" s="126"/>
      <c r="D57" s="36">
        <v>4200</v>
      </c>
      <c r="E57" s="37"/>
      <c r="F57" s="37"/>
      <c r="G57" s="37"/>
      <c r="H57" s="38"/>
    </row>
    <row r="58" spans="1:8" ht="37.5" customHeight="1" x14ac:dyDescent="0.2">
      <c r="A58" s="130" t="s">
        <v>41</v>
      </c>
      <c r="B58" s="131"/>
      <c r="C58" s="126"/>
      <c r="D58" s="36">
        <v>4620</v>
      </c>
      <c r="E58" s="37"/>
      <c r="F58" s="37"/>
      <c r="G58" s="37"/>
      <c r="H58" s="38"/>
    </row>
    <row r="59" spans="1:8" ht="37.5" customHeight="1" x14ac:dyDescent="0.2">
      <c r="A59" s="130" t="s">
        <v>42</v>
      </c>
      <c r="B59" s="131"/>
      <c r="C59" s="126"/>
      <c r="D59" s="36">
        <v>5040</v>
      </c>
      <c r="E59" s="37"/>
      <c r="F59" s="37"/>
      <c r="G59" s="37"/>
      <c r="H59" s="38"/>
    </row>
    <row r="60" spans="1:8" ht="37.5" customHeight="1" x14ac:dyDescent="0.2">
      <c r="A60" s="130" t="s">
        <v>43</v>
      </c>
      <c r="B60" s="131"/>
      <c r="C60" s="126"/>
      <c r="D60" s="36">
        <v>5460</v>
      </c>
      <c r="E60" s="37"/>
      <c r="F60" s="37"/>
      <c r="G60" s="37"/>
      <c r="H60" s="38"/>
    </row>
    <row r="61" spans="1:8" ht="37.5" customHeight="1" x14ac:dyDescent="0.2">
      <c r="A61" s="130" t="s">
        <v>44</v>
      </c>
      <c r="B61" s="131"/>
      <c r="C61" s="126"/>
      <c r="D61" s="36">
        <v>5880</v>
      </c>
      <c r="E61" s="37"/>
      <c r="F61" s="37"/>
      <c r="G61" s="37"/>
      <c r="H61" s="38"/>
    </row>
    <row r="62" spans="1:8" ht="37.5" customHeight="1" x14ac:dyDescent="0.2">
      <c r="A62" s="130" t="s">
        <v>45</v>
      </c>
      <c r="B62" s="131"/>
      <c r="C62" s="126"/>
      <c r="D62" s="36">
        <v>6300</v>
      </c>
      <c r="E62" s="37"/>
      <c r="F62" s="37"/>
      <c r="G62" s="37"/>
      <c r="H62" s="38"/>
    </row>
    <row r="63" spans="1:8" ht="37.5" customHeight="1" x14ac:dyDescent="0.2">
      <c r="A63" s="130" t="s">
        <v>46</v>
      </c>
      <c r="B63" s="131"/>
      <c r="C63" s="126"/>
      <c r="D63" s="36">
        <v>6720</v>
      </c>
      <c r="E63" s="37"/>
      <c r="F63" s="37"/>
      <c r="G63" s="37"/>
      <c r="H63" s="38"/>
    </row>
    <row r="64" spans="1:8" ht="37.5" customHeight="1" x14ac:dyDescent="0.2">
      <c r="A64" s="130" t="s">
        <v>47</v>
      </c>
      <c r="B64" s="131"/>
      <c r="C64" s="126"/>
      <c r="D64" s="36">
        <v>7140</v>
      </c>
      <c r="E64" s="37"/>
      <c r="F64" s="37"/>
      <c r="G64" s="37"/>
      <c r="H64" s="38"/>
    </row>
    <row r="65" spans="1:8" ht="37.5" customHeight="1" x14ac:dyDescent="0.2">
      <c r="A65" s="130" t="s">
        <v>48</v>
      </c>
      <c r="B65" s="131"/>
      <c r="C65" s="126"/>
      <c r="D65" s="36">
        <v>7560</v>
      </c>
      <c r="E65" s="37"/>
      <c r="F65" s="37"/>
      <c r="G65" s="37"/>
      <c r="H65" s="38"/>
    </row>
    <row r="66" spans="1:8" ht="37.5" customHeight="1" x14ac:dyDescent="0.2">
      <c r="A66" s="130" t="s">
        <v>49</v>
      </c>
      <c r="B66" s="131"/>
      <c r="C66" s="126"/>
      <c r="D66" s="36">
        <v>7980</v>
      </c>
      <c r="E66" s="37"/>
      <c r="F66" s="37"/>
      <c r="G66" s="37"/>
      <c r="H66" s="38"/>
    </row>
    <row r="67" spans="1:8" ht="37.5" customHeight="1" x14ac:dyDescent="0.2">
      <c r="A67" s="130" t="s">
        <v>50</v>
      </c>
      <c r="B67" s="131"/>
      <c r="C67" s="126"/>
      <c r="D67" s="36">
        <v>8400</v>
      </c>
      <c r="E67" s="37"/>
      <c r="F67" s="37"/>
      <c r="G67" s="37"/>
      <c r="H67" s="38"/>
    </row>
    <row r="68" spans="1:8" ht="37.5" customHeight="1" thickBot="1" x14ac:dyDescent="0.25">
      <c r="A68" s="130" t="s">
        <v>51</v>
      </c>
      <c r="B68" s="131"/>
      <c r="C68" s="126"/>
      <c r="D68" s="36">
        <v>8820</v>
      </c>
      <c r="E68" s="37"/>
      <c r="F68" s="37"/>
      <c r="G68" s="37"/>
      <c r="H68" s="38"/>
    </row>
    <row r="69" spans="1:8" ht="50.1" customHeight="1" thickBot="1" x14ac:dyDescent="0.25">
      <c r="A69" s="343" t="s">
        <v>52</v>
      </c>
      <c r="B69" s="344"/>
      <c r="C69" s="344"/>
      <c r="D69" s="345" t="str">
        <f>"от "&amp;MIN(D70:D79)&amp;" до "&amp;MAX(D70:D79)</f>
        <v>от 300 до 5700</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70" s="32">
        <v>930</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71" s="37">
        <v>420</v>
      </c>
      <c r="E71" s="37"/>
      <c r="F71" s="37"/>
      <c r="G71" s="37"/>
      <c r="H71" s="38"/>
    </row>
    <row r="72" spans="1:8" ht="37.5" customHeight="1" x14ac:dyDescent="0.2">
      <c r="A72" s="351" t="s">
        <v>55</v>
      </c>
      <c r="B72" s="178"/>
      <c r="C72" s="352"/>
      <c r="D72" s="37">
        <v>5700</v>
      </c>
      <c r="E72" s="37"/>
      <c r="F72" s="37"/>
      <c r="G72" s="37"/>
      <c r="H72" s="38"/>
    </row>
    <row r="73" spans="1:8" ht="37.5" customHeight="1" x14ac:dyDescent="0.2">
      <c r="A73" s="351" t="s">
        <v>56</v>
      </c>
      <c r="B73" s="178"/>
      <c r="C73" s="352"/>
      <c r="D73" s="37">
        <v>1140</v>
      </c>
      <c r="E73" s="37"/>
      <c r="F73" s="37"/>
      <c r="G73" s="37"/>
      <c r="H73" s="38"/>
    </row>
    <row r="74" spans="1:8" ht="37.5" customHeight="1" x14ac:dyDescent="0.2">
      <c r="A74" s="351" t="s">
        <v>57</v>
      </c>
      <c r="B74" s="178"/>
      <c r="C74" s="352"/>
      <c r="D74" s="37">
        <v>3420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4020</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80" s="45">
        <v>72</v>
      </c>
      <c r="E80" s="45"/>
      <c r="F80" s="45"/>
      <c r="G80" s="45"/>
      <c r="H80" s="46"/>
    </row>
    <row r="81" spans="1:8" ht="50.1" customHeight="1" thickBot="1" x14ac:dyDescent="0.25">
      <c r="A81" s="353" t="s">
        <v>65</v>
      </c>
      <c r="B81" s="354"/>
      <c r="C81" s="199"/>
      <c r="D81" s="355" t="str">
        <f>"от "&amp;MIN(D83,D103:H104,F143,D105:H119)&amp;" до "&amp;MAX(D83,D103:H104,F143,D105:H119)</f>
        <v>от 792 до 12000</v>
      </c>
      <c r="E81" s="355"/>
      <c r="F81" s="355"/>
      <c r="G81" s="355"/>
      <c r="H81" s="356"/>
    </row>
    <row r="82" spans="1:8" ht="21.75" thickBot="1" x14ac:dyDescent="0.25">
      <c r="A82" s="301"/>
      <c r="B82" s="302"/>
      <c r="C82" s="118"/>
      <c r="D82" s="325"/>
      <c r="E82" s="325"/>
      <c r="F82" s="325"/>
      <c r="G82" s="325"/>
      <c r="H82" s="326"/>
    </row>
    <row r="83" spans="1:8" ht="6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83" s="165">
        <v>4200</v>
      </c>
      <c r="E83" s="165"/>
      <c r="F83" s="165"/>
      <c r="G83" s="165"/>
      <c r="H83" s="166"/>
    </row>
    <row r="84" spans="1:8" ht="66.75" customHeight="1" thickBot="1" x14ac:dyDescent="0.25">
      <c r="A84" s="167" t="s">
        <v>67</v>
      </c>
      <c r="B84" s="168"/>
      <c r="C84" s="169"/>
      <c r="D84" s="170" t="s">
        <v>68</v>
      </c>
      <c r="E84" s="171"/>
      <c r="F84" s="171"/>
      <c r="G84" s="171"/>
      <c r="H84" s="172"/>
    </row>
    <row r="85" spans="1:8" ht="66.75" customHeight="1" x14ac:dyDescent="0.2">
      <c r="A85" s="173" t="s">
        <v>69</v>
      </c>
      <c r="B85" s="174"/>
      <c r="C85" s="169"/>
      <c r="D85" s="140">
        <f>D83/4</f>
        <v>1050</v>
      </c>
      <c r="E85" s="140"/>
      <c r="F85" s="140"/>
      <c r="G85" s="140"/>
      <c r="H85" s="141"/>
    </row>
    <row r="86" spans="1:8" ht="66.75" customHeight="1" x14ac:dyDescent="0.2">
      <c r="A86" s="173" t="s">
        <v>70</v>
      </c>
      <c r="B86" s="174"/>
      <c r="C86" s="169"/>
      <c r="D86" s="140">
        <f>D83/5</f>
        <v>840</v>
      </c>
      <c r="E86" s="140"/>
      <c r="F86" s="140"/>
      <c r="G86" s="140"/>
      <c r="H86" s="141"/>
    </row>
    <row r="87" spans="1:8" ht="66.75" customHeight="1" x14ac:dyDescent="0.2">
      <c r="A87" s="173" t="s">
        <v>71</v>
      </c>
      <c r="B87" s="174"/>
      <c r="C87" s="169"/>
      <c r="D87" s="140">
        <f>D83/6</f>
        <v>700</v>
      </c>
      <c r="E87" s="140"/>
      <c r="F87" s="140"/>
      <c r="G87" s="140"/>
      <c r="H87" s="141"/>
    </row>
    <row r="88" spans="1:8" ht="66.75" customHeight="1" x14ac:dyDescent="0.2">
      <c r="A88" s="173" t="s">
        <v>72</v>
      </c>
      <c r="B88" s="174"/>
      <c r="C88" s="169"/>
      <c r="D88" s="140">
        <f>D83/7</f>
        <v>600</v>
      </c>
      <c r="E88" s="140"/>
      <c r="F88" s="140"/>
      <c r="G88" s="140"/>
      <c r="H88" s="141"/>
    </row>
    <row r="89" spans="1:8" ht="66.75" customHeight="1" x14ac:dyDescent="0.2">
      <c r="A89" s="173" t="s">
        <v>73</v>
      </c>
      <c r="B89" s="174"/>
      <c r="C89" s="169"/>
      <c r="D89" s="140">
        <f>D83/8</f>
        <v>525</v>
      </c>
      <c r="E89" s="140"/>
      <c r="F89" s="140"/>
      <c r="G89" s="140"/>
      <c r="H89" s="141"/>
    </row>
    <row r="90" spans="1:8" ht="66.75" customHeight="1" x14ac:dyDescent="0.2">
      <c r="A90" s="173" t="s">
        <v>74</v>
      </c>
      <c r="B90" s="174"/>
      <c r="C90" s="169"/>
      <c r="D90" s="140">
        <f>D83/9</f>
        <v>466.66666666666669</v>
      </c>
      <c r="E90" s="140"/>
      <c r="F90" s="140"/>
      <c r="G90" s="140"/>
      <c r="H90" s="141"/>
    </row>
    <row r="91" spans="1:8" ht="66.75" customHeight="1" x14ac:dyDescent="0.2">
      <c r="A91" s="173" t="s">
        <v>75</v>
      </c>
      <c r="B91" s="174"/>
      <c r="C91" s="169"/>
      <c r="D91" s="140">
        <f>D83/10</f>
        <v>420</v>
      </c>
      <c r="E91" s="140"/>
      <c r="F91" s="140"/>
      <c r="G91" s="140"/>
      <c r="H91" s="141"/>
    </row>
    <row r="92" spans="1:8" ht="66.75" customHeight="1" thickBot="1" x14ac:dyDescent="0.25">
      <c r="A92" s="162" t="s">
        <v>76</v>
      </c>
      <c r="B92" s="163"/>
      <c r="C92" s="169"/>
      <c r="D92" s="165">
        <v>6288</v>
      </c>
      <c r="E92" s="165"/>
      <c r="F92" s="165"/>
      <c r="G92" s="165"/>
      <c r="H92" s="166"/>
    </row>
    <row r="93" spans="1:8" ht="66.75" customHeight="1" thickBot="1" x14ac:dyDescent="0.25">
      <c r="A93" s="167" t="s">
        <v>67</v>
      </c>
      <c r="B93" s="168"/>
      <c r="C93" s="169"/>
      <c r="D93" s="170" t="s">
        <v>68</v>
      </c>
      <c r="E93" s="171"/>
      <c r="F93" s="171"/>
      <c r="G93" s="171"/>
      <c r="H93" s="172"/>
    </row>
    <row r="94" spans="1:8" ht="66.75" customHeight="1" x14ac:dyDescent="0.2">
      <c r="A94" s="173" t="s">
        <v>69</v>
      </c>
      <c r="B94" s="174"/>
      <c r="C94" s="169"/>
      <c r="D94" s="140">
        <v>1572</v>
      </c>
      <c r="E94" s="140"/>
      <c r="F94" s="140"/>
      <c r="G94" s="140"/>
      <c r="H94" s="141"/>
    </row>
    <row r="95" spans="1:8" ht="66.75" customHeight="1" x14ac:dyDescent="0.2">
      <c r="A95" s="173" t="s">
        <v>70</v>
      </c>
      <c r="B95" s="174"/>
      <c r="C95" s="169"/>
      <c r="D95" s="140">
        <v>1257.5999999999999</v>
      </c>
      <c r="E95" s="140"/>
      <c r="F95" s="140"/>
      <c r="G95" s="140"/>
      <c r="H95" s="141"/>
    </row>
    <row r="96" spans="1:8" ht="66.75" customHeight="1" x14ac:dyDescent="0.2">
      <c r="A96" s="173" t="s">
        <v>71</v>
      </c>
      <c r="B96" s="174"/>
      <c r="C96" s="169"/>
      <c r="D96" s="140">
        <v>1048</v>
      </c>
      <c r="E96" s="140"/>
      <c r="F96" s="140"/>
      <c r="G96" s="140"/>
      <c r="H96" s="141"/>
    </row>
    <row r="97" spans="1:8" ht="66.75" customHeight="1" x14ac:dyDescent="0.2">
      <c r="A97" s="173" t="s">
        <v>72</v>
      </c>
      <c r="B97" s="174"/>
      <c r="C97" s="169"/>
      <c r="D97" s="140">
        <v>898.28571428571422</v>
      </c>
      <c r="E97" s="140"/>
      <c r="F97" s="140"/>
      <c r="G97" s="140"/>
      <c r="H97" s="141"/>
    </row>
    <row r="98" spans="1:8" ht="66.75" customHeight="1" x14ac:dyDescent="0.2">
      <c r="A98" s="173" t="s">
        <v>73</v>
      </c>
      <c r="B98" s="174"/>
      <c r="C98" s="169"/>
      <c r="D98" s="140">
        <v>786</v>
      </c>
      <c r="E98" s="140"/>
      <c r="F98" s="140"/>
      <c r="G98" s="140"/>
      <c r="H98" s="141"/>
    </row>
    <row r="99" spans="1:8" ht="66.75" customHeight="1" x14ac:dyDescent="0.2">
      <c r="A99" s="173" t="s">
        <v>74</v>
      </c>
      <c r="B99" s="174"/>
      <c r="C99" s="169"/>
      <c r="D99" s="140">
        <v>698.66666666666663</v>
      </c>
      <c r="E99" s="140"/>
      <c r="F99" s="140"/>
      <c r="G99" s="140"/>
      <c r="H99" s="141"/>
    </row>
    <row r="100" spans="1:8" ht="66.75" customHeight="1" thickBot="1" x14ac:dyDescent="0.25">
      <c r="A100" s="173" t="s">
        <v>75</v>
      </c>
      <c r="B100" s="174"/>
      <c r="C100" s="177"/>
      <c r="D100" s="140">
        <v>628.79999999999995</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1" s="44">
        <v>5700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"2ГИС.ПЕТРОЗАВОДСК"</v>
      </c>
      <c r="D103" s="31">
        <v>5040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4" s="187">
        <v>3840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"2ГИС.ПЕТРОЗАВОДСК"</v>
      </c>
      <c r="D106" s="36">
        <v>5040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"2ГИС.ПЕТРОЗАВОДСК"</v>
      </c>
      <c r="D107" s="36">
        <v>6048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9" s="36">
        <v>4488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0" s="36">
        <v>1800</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"2ГИС.ПЕТРОЗАВОДСК" (мобильная версия 2ГИС 4.0 и выше)</v>
      </c>
      <c r="D111" s="36">
        <v>5100</v>
      </c>
      <c r="E111" s="37"/>
      <c r="F111" s="37"/>
      <c r="G111" s="37"/>
      <c r="H111" s="38"/>
    </row>
    <row r="112" spans="1:8" ht="50.1" customHeight="1" x14ac:dyDescent="0.2">
      <c r="A112" s="143" t="s">
        <v>87</v>
      </c>
      <c r="B112" s="144"/>
      <c r="C112" s="186" t="s">
        <v>88</v>
      </c>
      <c r="D112" s="36">
        <v>1008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3" s="36">
        <v>3000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4" s="36">
        <v>1584</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5" s="36">
        <v>1920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6" s="36">
        <v>792</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7" s="36">
        <v>12000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9" s="36">
        <v>960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20" s="36">
        <v>930</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2" s="36">
        <v>5760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3" s="36">
        <v>5010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24" s="36">
        <v>4500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"2ГИС.ПЕТРОЗАВОДСК"</v>
      </c>
      <c r="D125" s="36">
        <v>7080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6">
        <v>5400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"2ГИС.ПЕТРОЗАВОДСК" (версия для ПК)</v>
      </c>
      <c r="D127" s="36">
        <v>5400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"2ГИС.ПЕТРОЗАВОДСК"</v>
      </c>
      <c r="D128" s="36">
        <v>7080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"2ГИС.ПЕТРОЗАВОДСК"</v>
      </c>
      <c r="D129" s="36">
        <v>8496</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"2ГИС.ПЕТРОЗАВОДСК" (версия для ПК)</v>
      </c>
      <c r="D130" s="36">
        <v>3120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"2ГИС.ПЕТРОЗАВОДСК" (версия для ПК)</v>
      </c>
      <c r="D131" s="36">
        <v>6360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"2ГИС.ПЕТРОЗАВОДСК" (версия для ПК)</v>
      </c>
      <c r="D132" s="36">
        <v>2520</v>
      </c>
      <c r="E132" s="37"/>
      <c r="F132" s="37"/>
      <c r="G132" s="37"/>
      <c r="H132" s="38"/>
    </row>
    <row r="133" spans="1:8" ht="50.1" customHeight="1" x14ac:dyDescent="0.2">
      <c r="A133" s="143" t="s">
        <v>108</v>
      </c>
      <c r="B133" s="144"/>
      <c r="C133" s="186" t="s">
        <v>88</v>
      </c>
      <c r="D133" s="36">
        <v>1440</v>
      </c>
      <c r="E133" s="37"/>
      <c r="F133" s="37"/>
      <c r="G133" s="37"/>
      <c r="H133" s="38"/>
    </row>
    <row r="134" spans="1:8" ht="70.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6">
        <v>16800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"2ГИС.ПЕТРОЗАВОДСК" (версия для ПК)</v>
      </c>
      <c r="D135" s="44">
        <v>1440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37" s="36">
        <v>2004</v>
      </c>
      <c r="E137" s="37"/>
      <c r="F137" s="37"/>
      <c r="G137" s="37"/>
      <c r="H137" s="38"/>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3" s="200">
        <f>F143*1.2</f>
        <v>2088</v>
      </c>
      <c r="E143" s="201">
        <f>F143*1.1</f>
        <v>1914.0000000000002</v>
      </c>
      <c r="F143" s="201">
        <v>1740</v>
      </c>
      <c r="G143" s="201">
        <f>F143*0.75</f>
        <v>1305</v>
      </c>
      <c r="H143" s="202">
        <f>F143*0.5</f>
        <v>870</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"2ГИС.ПЕТРОЗАВОДСК"</v>
      </c>
      <c r="D144" s="36">
        <v>1620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5" s="36">
        <v>1500</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6" s="200">
        <f>F146*1.2</f>
        <v>3024</v>
      </c>
      <c r="E146" s="201">
        <f>F146*1.1</f>
        <v>2772</v>
      </c>
      <c r="F146" s="201">
        <v>2520</v>
      </c>
      <c r="G146" s="201">
        <f>F146*0.75</f>
        <v>1890</v>
      </c>
      <c r="H146" s="202">
        <f>F146*0.5</f>
        <v>1260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"2ГИС.ПЕТРОЗАВОДСК"</v>
      </c>
      <c r="D147" s="36">
        <v>2280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8" s="36">
        <v>2160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"2ГИС.ПЕТРОЗАВОДСК"</v>
      </c>
      <c r="D149" s="36">
        <v>1620</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2" s="31">
        <v>5910</v>
      </c>
      <c r="E152" s="32"/>
      <c r="F152" s="32"/>
      <c r="G152" s="32"/>
      <c r="H152" s="33"/>
    </row>
    <row r="153" spans="1:8" s="16" customFormat="1" ht="83.25" customHeight="1" thickBot="1" x14ac:dyDescent="0.25">
      <c r="A153" s="143" t="s">
        <v>187</v>
      </c>
      <c r="B153" s="144"/>
      <c r="C153" s="196"/>
      <c r="D153" s="36">
        <v>5910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626</v>
      </c>
      <c r="D156" s="210"/>
      <c r="E156" s="211"/>
      <c r="F156" s="211"/>
      <c r="G156" s="211"/>
      <c r="H156" s="211"/>
    </row>
    <row r="157" spans="1:8" ht="21" x14ac:dyDescent="0.2">
      <c r="A157" s="208"/>
      <c r="B157" s="211"/>
      <c r="C157" s="212" t="s">
        <v>627</v>
      </c>
      <c r="D157" s="212"/>
      <c r="E157" s="211"/>
      <c r="F157" s="211"/>
      <c r="G157" s="211"/>
      <c r="H157" s="211"/>
    </row>
    <row r="158" spans="1:8" ht="21" x14ac:dyDescent="0.2">
      <c r="A158" s="208"/>
      <c r="B158" s="211"/>
      <c r="C158" s="212" t="s">
        <v>628</v>
      </c>
      <c r="D158" s="212"/>
      <c r="E158" s="211"/>
      <c r="F158" s="211"/>
      <c r="G158" s="211"/>
      <c r="H158" s="211"/>
    </row>
    <row r="159" spans="1:8" ht="21" x14ac:dyDescent="0.2">
      <c r="A159" s="208"/>
      <c r="B159" s="211"/>
      <c r="C159" s="392"/>
      <c r="D159" s="392"/>
      <c r="E159" s="211"/>
      <c r="F159" s="211"/>
      <c r="G159" s="211"/>
      <c r="H159" s="211"/>
    </row>
    <row r="160" spans="1:8" ht="21" customHeight="1" x14ac:dyDescent="0.2">
      <c r="A160" s="688" t="s">
        <v>629</v>
      </c>
      <c r="B160" s="688"/>
      <c r="C160" s="688"/>
      <c r="D160" s="688"/>
      <c r="E160" s="688"/>
      <c r="F160" s="688"/>
      <c r="G160" s="688"/>
      <c r="H160" s="688"/>
    </row>
    <row r="161" spans="1:8" ht="67.5" customHeight="1" x14ac:dyDescent="0.2">
      <c r="A161" s="688"/>
      <c r="B161" s="688"/>
      <c r="C161" s="688"/>
      <c r="D161" s="688"/>
      <c r="E161" s="688"/>
      <c r="F161" s="688"/>
      <c r="G161" s="688"/>
      <c r="H161" s="688"/>
    </row>
    <row r="162" spans="1:8" ht="26.25" customHeight="1" x14ac:dyDescent="0.2">
      <c r="A162" s="215" t="str">
        <f>Абакан_юр!A158</f>
        <v>По соглашению сторон в качестве валюты платежа могут выступать украинские гривны, в этом случае курс следующий: 1 руб. = 0,4427 гривен</v>
      </c>
      <c r="B162" s="215"/>
      <c r="C162" s="215"/>
      <c r="D162" s="216"/>
      <c r="E162" s="216"/>
      <c r="F162" s="217"/>
      <c r="G162" s="218"/>
      <c r="H162" s="218"/>
    </row>
    <row r="163" spans="1:8" ht="26.25" customHeight="1" x14ac:dyDescent="0.2">
      <c r="A163" s="215" t="str">
        <f>Абакан_юр!A159</f>
        <v>По соглашению сторон в качестве валюты платежа могут выступать дирхамы ОАЭ, в этом случае курс следующий: 1 руб. = 0,0427 дирхам</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доллары США, в этом случае курс следующий: 1 руб. = 0,0117 доллара</v>
      </c>
      <c r="B164" s="215"/>
      <c r="C164" s="215"/>
      <c r="D164" s="216"/>
      <c r="E164" s="216"/>
      <c r="F164" s="217"/>
      <c r="G164" s="220"/>
      <c r="H164" s="220"/>
    </row>
    <row r="165" spans="1:8" ht="26.25" customHeight="1" x14ac:dyDescent="0.2">
      <c r="A165" s="215" t="str">
        <f>Абакан_юр!A161</f>
        <v>По соглашению сторон в качестве валюты платежа могут выступать евро, в этом случае курс следующий: 1 руб. = 0,0108 евро</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чешские кроны, в этом случае курс следующий: 1 руб. = 0,2672 крона</v>
      </c>
      <c r="B166" s="215"/>
      <c r="C166" s="215"/>
      <c r="D166" s="216"/>
      <c r="E166" s="217"/>
      <c r="F166" s="217"/>
      <c r="G166" s="220"/>
      <c r="H166" s="220"/>
    </row>
    <row r="167" spans="1:8" ht="26.25" customHeight="1" x14ac:dyDescent="0.2">
      <c r="A167" s="215" t="str">
        <f>Абакан_юр!A163</f>
        <v>По соглашению сторон в качестве валюты платежа могут выступать киргизские сомы, в этом случае курс следующий: 1 руб. = 1,0485 сом</v>
      </c>
      <c r="B167" s="215"/>
      <c r="C167" s="215"/>
      <c r="D167" s="216"/>
      <c r="E167" s="216"/>
      <c r="F167" s="217"/>
      <c r="G167" s="220"/>
      <c r="H167" s="220"/>
    </row>
    <row r="168" spans="1:8" ht="26.25" customHeight="1" x14ac:dyDescent="0.2">
      <c r="A168"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8" s="215"/>
      <c r="C168" s="215"/>
      <c r="D168" s="216"/>
      <c r="E168" s="216"/>
      <c r="F168" s="217"/>
      <c r="G168" s="220"/>
      <c r="H168" s="220"/>
    </row>
    <row r="169" spans="1:8" ht="26.25" x14ac:dyDescent="0.2">
      <c r="A169" s="221"/>
      <c r="B169" s="221"/>
      <c r="C169" s="222"/>
      <c r="D169" s="223"/>
      <c r="E169" s="223"/>
      <c r="F169" s="224"/>
      <c r="G169" s="225"/>
      <c r="H169" s="225"/>
    </row>
    <row r="170" spans="1:8" ht="21" x14ac:dyDescent="0.2">
      <c r="A170" s="227" t="s">
        <v>137</v>
      </c>
      <c r="B170" s="227"/>
      <c r="C170" s="227"/>
      <c r="D170" s="227"/>
      <c r="E170" s="227"/>
      <c r="F170" s="227"/>
      <c r="G170" s="227"/>
      <c r="H170" s="227"/>
    </row>
    <row r="171" spans="1:8" ht="21" x14ac:dyDescent="0.2">
      <c r="A171" s="227" t="s">
        <v>138</v>
      </c>
      <c r="B171" s="227"/>
      <c r="C171" s="227"/>
      <c r="D171" s="227"/>
      <c r="E171" s="227"/>
      <c r="F171" s="227"/>
      <c r="G171" s="227"/>
      <c r="H171" s="227"/>
    </row>
    <row r="172" spans="1:8" ht="26.25" x14ac:dyDescent="0.2">
      <c r="A172" s="221"/>
      <c r="B172" s="221"/>
      <c r="C172" s="222"/>
      <c r="D172" s="223"/>
      <c r="E172" s="223"/>
      <c r="F172" s="224"/>
      <c r="G172" s="225"/>
      <c r="H172" s="225"/>
    </row>
    <row r="173" spans="1:8" ht="50.1" customHeight="1" thickBot="1" x14ac:dyDescent="0.25">
      <c r="A173" s="228" t="s">
        <v>139</v>
      </c>
      <c r="B173" s="228"/>
      <c r="C173" s="228"/>
      <c r="D173" s="228"/>
      <c r="E173" s="228"/>
      <c r="F173" s="229"/>
      <c r="G173" s="219"/>
      <c r="H173" s="230"/>
    </row>
    <row r="174" spans="1:8" ht="50.1" customHeight="1" thickBot="1" x14ac:dyDescent="0.25">
      <c r="A174" s="231" t="s">
        <v>140</v>
      </c>
      <c r="B174" s="232"/>
      <c r="C174" s="232"/>
      <c r="D174" s="232"/>
      <c r="E174" s="233"/>
      <c r="F174" s="234"/>
      <c r="H174" s="235"/>
    </row>
    <row r="175" spans="1:8" ht="88.5" customHeight="1" thickBot="1" x14ac:dyDescent="0.25">
      <c r="A175" s="305" t="s">
        <v>141</v>
      </c>
      <c r="B175" s="306"/>
      <c r="C175" s="238" t="s">
        <v>142</v>
      </c>
      <c r="D175" s="330" t="s">
        <v>143</v>
      </c>
      <c r="E175" s="331"/>
      <c r="F175" s="240"/>
      <c r="G175" s="240"/>
      <c r="H175" s="240"/>
    </row>
    <row r="176" spans="1:8" ht="129" customHeight="1" x14ac:dyDescent="0.2">
      <c r="A176" s="241" t="s">
        <v>144</v>
      </c>
      <c r="B176" s="242"/>
      <c r="C176" s="243" t="s">
        <v>145</v>
      </c>
      <c r="D176" s="244" t="s">
        <v>146</v>
      </c>
      <c r="E176" s="245"/>
      <c r="F176" s="240"/>
      <c r="G176" s="240"/>
      <c r="H176" s="240"/>
    </row>
    <row r="177" spans="1:8" ht="96" customHeight="1" x14ac:dyDescent="0.2">
      <c r="A177" s="246" t="s">
        <v>147</v>
      </c>
      <c r="B177" s="247"/>
      <c r="C177" s="248" t="s">
        <v>148</v>
      </c>
      <c r="D177" s="249" t="s">
        <v>149</v>
      </c>
      <c r="E177" s="250"/>
      <c r="F177" s="240"/>
      <c r="G177" s="240"/>
      <c r="H177" s="240"/>
    </row>
    <row r="178" spans="1:8" ht="126.75" customHeight="1" x14ac:dyDescent="0.2">
      <c r="A178" s="246" t="s">
        <v>150</v>
      </c>
      <c r="B178" s="247"/>
      <c r="C178" s="248" t="s">
        <v>151</v>
      </c>
      <c r="D178" s="249" t="s">
        <v>149</v>
      </c>
      <c r="E178" s="250"/>
      <c r="F178" s="240"/>
      <c r="G178" s="240"/>
      <c r="H178" s="240"/>
    </row>
    <row r="179" spans="1:8" s="205" customFormat="1" ht="102.75" customHeight="1" thickBot="1" x14ac:dyDescent="0.25">
      <c r="A179" s="332" t="s">
        <v>153</v>
      </c>
      <c r="B179" s="333"/>
      <c r="C179" s="546" t="s">
        <v>154</v>
      </c>
      <c r="D179" s="333" t="s">
        <v>149</v>
      </c>
      <c r="E179" s="547"/>
      <c r="F179" s="234"/>
      <c r="G179" s="234"/>
      <c r="H179" s="234"/>
    </row>
    <row r="180" spans="1:8" s="226" customFormat="1" ht="222.75" customHeight="1" thickBot="1" x14ac:dyDescent="0.25">
      <c r="A180" s="332" t="s">
        <v>155</v>
      </c>
      <c r="B180" s="333"/>
      <c r="C180" s="334" t="s">
        <v>156</v>
      </c>
      <c r="D180" s="335" t="s">
        <v>149</v>
      </c>
      <c r="E180" s="336"/>
      <c r="F180" s="224"/>
      <c r="G180" s="225"/>
      <c r="H180" s="225"/>
    </row>
    <row r="181" spans="1:8" ht="26.25" x14ac:dyDescent="0.2">
      <c r="A181" s="221"/>
      <c r="B181" s="221"/>
      <c r="C181" s="222"/>
      <c r="D181" s="223"/>
      <c r="E181" s="223"/>
      <c r="F181" s="224"/>
      <c r="G181" s="225"/>
      <c r="H181" s="225"/>
    </row>
    <row r="182" spans="1:8" ht="23.25" x14ac:dyDescent="0.2">
      <c r="A182" s="252" t="s">
        <v>157</v>
      </c>
      <c r="B182" s="252"/>
      <c r="C182" s="252"/>
      <c r="D182" s="252"/>
      <c r="E182" s="252"/>
      <c r="F182" s="252"/>
      <c r="G182" s="252"/>
      <c r="H182" s="252"/>
    </row>
    <row r="183" spans="1:8" ht="23.25" customHeight="1" x14ac:dyDescent="0.2">
      <c r="A183" s="252" t="s">
        <v>158</v>
      </c>
      <c r="B183" s="252"/>
      <c r="C183" s="252"/>
      <c r="D183" s="252"/>
      <c r="E183" s="252"/>
      <c r="F183" s="252"/>
      <c r="G183" s="252"/>
      <c r="H183" s="252"/>
    </row>
    <row r="184" spans="1:8" ht="188.25" customHeight="1" x14ac:dyDescent="0.2">
      <c r="A184"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4" s="227"/>
      <c r="C184" s="227"/>
      <c r="D184" s="227"/>
      <c r="E184" s="227"/>
      <c r="F184" s="227"/>
      <c r="G184" s="227"/>
      <c r="H184" s="227"/>
    </row>
    <row r="185" spans="1:8" ht="72" customHeight="1" x14ac:dyDescent="0.2">
      <c r="A185" s="227" t="s">
        <v>160</v>
      </c>
      <c r="B185" s="227"/>
      <c r="C185" s="227"/>
      <c r="D185" s="227"/>
      <c r="E185" s="227"/>
      <c r="F185" s="227"/>
      <c r="G185" s="227"/>
      <c r="H185" s="227"/>
    </row>
    <row r="186" spans="1:8" ht="23.25" x14ac:dyDescent="0.2">
      <c r="A186" s="252" t="s">
        <v>161</v>
      </c>
      <c r="B186" s="252"/>
      <c r="C186" s="252"/>
      <c r="D186" s="252"/>
      <c r="E186" s="252"/>
      <c r="F186" s="252"/>
      <c r="G186" s="252"/>
      <c r="H186" s="252"/>
    </row>
    <row r="187" spans="1:8" s="254" customFormat="1" ht="114.75" customHeight="1" x14ac:dyDescent="0.2">
      <c r="A187" s="227" t="s">
        <v>162</v>
      </c>
      <c r="B187" s="227"/>
      <c r="C187" s="227"/>
      <c r="D187" s="227"/>
      <c r="E187" s="227"/>
      <c r="F187" s="227"/>
      <c r="G187" s="227"/>
      <c r="H187" s="227"/>
    </row>
  </sheetData>
  <sheetProtection selectLockedCells="1" selectUnlockedCells="1"/>
  <mergeCells count="305">
    <mergeCell ref="A184:H184"/>
    <mergeCell ref="A185:H185"/>
    <mergeCell ref="A186:H186"/>
    <mergeCell ref="A187:E187"/>
    <mergeCell ref="F187:H187"/>
    <mergeCell ref="A179:B179"/>
    <mergeCell ref="D179:E179"/>
    <mergeCell ref="A180:B180"/>
    <mergeCell ref="D180:E180"/>
    <mergeCell ref="A182:H182"/>
    <mergeCell ref="A183:H183"/>
    <mergeCell ref="A176:B176"/>
    <mergeCell ref="D176:E176"/>
    <mergeCell ref="A177:B177"/>
    <mergeCell ref="D177:E177"/>
    <mergeCell ref="A178:B178"/>
    <mergeCell ref="D178:E178"/>
    <mergeCell ref="A170:H170"/>
    <mergeCell ref="A171:H171"/>
    <mergeCell ref="A173:E173"/>
    <mergeCell ref="A174:E174"/>
    <mergeCell ref="A175:B175"/>
    <mergeCell ref="D175:E175"/>
    <mergeCell ref="A163:C163"/>
    <mergeCell ref="A164:C164"/>
    <mergeCell ref="A165:C165"/>
    <mergeCell ref="A166:C166"/>
    <mergeCell ref="A167:C167"/>
    <mergeCell ref="A168:C168"/>
    <mergeCell ref="C156:D156"/>
    <mergeCell ref="C157:D157"/>
    <mergeCell ref="C158:D158"/>
    <mergeCell ref="A160:H161"/>
    <mergeCell ref="A162:C162"/>
    <mergeCell ref="G162:H162"/>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09"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361">
        <f>F7*1.2</f>
        <v>10044</v>
      </c>
      <c r="E7" s="361">
        <f>F7*1.1</f>
        <v>9207</v>
      </c>
      <c r="F7" s="361">
        <v>8370</v>
      </c>
      <c r="G7" s="361">
        <f>F7*0.75</f>
        <v>6277.5</v>
      </c>
      <c r="H7" s="70">
        <f>F7*0.5</f>
        <v>4185</v>
      </c>
    </row>
    <row r="8" spans="1:8" ht="126" customHeight="1" x14ac:dyDescent="0.2">
      <c r="A8" s="34"/>
      <c r="B8" s="35"/>
      <c r="C8" s="35"/>
      <c r="D8" s="362"/>
      <c r="E8" s="362"/>
      <c r="F8" s="362"/>
      <c r="G8" s="362"/>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362"/>
      <c r="E9" s="362"/>
      <c r="F9" s="362"/>
      <c r="G9" s="362"/>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402"/>
      <c r="E10" s="402"/>
      <c r="F10" s="402"/>
      <c r="G10" s="402"/>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361">
        <f>F12*1.2</f>
        <v>11772</v>
      </c>
      <c r="E12" s="361">
        <f>F12*1.1</f>
        <v>10791</v>
      </c>
      <c r="F12" s="361">
        <v>9810</v>
      </c>
      <c r="G12" s="361">
        <f>F12*0.75</f>
        <v>7357.5</v>
      </c>
      <c r="H12" s="361">
        <f>F12*0.5</f>
        <v>4905</v>
      </c>
    </row>
    <row r="13" spans="1:8" ht="50.1" customHeight="1" x14ac:dyDescent="0.2">
      <c r="A13" s="55"/>
      <c r="B13" s="35"/>
      <c r="C13" s="35"/>
      <c r="D13" s="362"/>
      <c r="E13" s="362"/>
      <c r="F13" s="362"/>
      <c r="G13" s="362"/>
      <c r="H13" s="362"/>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362"/>
      <c r="E14" s="362"/>
      <c r="F14" s="362"/>
      <c r="G14" s="362"/>
      <c r="H14" s="362"/>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361">
        <f>F27*1.2</f>
        <v>14068.8</v>
      </c>
      <c r="E27" s="361">
        <f>F27*1.1</f>
        <v>12896.400000000001</v>
      </c>
      <c r="F27" s="361">
        <v>11724</v>
      </c>
      <c r="G27" s="361">
        <f>F27*0.75</f>
        <v>8793</v>
      </c>
      <c r="H27" s="70">
        <f>F27*0.5</f>
        <v>5862</v>
      </c>
    </row>
    <row r="28" spans="1:8" ht="50.1" customHeight="1" x14ac:dyDescent="0.2">
      <c r="A28" s="71"/>
      <c r="B28" s="35"/>
      <c r="C28" s="35"/>
      <c r="D28" s="362"/>
      <c r="E28" s="362"/>
      <c r="F28" s="362"/>
      <c r="G28" s="362"/>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362"/>
      <c r="E29" s="362"/>
      <c r="F29" s="362"/>
      <c r="G29" s="362"/>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402"/>
      <c r="E30" s="402"/>
      <c r="F30" s="402"/>
      <c r="G30" s="402"/>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361">
        <f>F32*1.2</f>
        <v>16488</v>
      </c>
      <c r="E32" s="361">
        <f>F32*1.1</f>
        <v>15114.000000000002</v>
      </c>
      <c r="F32" s="361">
        <v>13740</v>
      </c>
      <c r="G32" s="361">
        <f>F32*0.75</f>
        <v>10305</v>
      </c>
      <c r="H32" s="361">
        <f>F32*0.5</f>
        <v>6870</v>
      </c>
    </row>
    <row r="33" spans="1:8" ht="42"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362"/>
      <c r="E35" s="362"/>
      <c r="F35" s="362"/>
      <c r="G35" s="362"/>
      <c r="H35" s="362"/>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362"/>
      <c r="E36" s="362"/>
      <c r="F36" s="362"/>
      <c r="G36" s="362"/>
      <c r="H36" s="362"/>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18"/>
      <c r="E42" s="118"/>
      <c r="F42" s="118"/>
      <c r="G42" s="118"/>
      <c r="H42" s="412"/>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2340 до 46800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49" s="127">
        <v>2340</v>
      </c>
      <c r="E49" s="128"/>
      <c r="F49" s="128"/>
      <c r="G49" s="128"/>
      <c r="H49" s="129"/>
    </row>
    <row r="50" spans="1:8" ht="37.5" customHeight="1" x14ac:dyDescent="0.2">
      <c r="A50" s="130" t="s">
        <v>33</v>
      </c>
      <c r="B50" s="131"/>
      <c r="C50" s="126"/>
      <c r="D50" s="36">
        <v>4680</v>
      </c>
      <c r="E50" s="37"/>
      <c r="F50" s="37"/>
      <c r="G50" s="37"/>
      <c r="H50" s="38"/>
    </row>
    <row r="51" spans="1:8" ht="37.5" customHeight="1" x14ac:dyDescent="0.2">
      <c r="A51" s="130" t="s">
        <v>34</v>
      </c>
      <c r="B51" s="131"/>
      <c r="C51" s="126"/>
      <c r="D51" s="36">
        <v>7020</v>
      </c>
      <c r="E51" s="37"/>
      <c r="F51" s="37"/>
      <c r="G51" s="37"/>
      <c r="H51" s="38"/>
    </row>
    <row r="52" spans="1:8" ht="37.5" customHeight="1" x14ac:dyDescent="0.2">
      <c r="A52" s="130" t="s">
        <v>35</v>
      </c>
      <c r="B52" s="131"/>
      <c r="C52" s="126"/>
      <c r="D52" s="36">
        <v>9360</v>
      </c>
      <c r="E52" s="37"/>
      <c r="F52" s="37"/>
      <c r="G52" s="37"/>
      <c r="H52" s="38"/>
    </row>
    <row r="53" spans="1:8" ht="37.5" customHeight="1" x14ac:dyDescent="0.2">
      <c r="A53" s="130" t="s">
        <v>36</v>
      </c>
      <c r="B53" s="131"/>
      <c r="C53" s="126"/>
      <c r="D53" s="36">
        <v>11700</v>
      </c>
      <c r="E53" s="37"/>
      <c r="F53" s="37"/>
      <c r="G53" s="37"/>
      <c r="H53" s="38"/>
    </row>
    <row r="54" spans="1:8" ht="37.5" customHeight="1" x14ac:dyDescent="0.2">
      <c r="A54" s="130" t="s">
        <v>37</v>
      </c>
      <c r="B54" s="131"/>
      <c r="C54" s="126"/>
      <c r="D54" s="36">
        <v>14040</v>
      </c>
      <c r="E54" s="37"/>
      <c r="F54" s="37"/>
      <c r="G54" s="37"/>
      <c r="H54" s="38"/>
    </row>
    <row r="55" spans="1:8" ht="37.5" customHeight="1" x14ac:dyDescent="0.2">
      <c r="A55" s="130" t="s">
        <v>38</v>
      </c>
      <c r="B55" s="131"/>
      <c r="C55" s="126"/>
      <c r="D55" s="36">
        <v>16380</v>
      </c>
      <c r="E55" s="37"/>
      <c r="F55" s="37"/>
      <c r="G55" s="37"/>
      <c r="H55" s="38"/>
    </row>
    <row r="56" spans="1:8" ht="37.5" customHeight="1" x14ac:dyDescent="0.2">
      <c r="A56" s="130" t="s">
        <v>39</v>
      </c>
      <c r="B56" s="131"/>
      <c r="C56" s="126"/>
      <c r="D56" s="36">
        <v>18720</v>
      </c>
      <c r="E56" s="37"/>
      <c r="F56" s="37"/>
      <c r="G56" s="37"/>
      <c r="H56" s="38"/>
    </row>
    <row r="57" spans="1:8" ht="37.5" customHeight="1" x14ac:dyDescent="0.2">
      <c r="A57" s="130" t="s">
        <v>40</v>
      </c>
      <c r="B57" s="131"/>
      <c r="C57" s="126"/>
      <c r="D57" s="36">
        <v>21060</v>
      </c>
      <c r="E57" s="37"/>
      <c r="F57" s="37"/>
      <c r="G57" s="37"/>
      <c r="H57" s="38"/>
    </row>
    <row r="58" spans="1:8" ht="37.5" customHeight="1" x14ac:dyDescent="0.2">
      <c r="A58" s="130" t="s">
        <v>41</v>
      </c>
      <c r="B58" s="131"/>
      <c r="C58" s="126"/>
      <c r="D58" s="36">
        <v>23400</v>
      </c>
      <c r="E58" s="37"/>
      <c r="F58" s="37"/>
      <c r="G58" s="37"/>
      <c r="H58" s="38"/>
    </row>
    <row r="59" spans="1:8" ht="37.5" customHeight="1" x14ac:dyDescent="0.2">
      <c r="A59" s="130" t="s">
        <v>42</v>
      </c>
      <c r="B59" s="131"/>
      <c r="C59" s="126"/>
      <c r="D59" s="36">
        <v>25740</v>
      </c>
      <c r="E59" s="37"/>
      <c r="F59" s="37"/>
      <c r="G59" s="37"/>
      <c r="H59" s="38"/>
    </row>
    <row r="60" spans="1:8" ht="37.5" customHeight="1" x14ac:dyDescent="0.2">
      <c r="A60" s="130" t="s">
        <v>43</v>
      </c>
      <c r="B60" s="131"/>
      <c r="C60" s="126"/>
      <c r="D60" s="36">
        <v>28080</v>
      </c>
      <c r="E60" s="37"/>
      <c r="F60" s="37"/>
      <c r="G60" s="37"/>
      <c r="H60" s="38"/>
    </row>
    <row r="61" spans="1:8" ht="37.5" customHeight="1" x14ac:dyDescent="0.2">
      <c r="A61" s="130" t="s">
        <v>44</v>
      </c>
      <c r="B61" s="131"/>
      <c r="C61" s="126"/>
      <c r="D61" s="36">
        <v>30420</v>
      </c>
      <c r="E61" s="37"/>
      <c r="F61" s="37"/>
      <c r="G61" s="37"/>
      <c r="H61" s="38"/>
    </row>
    <row r="62" spans="1:8" ht="37.5" customHeight="1" x14ac:dyDescent="0.2">
      <c r="A62" s="130" t="s">
        <v>45</v>
      </c>
      <c r="B62" s="131"/>
      <c r="C62" s="126"/>
      <c r="D62" s="36">
        <v>32760</v>
      </c>
      <c r="E62" s="37"/>
      <c r="F62" s="37"/>
      <c r="G62" s="37"/>
      <c r="H62" s="38"/>
    </row>
    <row r="63" spans="1:8" ht="37.5" customHeight="1" x14ac:dyDescent="0.2">
      <c r="A63" s="130" t="s">
        <v>46</v>
      </c>
      <c r="B63" s="131"/>
      <c r="C63" s="126"/>
      <c r="D63" s="36">
        <v>35100</v>
      </c>
      <c r="E63" s="37"/>
      <c r="F63" s="37"/>
      <c r="G63" s="37"/>
      <c r="H63" s="38"/>
    </row>
    <row r="64" spans="1:8" ht="37.5" customHeight="1" x14ac:dyDescent="0.2">
      <c r="A64" s="130" t="s">
        <v>47</v>
      </c>
      <c r="B64" s="131"/>
      <c r="C64" s="126"/>
      <c r="D64" s="36">
        <v>37440</v>
      </c>
      <c r="E64" s="37"/>
      <c r="F64" s="37"/>
      <c r="G64" s="37"/>
      <c r="H64" s="38"/>
    </row>
    <row r="65" spans="1:8" ht="37.5" customHeight="1" x14ac:dyDescent="0.2">
      <c r="A65" s="130" t="s">
        <v>48</v>
      </c>
      <c r="B65" s="131"/>
      <c r="C65" s="126"/>
      <c r="D65" s="36">
        <v>39780</v>
      </c>
      <c r="E65" s="37"/>
      <c r="F65" s="37"/>
      <c r="G65" s="37"/>
      <c r="H65" s="38"/>
    </row>
    <row r="66" spans="1:8" ht="37.5" customHeight="1" x14ac:dyDescent="0.2">
      <c r="A66" s="130" t="s">
        <v>49</v>
      </c>
      <c r="B66" s="131"/>
      <c r="C66" s="126"/>
      <c r="D66" s="36">
        <v>42120</v>
      </c>
      <c r="E66" s="37"/>
      <c r="F66" s="37"/>
      <c r="G66" s="37"/>
      <c r="H66" s="38"/>
    </row>
    <row r="67" spans="1:8" ht="37.5" customHeight="1" x14ac:dyDescent="0.2">
      <c r="A67" s="130" t="s">
        <v>50</v>
      </c>
      <c r="B67" s="131"/>
      <c r="C67" s="126"/>
      <c r="D67" s="36">
        <v>44460</v>
      </c>
      <c r="E67" s="37"/>
      <c r="F67" s="37"/>
      <c r="G67" s="37"/>
      <c r="H67" s="38"/>
    </row>
    <row r="68" spans="1:8" ht="37.5" customHeight="1" thickBot="1" x14ac:dyDescent="0.25">
      <c r="A68" s="130" t="s">
        <v>51</v>
      </c>
      <c r="B68" s="131"/>
      <c r="C68" s="126"/>
      <c r="D68" s="36">
        <v>46800</v>
      </c>
      <c r="E68" s="37"/>
      <c r="F68" s="37"/>
      <c r="G68" s="37"/>
      <c r="H68" s="38"/>
    </row>
    <row r="69" spans="1:8" ht="50.1" customHeight="1" thickBot="1" x14ac:dyDescent="0.25">
      <c r="A69" s="119" t="s">
        <v>52</v>
      </c>
      <c r="B69" s="120"/>
      <c r="C69" s="120"/>
      <c r="D69" s="121" t="str">
        <f>"от "&amp;MIN(D70:D79)&amp;" до "&amp;MAX(D70:D79)</f>
        <v>от 384 до 8280</v>
      </c>
      <c r="E69" s="122"/>
      <c r="F69" s="122"/>
      <c r="G69" s="122"/>
      <c r="H69" s="123"/>
    </row>
    <row r="70" spans="1:8" ht="151.5" x14ac:dyDescent="0.2">
      <c r="A70" s="422" t="s">
        <v>631</v>
      </c>
      <c r="B70" s="133" t="s">
        <v>273</v>
      </c>
      <c r="C70" s="5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70" s="135">
        <v>1410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71" s="140">
        <v>600</v>
      </c>
      <c r="E71" s="140"/>
      <c r="F71" s="140"/>
      <c r="G71" s="140"/>
      <c r="H71" s="141"/>
    </row>
    <row r="72" spans="1:8" ht="37.5" customHeight="1" x14ac:dyDescent="0.2">
      <c r="A72" s="137" t="s">
        <v>55</v>
      </c>
      <c r="B72" s="138"/>
      <c r="C72" s="142"/>
      <c r="D72" s="140">
        <v>8280</v>
      </c>
      <c r="E72" s="140"/>
      <c r="F72" s="140"/>
      <c r="G72" s="140"/>
      <c r="H72" s="141"/>
    </row>
    <row r="73" spans="1:8" ht="37.5" customHeight="1" x14ac:dyDescent="0.2">
      <c r="A73" s="137" t="s">
        <v>56</v>
      </c>
      <c r="B73" s="138"/>
      <c r="C73" s="142"/>
      <c r="D73" s="140">
        <v>1650</v>
      </c>
      <c r="E73" s="140"/>
      <c r="F73" s="140"/>
      <c r="G73" s="140"/>
      <c r="H73" s="141"/>
    </row>
    <row r="74" spans="1:8" ht="37.5" customHeight="1" x14ac:dyDescent="0.2">
      <c r="A74" s="143" t="s">
        <v>57</v>
      </c>
      <c r="B74" s="144"/>
      <c r="C74" s="142"/>
      <c r="D74" s="140">
        <v>4992</v>
      </c>
      <c r="E74" s="140"/>
      <c r="F74" s="140"/>
      <c r="G74" s="140"/>
      <c r="H74" s="141"/>
    </row>
    <row r="75" spans="1:8" ht="37.5" customHeight="1" x14ac:dyDescent="0.2">
      <c r="A75" s="137" t="s">
        <v>58</v>
      </c>
      <c r="B75" s="138"/>
      <c r="C75" s="142"/>
      <c r="D75" s="140">
        <v>384</v>
      </c>
      <c r="E75" s="140"/>
      <c r="F75" s="140"/>
      <c r="G75" s="140"/>
      <c r="H75" s="141"/>
    </row>
    <row r="76" spans="1:8" ht="37.5" customHeight="1" x14ac:dyDescent="0.2">
      <c r="A76" s="137" t="s">
        <v>59</v>
      </c>
      <c r="B76" s="138"/>
      <c r="C76" s="142"/>
      <c r="D76" s="140">
        <v>384</v>
      </c>
      <c r="E76" s="140"/>
      <c r="F76" s="140"/>
      <c r="G76" s="140"/>
      <c r="H76" s="141"/>
    </row>
    <row r="77" spans="1:8" ht="37.5" customHeight="1" x14ac:dyDescent="0.2">
      <c r="A77" s="137" t="s">
        <v>60</v>
      </c>
      <c r="B77" s="138"/>
      <c r="C77" s="142"/>
      <c r="D77" s="140">
        <v>768</v>
      </c>
      <c r="E77" s="140"/>
      <c r="F77" s="140"/>
      <c r="G77" s="140"/>
      <c r="H77" s="141"/>
    </row>
    <row r="78" spans="1:8" ht="37.5" customHeight="1" x14ac:dyDescent="0.2">
      <c r="A78" s="137" t="s">
        <v>61</v>
      </c>
      <c r="B78" s="138"/>
      <c r="C78" s="142"/>
      <c r="D78" s="140">
        <v>1152</v>
      </c>
      <c r="E78" s="140"/>
      <c r="F78" s="140"/>
      <c r="G78" s="140"/>
      <c r="H78" s="141"/>
    </row>
    <row r="79" spans="1:8" ht="37.5" customHeight="1" thickBot="1" x14ac:dyDescent="0.25">
      <c r="A79" s="145" t="s">
        <v>62</v>
      </c>
      <c r="B79" s="146"/>
      <c r="C79" s="147"/>
      <c r="D79" s="148">
        <v>5394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80" s="45">
        <v>60</v>
      </c>
      <c r="E80" s="45"/>
      <c r="F80" s="45"/>
      <c r="G80" s="45"/>
      <c r="H80" s="46"/>
    </row>
    <row r="81" spans="1:8" ht="50.1" customHeight="1" thickBot="1" x14ac:dyDescent="0.25">
      <c r="A81" s="24" t="s">
        <v>65</v>
      </c>
      <c r="B81" s="25"/>
      <c r="C81" s="26"/>
      <c r="D81" s="156" t="str">
        <f>"от "&amp;MIN(D83:H135)&amp;" до "&amp;MAX(D83,D103:H104,F143,D105:H119)</f>
        <v>от 0 до 14724</v>
      </c>
      <c r="E81" s="156"/>
      <c r="F81" s="156"/>
      <c r="G81" s="156"/>
      <c r="H81" s="157"/>
    </row>
    <row r="82" spans="1:8" ht="21.75" thickBot="1" x14ac:dyDescent="0.25">
      <c r="A82" s="301"/>
      <c r="B82" s="302"/>
      <c r="C82" s="118"/>
      <c r="D82" s="325"/>
      <c r="E82" s="325"/>
      <c r="F82" s="325"/>
      <c r="G82" s="325"/>
      <c r="H82" s="326"/>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83" s="165">
        <v>11700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2925</v>
      </c>
      <c r="E85" s="140"/>
      <c r="F85" s="140"/>
      <c r="G85" s="140"/>
      <c r="H85" s="141"/>
    </row>
    <row r="86" spans="1:8" ht="70.5" customHeight="1" x14ac:dyDescent="0.2">
      <c r="A86" s="173" t="s">
        <v>70</v>
      </c>
      <c r="B86" s="174"/>
      <c r="C86" s="169"/>
      <c r="D86" s="140">
        <f>D83/5</f>
        <v>2340</v>
      </c>
      <c r="E86" s="140"/>
      <c r="F86" s="140"/>
      <c r="G86" s="140"/>
      <c r="H86" s="141"/>
    </row>
    <row r="87" spans="1:8" ht="70.5" customHeight="1" x14ac:dyDescent="0.2">
      <c r="A87" s="173" t="s">
        <v>71</v>
      </c>
      <c r="B87" s="174"/>
      <c r="C87" s="169"/>
      <c r="D87" s="140">
        <f>D83/6</f>
        <v>1950</v>
      </c>
      <c r="E87" s="140"/>
      <c r="F87" s="140"/>
      <c r="G87" s="140"/>
      <c r="H87" s="141"/>
    </row>
    <row r="88" spans="1:8" ht="70.5" customHeight="1" x14ac:dyDescent="0.2">
      <c r="A88" s="173" t="s">
        <v>72</v>
      </c>
      <c r="B88" s="174"/>
      <c r="C88" s="169"/>
      <c r="D88" s="140">
        <f>D83/7</f>
        <v>1671.4285714285713</v>
      </c>
      <c r="E88" s="140"/>
      <c r="F88" s="140"/>
      <c r="G88" s="140"/>
      <c r="H88" s="141"/>
    </row>
    <row r="89" spans="1:8" ht="70.5" customHeight="1" x14ac:dyDescent="0.2">
      <c r="A89" s="173" t="s">
        <v>73</v>
      </c>
      <c r="B89" s="174"/>
      <c r="C89" s="169"/>
      <c r="D89" s="140">
        <f>D83/8</f>
        <v>1462.5</v>
      </c>
      <c r="E89" s="140"/>
      <c r="F89" s="140"/>
      <c r="G89" s="140"/>
      <c r="H89" s="141"/>
    </row>
    <row r="90" spans="1:8" ht="70.5" customHeight="1" x14ac:dyDescent="0.2">
      <c r="A90" s="173" t="s">
        <v>74</v>
      </c>
      <c r="B90" s="174"/>
      <c r="C90" s="169"/>
      <c r="D90" s="140">
        <f>D83/9</f>
        <v>1300</v>
      </c>
      <c r="E90" s="140"/>
      <c r="F90" s="140"/>
      <c r="G90" s="140"/>
      <c r="H90" s="141"/>
    </row>
    <row r="91" spans="1:8" ht="70.5" customHeight="1" x14ac:dyDescent="0.2">
      <c r="A91" s="173" t="s">
        <v>75</v>
      </c>
      <c r="B91" s="174"/>
      <c r="C91" s="169"/>
      <c r="D91" s="140">
        <f>D83/10</f>
        <v>1170</v>
      </c>
      <c r="E91" s="140"/>
      <c r="F91" s="140"/>
      <c r="G91" s="140"/>
      <c r="H91" s="141"/>
    </row>
    <row r="92" spans="1:8" ht="70.5" customHeight="1" thickBot="1" x14ac:dyDescent="0.25">
      <c r="A92" s="162" t="s">
        <v>76</v>
      </c>
      <c r="B92" s="163"/>
      <c r="C92" s="169"/>
      <c r="D92" s="165">
        <v>17544</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4386</v>
      </c>
      <c r="E94" s="140"/>
      <c r="F94" s="140"/>
      <c r="G94" s="140"/>
      <c r="H94" s="141"/>
    </row>
    <row r="95" spans="1:8" ht="70.5" customHeight="1" x14ac:dyDescent="0.2">
      <c r="A95" s="173" t="s">
        <v>70</v>
      </c>
      <c r="B95" s="174"/>
      <c r="C95" s="169"/>
      <c r="D95" s="140">
        <v>3508.7999999999997</v>
      </c>
      <c r="E95" s="140"/>
      <c r="F95" s="140"/>
      <c r="G95" s="140"/>
      <c r="H95" s="141"/>
    </row>
    <row r="96" spans="1:8" ht="70.5" customHeight="1" x14ac:dyDescent="0.2">
      <c r="A96" s="173" t="s">
        <v>71</v>
      </c>
      <c r="B96" s="174"/>
      <c r="C96" s="169"/>
      <c r="D96" s="140">
        <v>2923.9999999999995</v>
      </c>
      <c r="E96" s="140"/>
      <c r="F96" s="140"/>
      <c r="G96" s="140"/>
      <c r="H96" s="141"/>
    </row>
    <row r="97" spans="1:8" ht="70.5" customHeight="1" x14ac:dyDescent="0.2">
      <c r="A97" s="173" t="s">
        <v>72</v>
      </c>
      <c r="B97" s="174"/>
      <c r="C97" s="169"/>
      <c r="D97" s="140">
        <v>2506.2857142857142</v>
      </c>
      <c r="E97" s="140"/>
      <c r="F97" s="140"/>
      <c r="G97" s="140"/>
      <c r="H97" s="141"/>
    </row>
    <row r="98" spans="1:8" ht="70.5" customHeight="1" x14ac:dyDescent="0.2">
      <c r="A98" s="173" t="s">
        <v>73</v>
      </c>
      <c r="B98" s="174"/>
      <c r="C98" s="169"/>
      <c r="D98" s="140">
        <v>2193</v>
      </c>
      <c r="E98" s="140"/>
      <c r="F98" s="140"/>
      <c r="G98" s="140"/>
      <c r="H98" s="141"/>
    </row>
    <row r="99" spans="1:8" ht="70.5" customHeight="1" x14ac:dyDescent="0.2">
      <c r="A99" s="173" t="s">
        <v>74</v>
      </c>
      <c r="B99" s="174"/>
      <c r="C99" s="169"/>
      <c r="D99" s="140">
        <v>1949.333333333333</v>
      </c>
      <c r="E99" s="140"/>
      <c r="F99" s="140"/>
      <c r="G99" s="140"/>
      <c r="H99" s="141"/>
    </row>
    <row r="100" spans="1:8" ht="70.5" customHeight="1" thickBot="1" x14ac:dyDescent="0.25">
      <c r="A100" s="173" t="s">
        <v>75</v>
      </c>
      <c r="B100" s="174"/>
      <c r="C100" s="177"/>
      <c r="D100" s="140">
        <v>1754.3999999999999</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3" s="31">
        <v>8628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4" s="187">
        <v>10629</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5" s="187">
        <v>4806</v>
      </c>
      <c r="E105" s="188"/>
      <c r="F105" s="188"/>
      <c r="G105" s="188"/>
      <c r="H105" s="189"/>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6" s="187">
        <v>4806</v>
      </c>
      <c r="E106" s="188"/>
      <c r="F106" s="188"/>
      <c r="G106" s="188"/>
      <c r="H106" s="189"/>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7" s="187">
        <v>4329</v>
      </c>
      <c r="E107" s="188"/>
      <c r="F107" s="188"/>
      <c r="G107" s="188"/>
      <c r="H107" s="189"/>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8" s="36">
        <v>9231</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9" s="36">
        <v>9231</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0" s="36">
        <v>14586</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"2ГИС.ПЕТРОПАВЛОВСК-КАМЧАТСКИЙ" (мобильная версия 2ГИС 4.0 и выше)</v>
      </c>
      <c r="D111" s="36">
        <v>5253</v>
      </c>
      <c r="E111" s="37"/>
      <c r="F111" s="37"/>
      <c r="G111" s="37"/>
      <c r="H111" s="38"/>
    </row>
    <row r="112" spans="1:8" ht="50.1" customHeight="1" x14ac:dyDescent="0.2">
      <c r="A112" s="143" t="s">
        <v>87</v>
      </c>
      <c r="B112" s="144"/>
      <c r="C112" s="186" t="s">
        <v>88</v>
      </c>
      <c r="D112" s="36">
        <v>624</v>
      </c>
      <c r="E112" s="37"/>
      <c r="F112" s="37"/>
      <c r="G112" s="37"/>
      <c r="H112" s="38"/>
    </row>
    <row r="113" spans="1:8" ht="71.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3" s="36">
        <v>3102</v>
      </c>
      <c r="E113" s="37"/>
      <c r="F113" s="37"/>
      <c r="G113" s="37"/>
      <c r="H113" s="38"/>
    </row>
    <row r="114" spans="1:8" ht="71.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4" s="36">
        <v>2484</v>
      </c>
      <c r="E114" s="37"/>
      <c r="F114" s="37"/>
      <c r="G114" s="37"/>
      <c r="H114" s="38"/>
    </row>
    <row r="115" spans="1:8" ht="71.25" customHeight="1" x14ac:dyDescent="0.2">
      <c r="A115" s="143" t="s">
        <v>91</v>
      </c>
      <c r="B115" s="144"/>
      <c r="C115"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5" s="36">
        <v>2493</v>
      </c>
      <c r="E115" s="37"/>
      <c r="F115" s="37"/>
      <c r="G115" s="37"/>
      <c r="H115" s="38"/>
    </row>
    <row r="116" spans="1:8" ht="71.25" customHeight="1" x14ac:dyDescent="0.2">
      <c r="A116" s="143" t="s">
        <v>92</v>
      </c>
      <c r="B116" s="144"/>
      <c r="C116"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6" s="36">
        <v>1242</v>
      </c>
      <c r="E116" s="37"/>
      <c r="F116" s="37"/>
      <c r="G116" s="37"/>
      <c r="H116" s="38"/>
    </row>
    <row r="117" spans="1:8" ht="71.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7" s="36">
        <v>14724</v>
      </c>
      <c r="E117" s="37"/>
      <c r="F117" s="37"/>
      <c r="G117" s="37"/>
      <c r="H117" s="38"/>
    </row>
    <row r="118" spans="1:8" ht="71.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9" s="36">
        <v>8487</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20" s="36">
        <v>1362</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2" s="36">
        <v>5241</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3" s="36">
        <v>5160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24" s="36">
        <v>10002</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5" s="36">
        <v>12120</v>
      </c>
      <c r="E125" s="37"/>
      <c r="F125" s="37"/>
      <c r="G125" s="37"/>
      <c r="H125" s="38"/>
    </row>
    <row r="126" spans="1:8" ht="50.1" customHeight="1" x14ac:dyDescent="0.2">
      <c r="A126" s="143" t="s">
        <v>101</v>
      </c>
      <c r="B126" s="144"/>
      <c r="C126" s="186"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6">
        <v>0</v>
      </c>
      <c r="E126" s="37"/>
      <c r="F126" s="37"/>
      <c r="G126" s="37"/>
      <c r="H126" s="38"/>
    </row>
    <row r="127" spans="1:8" ht="50.1" customHeight="1" x14ac:dyDescent="0.2">
      <c r="A127" s="143" t="s">
        <v>102</v>
      </c>
      <c r="B127" s="144"/>
      <c r="C127" s="186" t="str">
        <f t="shared" si="1"/>
        <v>Электронный справочник на основе Справочника организаций "2ГИС.ПЕТРОПАВЛОВСК-КАМЧАТСКИЙ" (версия для ПК)</v>
      </c>
      <c r="D127" s="36">
        <v>15000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8" s="36">
        <v>6840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9" s="36">
        <v>6840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"2ГИС.ПЕТРОПАВЛОВСК-КАМЧАТСКИЙ" (версия для ПК)</v>
      </c>
      <c r="D130" s="36">
        <v>12960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"2ГИС.ПЕТРОПАВЛОВСК-КАМЧАТСКИЙ" (версия для ПК)</v>
      </c>
      <c r="D131" s="36">
        <v>12960</v>
      </c>
      <c r="E131" s="37"/>
      <c r="F131" s="37"/>
      <c r="G131" s="37"/>
      <c r="H131" s="38"/>
    </row>
    <row r="132" spans="1:8" ht="50.1" customHeight="1" x14ac:dyDescent="0.2">
      <c r="A132" s="143" t="s">
        <v>107</v>
      </c>
      <c r="B132" s="144"/>
      <c r="C132" s="186" t="str">
        <f t="shared" si="1"/>
        <v>Электронный справочник на основе Справочника организаций "2ГИС.ПЕТРОПАВЛОВСК-КАМЧАТСКИЙ" (версия для ПК)</v>
      </c>
      <c r="D132" s="36">
        <v>20520</v>
      </c>
      <c r="E132" s="37"/>
      <c r="F132" s="37"/>
      <c r="G132" s="37"/>
      <c r="H132" s="38"/>
    </row>
    <row r="133" spans="1:8" ht="50.1" customHeight="1" x14ac:dyDescent="0.2">
      <c r="A133" s="143" t="s">
        <v>108</v>
      </c>
      <c r="B133" s="144"/>
      <c r="C133" s="186" t="s">
        <v>88</v>
      </c>
      <c r="D133" s="36">
        <v>960</v>
      </c>
      <c r="E133" s="37"/>
      <c r="F133" s="37"/>
      <c r="G133" s="37"/>
      <c r="H133" s="38"/>
    </row>
    <row r="134" spans="1:8" ht="66"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6">
        <v>20640</v>
      </c>
      <c r="E134" s="37"/>
      <c r="F134" s="37"/>
      <c r="G134" s="37"/>
      <c r="H134" s="38"/>
    </row>
    <row r="135" spans="1:8" ht="50.1" customHeight="1" thickBot="1" x14ac:dyDescent="0.25">
      <c r="A135" s="143" t="s">
        <v>110</v>
      </c>
      <c r="B135" s="144"/>
      <c r="C135" s="186" t="str">
        <f t="shared" si="1"/>
        <v>Электронный справочник на основе Справочника организаций "2ГИС.ПЕТРОПАВЛОВСК-КАМЧАТСКИЙ" (версия для ПК)</v>
      </c>
      <c r="D135" s="44">
        <v>12000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37" s="36">
        <v>4002</v>
      </c>
      <c r="E137" s="37"/>
      <c r="F137" s="37"/>
      <c r="G137" s="37"/>
      <c r="H137" s="38"/>
    </row>
    <row r="138" spans="1:8" s="16" customFormat="1" ht="50.1" customHeight="1" x14ac:dyDescent="0.2">
      <c r="A138" s="143" t="s">
        <v>113</v>
      </c>
      <c r="B138" s="144"/>
      <c r="C138" s="196"/>
      <c r="D138" s="36">
        <v>4002</v>
      </c>
      <c r="E138" s="37"/>
      <c r="F138" s="37"/>
      <c r="G138" s="37"/>
      <c r="H138" s="38"/>
    </row>
    <row r="139" spans="1:8" s="16" customFormat="1" ht="50.1" customHeight="1" x14ac:dyDescent="0.2">
      <c r="A139" s="194" t="s">
        <v>114</v>
      </c>
      <c r="B139" s="195"/>
      <c r="C139" s="196"/>
      <c r="D139" s="329">
        <v>3000</v>
      </c>
      <c r="E139" s="140"/>
      <c r="F139" s="140"/>
      <c r="G139" s="140"/>
      <c r="H139" s="140"/>
    </row>
    <row r="140" spans="1:8" s="16" customFormat="1" ht="50.1" customHeight="1" x14ac:dyDescent="0.2">
      <c r="A140" s="194" t="s">
        <v>115</v>
      </c>
      <c r="B140" s="195"/>
      <c r="C140" s="196"/>
      <c r="D140" s="329">
        <v>300</v>
      </c>
      <c r="E140" s="140"/>
      <c r="F140" s="140"/>
      <c r="G140" s="140"/>
      <c r="H140" s="140"/>
    </row>
    <row r="141" spans="1:8" s="16" customFormat="1" ht="50.1" customHeight="1" thickBot="1" x14ac:dyDescent="0.25">
      <c r="A141" s="194" t="s">
        <v>116</v>
      </c>
      <c r="B141" s="195"/>
      <c r="C141" s="198"/>
      <c r="D141" s="78">
        <v>1050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3" s="200">
        <f>F143*1.2</f>
        <v>5767.2</v>
      </c>
      <c r="E143" s="201">
        <f>F143*1.1</f>
        <v>5286.6</v>
      </c>
      <c r="F143" s="201">
        <v>4806</v>
      </c>
      <c r="G143" s="201">
        <f>F143*0.75</f>
        <v>3604.5</v>
      </c>
      <c r="H143" s="202">
        <f>F143*0.5</f>
        <v>2403</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6">
        <v>4806</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5" s="36">
        <v>4329</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6" s="200">
        <f>F146*1.2</f>
        <v>8208</v>
      </c>
      <c r="E146" s="201">
        <f>F146*1.1</f>
        <v>7524.0000000000009</v>
      </c>
      <c r="F146" s="201">
        <v>6840</v>
      </c>
      <c r="G146" s="201">
        <f>F146*0.75</f>
        <v>5130</v>
      </c>
      <c r="H146" s="202">
        <f>F146*0.5</f>
        <v>3420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7" s="36">
        <v>6840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8" s="36">
        <v>6120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"2ГИС.ПЕТРОПАВЛОВСК-КАМЧАТСКИЙ"</v>
      </c>
      <c r="D149" s="36">
        <v>7074</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2" s="31">
        <v>13470</v>
      </c>
      <c r="E152" s="32"/>
      <c r="F152" s="32"/>
      <c r="G152" s="32"/>
      <c r="H152" s="33"/>
    </row>
    <row r="153" spans="1:8" s="16" customFormat="1" ht="83.25" customHeight="1" thickBot="1" x14ac:dyDescent="0.25">
      <c r="A153" s="143" t="s">
        <v>187</v>
      </c>
      <c r="B153" s="144"/>
      <c r="C153" s="196"/>
      <c r="D153" s="36">
        <v>13470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632</v>
      </c>
      <c r="D156" s="210"/>
      <c r="E156" s="211"/>
      <c r="F156" s="211"/>
      <c r="G156" s="211"/>
      <c r="H156" s="211"/>
    </row>
    <row r="157" spans="1:8" ht="21" x14ac:dyDescent="0.2">
      <c r="A157" s="208"/>
      <c r="B157" s="211"/>
      <c r="C157" s="212" t="s">
        <v>633</v>
      </c>
      <c r="D157" s="212"/>
      <c r="E157" s="211"/>
      <c r="F157" s="211"/>
      <c r="G157" s="211"/>
      <c r="H157" s="211"/>
    </row>
    <row r="158" spans="1:8" ht="21" x14ac:dyDescent="0.2">
      <c r="A158" s="208"/>
      <c r="B158" s="211"/>
      <c r="C158" s="212" t="s">
        <v>634</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7.5" customHeight="1" thickBot="1" x14ac:dyDescent="0.25">
      <c r="A173" s="305" t="s">
        <v>141</v>
      </c>
      <c r="B173" s="306"/>
      <c r="C173" s="238" t="s">
        <v>142</v>
      </c>
      <c r="D173" s="330" t="s">
        <v>143</v>
      </c>
      <c r="E173" s="331"/>
      <c r="F173" s="240"/>
      <c r="G173" s="240"/>
      <c r="H173" s="240"/>
    </row>
    <row r="174" spans="1:8" ht="110.25" customHeight="1" x14ac:dyDescent="0.2">
      <c r="A174" s="241" t="s">
        <v>144</v>
      </c>
      <c r="B174" s="242"/>
      <c r="C174" s="243" t="s">
        <v>145</v>
      </c>
      <c r="D174" s="244" t="s">
        <v>146</v>
      </c>
      <c r="E174" s="245"/>
      <c r="F174" s="240"/>
      <c r="G174" s="240"/>
      <c r="H174" s="240"/>
    </row>
    <row r="175" spans="1:8" ht="88.5" customHeight="1" x14ac:dyDescent="0.2">
      <c r="A175" s="246" t="s">
        <v>147</v>
      </c>
      <c r="B175" s="247"/>
      <c r="C175" s="248" t="s">
        <v>148</v>
      </c>
      <c r="D175" s="249" t="s">
        <v>149</v>
      </c>
      <c r="E175" s="250"/>
      <c r="F175" s="240"/>
      <c r="G175" s="240"/>
      <c r="H175" s="240"/>
    </row>
    <row r="176" spans="1:8" ht="138" customHeight="1" thickBot="1" x14ac:dyDescent="0.25">
      <c r="A176" s="332" t="s">
        <v>150</v>
      </c>
      <c r="B176" s="333"/>
      <c r="C176" s="334" t="s">
        <v>151</v>
      </c>
      <c r="D176" s="335" t="s">
        <v>149</v>
      </c>
      <c r="E176" s="336"/>
      <c r="F176" s="240"/>
      <c r="G176" s="240"/>
      <c r="H176" s="240"/>
    </row>
    <row r="177" spans="1:8" s="205" customFormat="1" ht="102.75" customHeight="1" thickBot="1" x14ac:dyDescent="0.25">
      <c r="A177" s="332" t="s">
        <v>153</v>
      </c>
      <c r="B177" s="333"/>
      <c r="C177" s="546" t="s">
        <v>154</v>
      </c>
      <c r="D177" s="333" t="s">
        <v>149</v>
      </c>
      <c r="E177" s="547"/>
      <c r="F177" s="234"/>
      <c r="G177" s="234"/>
      <c r="H177" s="234"/>
    </row>
    <row r="178" spans="1:8" s="226" customFormat="1" ht="222.75" customHeight="1" thickBot="1" x14ac:dyDescent="0.25">
      <c r="A178" s="332" t="s">
        <v>155</v>
      </c>
      <c r="B178" s="333"/>
      <c r="C178" s="334" t="s">
        <v>156</v>
      </c>
      <c r="D178" s="335" t="s">
        <v>149</v>
      </c>
      <c r="E178" s="336"/>
      <c r="F178" s="224"/>
      <c r="G178" s="225"/>
      <c r="H178" s="225"/>
    </row>
    <row r="179" spans="1:8" ht="26.25" x14ac:dyDescent="0.2">
      <c r="A179" s="689"/>
      <c r="B179" s="689"/>
      <c r="C179" s="577"/>
      <c r="D179" s="577"/>
      <c r="E179" s="577"/>
      <c r="F179" s="224"/>
      <c r="G179" s="225"/>
      <c r="H179" s="225"/>
    </row>
    <row r="180" spans="1:8" ht="23.25" x14ac:dyDescent="0.2">
      <c r="A180" s="252" t="s">
        <v>157</v>
      </c>
      <c r="B180" s="252"/>
      <c r="C180" s="252"/>
      <c r="D180" s="252"/>
      <c r="E180" s="252"/>
      <c r="F180" s="252"/>
      <c r="G180" s="252"/>
      <c r="H180" s="252"/>
    </row>
    <row r="181" spans="1:8" ht="23.25" x14ac:dyDescent="0.2">
      <c r="A181" s="252" t="s">
        <v>158</v>
      </c>
      <c r="B181" s="252"/>
      <c r="C181" s="252"/>
      <c r="D181" s="252"/>
      <c r="E181" s="252"/>
      <c r="F181" s="252"/>
      <c r="G181" s="252"/>
      <c r="H181" s="252"/>
    </row>
    <row r="182" spans="1:8" ht="180" customHeight="1" x14ac:dyDescent="0.2">
      <c r="A182"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227"/>
      <c r="C182" s="227"/>
      <c r="D182" s="227"/>
      <c r="E182" s="227"/>
      <c r="F182" s="227"/>
      <c r="G182" s="227"/>
      <c r="H182" s="227"/>
    </row>
    <row r="183" spans="1:8" ht="62.25" customHeight="1" x14ac:dyDescent="0.2">
      <c r="A183" s="227" t="s">
        <v>160</v>
      </c>
      <c r="B183" s="227"/>
      <c r="C183" s="227"/>
      <c r="D183" s="227"/>
      <c r="E183" s="227"/>
      <c r="F183" s="227"/>
      <c r="G183" s="227"/>
      <c r="H183" s="227"/>
    </row>
    <row r="184" spans="1:8" ht="23.25" x14ac:dyDescent="0.2">
      <c r="A184" s="252" t="s">
        <v>161</v>
      </c>
      <c r="B184" s="252"/>
      <c r="C184" s="252"/>
      <c r="D184" s="252"/>
      <c r="E184" s="252"/>
      <c r="F184" s="252"/>
      <c r="G184" s="252"/>
      <c r="H184" s="252"/>
    </row>
    <row r="185" spans="1:8" s="254" customFormat="1" ht="114.75" customHeight="1" x14ac:dyDescent="0.2">
      <c r="A185" s="227" t="s">
        <v>162</v>
      </c>
      <c r="B185" s="227"/>
      <c r="C185" s="227"/>
      <c r="D185" s="227"/>
      <c r="E185" s="227"/>
      <c r="F185" s="227"/>
      <c r="G185" s="227"/>
      <c r="H185" s="227"/>
    </row>
  </sheetData>
  <sheetProtection selectLockedCells="1" selectUnlockedCells="1"/>
  <mergeCells count="303">
    <mergeCell ref="A182:H182"/>
    <mergeCell ref="A183:H183"/>
    <mergeCell ref="A184:H184"/>
    <mergeCell ref="A185:E185"/>
    <mergeCell ref="F185:H185"/>
    <mergeCell ref="A177:B177"/>
    <mergeCell ref="D177:E177"/>
    <mergeCell ref="A178:B178"/>
    <mergeCell ref="D178:E178"/>
    <mergeCell ref="A180:H180"/>
    <mergeCell ref="A181:H181"/>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1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690 до 13800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49" s="127">
        <v>690</v>
      </c>
      <c r="E49" s="128"/>
      <c r="F49" s="128"/>
      <c r="G49" s="128"/>
      <c r="H49" s="129"/>
    </row>
    <row r="50" spans="1:8" ht="37.5" customHeight="1" x14ac:dyDescent="0.2">
      <c r="A50" s="130" t="s">
        <v>33</v>
      </c>
      <c r="B50" s="131"/>
      <c r="C50" s="126"/>
      <c r="D50" s="36">
        <v>1380</v>
      </c>
      <c r="E50" s="37"/>
      <c r="F50" s="37"/>
      <c r="G50" s="37"/>
      <c r="H50" s="38"/>
    </row>
    <row r="51" spans="1:8" ht="37.5" customHeight="1" x14ac:dyDescent="0.2">
      <c r="A51" s="130" t="s">
        <v>34</v>
      </c>
      <c r="B51" s="131"/>
      <c r="C51" s="126"/>
      <c r="D51" s="36">
        <v>2070</v>
      </c>
      <c r="E51" s="37"/>
      <c r="F51" s="37"/>
      <c r="G51" s="37"/>
      <c r="H51" s="38"/>
    </row>
    <row r="52" spans="1:8" ht="37.5" customHeight="1" x14ac:dyDescent="0.2">
      <c r="A52" s="130" t="s">
        <v>35</v>
      </c>
      <c r="B52" s="131"/>
      <c r="C52" s="126"/>
      <c r="D52" s="36">
        <v>2760</v>
      </c>
      <c r="E52" s="37"/>
      <c r="F52" s="37"/>
      <c r="G52" s="37"/>
      <c r="H52" s="38"/>
    </row>
    <row r="53" spans="1:8" ht="37.5" customHeight="1" x14ac:dyDescent="0.2">
      <c r="A53" s="130" t="s">
        <v>36</v>
      </c>
      <c r="B53" s="131"/>
      <c r="C53" s="126"/>
      <c r="D53" s="36">
        <v>3450</v>
      </c>
      <c r="E53" s="37"/>
      <c r="F53" s="37"/>
      <c r="G53" s="37"/>
      <c r="H53" s="38"/>
    </row>
    <row r="54" spans="1:8" ht="37.5" customHeight="1" x14ac:dyDescent="0.2">
      <c r="A54" s="130" t="s">
        <v>37</v>
      </c>
      <c r="B54" s="131"/>
      <c r="C54" s="126"/>
      <c r="D54" s="36">
        <v>4140</v>
      </c>
      <c r="E54" s="37"/>
      <c r="F54" s="37"/>
      <c r="G54" s="37"/>
      <c r="H54" s="38"/>
    </row>
    <row r="55" spans="1:8" ht="37.5" customHeight="1" x14ac:dyDescent="0.2">
      <c r="A55" s="130" t="s">
        <v>38</v>
      </c>
      <c r="B55" s="131"/>
      <c r="C55" s="126"/>
      <c r="D55" s="36">
        <v>4830</v>
      </c>
      <c r="E55" s="37"/>
      <c r="F55" s="37"/>
      <c r="G55" s="37"/>
      <c r="H55" s="38"/>
    </row>
    <row r="56" spans="1:8" ht="37.5" customHeight="1" x14ac:dyDescent="0.2">
      <c r="A56" s="130" t="s">
        <v>39</v>
      </c>
      <c r="B56" s="131"/>
      <c r="C56" s="126"/>
      <c r="D56" s="36">
        <v>5520</v>
      </c>
      <c r="E56" s="37"/>
      <c r="F56" s="37"/>
      <c r="G56" s="37"/>
      <c r="H56" s="38"/>
    </row>
    <row r="57" spans="1:8" ht="37.5" customHeight="1" x14ac:dyDescent="0.2">
      <c r="A57" s="130" t="s">
        <v>40</v>
      </c>
      <c r="B57" s="131"/>
      <c r="C57" s="126"/>
      <c r="D57" s="36">
        <v>6210</v>
      </c>
      <c r="E57" s="37"/>
      <c r="F57" s="37"/>
      <c r="G57" s="37"/>
      <c r="H57" s="38"/>
    </row>
    <row r="58" spans="1:8" ht="37.5" customHeight="1" x14ac:dyDescent="0.2">
      <c r="A58" s="130" t="s">
        <v>41</v>
      </c>
      <c r="B58" s="131"/>
      <c r="C58" s="126"/>
      <c r="D58" s="36">
        <v>6900</v>
      </c>
      <c r="E58" s="37"/>
      <c r="F58" s="37"/>
      <c r="G58" s="37"/>
      <c r="H58" s="38"/>
    </row>
    <row r="59" spans="1:8" ht="37.5" customHeight="1" x14ac:dyDescent="0.2">
      <c r="A59" s="130" t="s">
        <v>42</v>
      </c>
      <c r="B59" s="131"/>
      <c r="C59" s="126"/>
      <c r="D59" s="36">
        <v>7590</v>
      </c>
      <c r="E59" s="37"/>
      <c r="F59" s="37"/>
      <c r="G59" s="37"/>
      <c r="H59" s="38"/>
    </row>
    <row r="60" spans="1:8" ht="37.5" customHeight="1" x14ac:dyDescent="0.2">
      <c r="A60" s="130" t="s">
        <v>43</v>
      </c>
      <c r="B60" s="131"/>
      <c r="C60" s="126"/>
      <c r="D60" s="36">
        <v>8280</v>
      </c>
      <c r="E60" s="37"/>
      <c r="F60" s="37"/>
      <c r="G60" s="37"/>
      <c r="H60" s="38"/>
    </row>
    <row r="61" spans="1:8" ht="37.5" customHeight="1" x14ac:dyDescent="0.2">
      <c r="A61" s="130" t="s">
        <v>44</v>
      </c>
      <c r="B61" s="131"/>
      <c r="C61" s="126"/>
      <c r="D61" s="36">
        <v>8970</v>
      </c>
      <c r="E61" s="37"/>
      <c r="F61" s="37"/>
      <c r="G61" s="37"/>
      <c r="H61" s="38"/>
    </row>
    <row r="62" spans="1:8" ht="37.5" customHeight="1" x14ac:dyDescent="0.2">
      <c r="A62" s="130" t="s">
        <v>45</v>
      </c>
      <c r="B62" s="131"/>
      <c r="C62" s="126"/>
      <c r="D62" s="36">
        <v>9660</v>
      </c>
      <c r="E62" s="37"/>
      <c r="F62" s="37"/>
      <c r="G62" s="37"/>
      <c r="H62" s="38"/>
    </row>
    <row r="63" spans="1:8" ht="37.5" customHeight="1" x14ac:dyDescent="0.2">
      <c r="A63" s="130" t="s">
        <v>46</v>
      </c>
      <c r="B63" s="131"/>
      <c r="C63" s="126"/>
      <c r="D63" s="36">
        <v>10350</v>
      </c>
      <c r="E63" s="37"/>
      <c r="F63" s="37"/>
      <c r="G63" s="37"/>
      <c r="H63" s="38"/>
    </row>
    <row r="64" spans="1:8" ht="37.5" customHeight="1" x14ac:dyDescent="0.2">
      <c r="A64" s="130" t="s">
        <v>47</v>
      </c>
      <c r="B64" s="131"/>
      <c r="C64" s="126"/>
      <c r="D64" s="36">
        <v>11040</v>
      </c>
      <c r="E64" s="37"/>
      <c r="F64" s="37"/>
      <c r="G64" s="37"/>
      <c r="H64" s="38"/>
    </row>
    <row r="65" spans="1:8" ht="37.5" customHeight="1" x14ac:dyDescent="0.2">
      <c r="A65" s="130" t="s">
        <v>48</v>
      </c>
      <c r="B65" s="131"/>
      <c r="C65" s="126"/>
      <c r="D65" s="36">
        <v>11730</v>
      </c>
      <c r="E65" s="37"/>
      <c r="F65" s="37"/>
      <c r="G65" s="37"/>
      <c r="H65" s="38"/>
    </row>
    <row r="66" spans="1:8" ht="37.5" customHeight="1" x14ac:dyDescent="0.2">
      <c r="A66" s="130" t="s">
        <v>49</v>
      </c>
      <c r="B66" s="131"/>
      <c r="C66" s="126"/>
      <c r="D66" s="36">
        <v>12420</v>
      </c>
      <c r="E66" s="37"/>
      <c r="F66" s="37"/>
      <c r="G66" s="37"/>
      <c r="H66" s="38"/>
    </row>
    <row r="67" spans="1:8" ht="37.5" customHeight="1" x14ac:dyDescent="0.2">
      <c r="A67" s="130" t="s">
        <v>50</v>
      </c>
      <c r="B67" s="131"/>
      <c r="C67" s="126"/>
      <c r="D67" s="36">
        <v>13110</v>
      </c>
      <c r="E67" s="37"/>
      <c r="F67" s="37"/>
      <c r="G67" s="37"/>
      <c r="H67" s="38"/>
    </row>
    <row r="68" spans="1:8" ht="37.5" customHeight="1" thickBot="1" x14ac:dyDescent="0.25">
      <c r="A68" s="130" t="s">
        <v>51</v>
      </c>
      <c r="B68" s="131"/>
      <c r="C68" s="126"/>
      <c r="D68" s="36">
        <v>13800</v>
      </c>
      <c r="E68" s="37"/>
      <c r="F68" s="37"/>
      <c r="G68" s="37"/>
      <c r="H68" s="38"/>
    </row>
    <row r="69" spans="1:8" ht="50.1" customHeight="1" thickBot="1" x14ac:dyDescent="0.25">
      <c r="A69" s="119" t="s">
        <v>52</v>
      </c>
      <c r="B69" s="120"/>
      <c r="C69" s="120"/>
      <c r="D69" s="121" t="str">
        <f>"от "&amp;MIN(D70:D79)&amp;" до "&amp;MAX(D70:D79)</f>
        <v>от 240 до 4020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71" s="140">
        <v>240</v>
      </c>
      <c r="E71" s="140"/>
      <c r="F71" s="140"/>
      <c r="G71" s="140"/>
      <c r="H71" s="141"/>
    </row>
    <row r="72" spans="1:8" ht="37.5" customHeight="1" x14ac:dyDescent="0.2">
      <c r="A72" s="137" t="s">
        <v>55</v>
      </c>
      <c r="B72" s="138"/>
      <c r="C72" s="142"/>
      <c r="D72" s="140">
        <v>4020</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3012</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3480</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80" s="45">
        <v>30</v>
      </c>
      <c r="E80" s="45"/>
      <c r="F80" s="45"/>
      <c r="G80" s="45"/>
      <c r="H80" s="46"/>
    </row>
    <row r="81" spans="1:8" ht="50.1" customHeight="1" thickBot="1" x14ac:dyDescent="0.25">
      <c r="A81" s="24" t="s">
        <v>65</v>
      </c>
      <c r="B81" s="25"/>
      <c r="C81" s="26"/>
      <c r="D81" s="156" t="str">
        <f>"от "&amp;MIN(D83,D103:H104,F143,D105:H119)&amp;" до "&amp;MAX(D83,D103:H104,F143,D105:H119)</f>
        <v>от 708 до 5040</v>
      </c>
      <c r="E81" s="156"/>
      <c r="F81" s="156"/>
      <c r="G81" s="156"/>
      <c r="H81" s="157"/>
    </row>
    <row r="82" spans="1:8" ht="21.75" thickBot="1" x14ac:dyDescent="0.25">
      <c r="A82" s="301"/>
      <c r="B82" s="302"/>
      <c r="C82" s="118"/>
      <c r="D82" s="325"/>
      <c r="E82" s="325"/>
      <c r="F82" s="325"/>
      <c r="G82" s="325"/>
      <c r="H82" s="326"/>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83" s="165">
        <v>2100</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525</v>
      </c>
      <c r="E85" s="140"/>
      <c r="F85" s="140"/>
      <c r="G85" s="140"/>
      <c r="H85" s="141"/>
    </row>
    <row r="86" spans="1:8" ht="67.5" customHeight="1" x14ac:dyDescent="0.2">
      <c r="A86" s="173" t="s">
        <v>70</v>
      </c>
      <c r="B86" s="174"/>
      <c r="C86" s="169"/>
      <c r="D86" s="140">
        <f>D83/5</f>
        <v>420</v>
      </c>
      <c r="E86" s="140"/>
      <c r="F86" s="140"/>
      <c r="G86" s="140"/>
      <c r="H86" s="141"/>
    </row>
    <row r="87" spans="1:8" ht="67.5" customHeight="1" x14ac:dyDescent="0.2">
      <c r="A87" s="173" t="s">
        <v>71</v>
      </c>
      <c r="B87" s="174"/>
      <c r="C87" s="169"/>
      <c r="D87" s="140">
        <f>D83/6</f>
        <v>350</v>
      </c>
      <c r="E87" s="140"/>
      <c r="F87" s="140"/>
      <c r="G87" s="140"/>
      <c r="H87" s="141"/>
    </row>
    <row r="88" spans="1:8" ht="67.5" customHeight="1" x14ac:dyDescent="0.2">
      <c r="A88" s="173" t="s">
        <v>72</v>
      </c>
      <c r="B88" s="174"/>
      <c r="C88" s="169"/>
      <c r="D88" s="140">
        <f>D83/7</f>
        <v>300</v>
      </c>
      <c r="E88" s="140"/>
      <c r="F88" s="140"/>
      <c r="G88" s="140"/>
      <c r="H88" s="141"/>
    </row>
    <row r="89" spans="1:8" ht="67.5" customHeight="1" x14ac:dyDescent="0.2">
      <c r="A89" s="173" t="s">
        <v>73</v>
      </c>
      <c r="B89" s="174"/>
      <c r="C89" s="169"/>
      <c r="D89" s="140">
        <f>D83/8</f>
        <v>262.5</v>
      </c>
      <c r="E89" s="140"/>
      <c r="F89" s="140"/>
      <c r="G89" s="140"/>
      <c r="H89" s="141"/>
    </row>
    <row r="90" spans="1:8" ht="67.5" customHeight="1" x14ac:dyDescent="0.2">
      <c r="A90" s="173" t="s">
        <v>74</v>
      </c>
      <c r="B90" s="174"/>
      <c r="C90" s="169"/>
      <c r="D90" s="140">
        <f>D83/9</f>
        <v>233.33333333333334</v>
      </c>
      <c r="E90" s="140"/>
      <c r="F90" s="140"/>
      <c r="G90" s="140"/>
      <c r="H90" s="141"/>
    </row>
    <row r="91" spans="1:8" ht="67.5" customHeight="1" x14ac:dyDescent="0.2">
      <c r="A91" s="173" t="s">
        <v>75</v>
      </c>
      <c r="B91" s="174"/>
      <c r="C91" s="169"/>
      <c r="D91" s="140">
        <f>D83/10</f>
        <v>210</v>
      </c>
      <c r="E91" s="140"/>
      <c r="F91" s="140"/>
      <c r="G91" s="140"/>
      <c r="H91" s="141"/>
    </row>
    <row r="92" spans="1:8" ht="67.5" customHeight="1" thickBot="1" x14ac:dyDescent="0.25">
      <c r="A92" s="162" t="s">
        <v>76</v>
      </c>
      <c r="B92" s="163"/>
      <c r="C92" s="169"/>
      <c r="D92" s="165">
        <v>3144</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786</v>
      </c>
      <c r="E94" s="140"/>
      <c r="F94" s="140"/>
      <c r="G94" s="140"/>
      <c r="H94" s="141"/>
    </row>
    <row r="95" spans="1:8" ht="67.5" customHeight="1" x14ac:dyDescent="0.2">
      <c r="A95" s="173" t="s">
        <v>70</v>
      </c>
      <c r="B95" s="174"/>
      <c r="C95" s="169"/>
      <c r="D95" s="140">
        <v>628.79999999999995</v>
      </c>
      <c r="E95" s="140"/>
      <c r="F95" s="140"/>
      <c r="G95" s="140"/>
      <c r="H95" s="141"/>
    </row>
    <row r="96" spans="1:8" ht="67.5" customHeight="1" x14ac:dyDescent="0.2">
      <c r="A96" s="173" t="s">
        <v>71</v>
      </c>
      <c r="B96" s="174"/>
      <c r="C96" s="169"/>
      <c r="D96" s="140">
        <v>524</v>
      </c>
      <c r="E96" s="140"/>
      <c r="F96" s="140"/>
      <c r="G96" s="140"/>
      <c r="H96" s="141"/>
    </row>
    <row r="97" spans="1:8" ht="67.5" customHeight="1" x14ac:dyDescent="0.2">
      <c r="A97" s="173" t="s">
        <v>72</v>
      </c>
      <c r="B97" s="174"/>
      <c r="C97" s="169"/>
      <c r="D97" s="140">
        <v>449.14285714285711</v>
      </c>
      <c r="E97" s="140"/>
      <c r="F97" s="140"/>
      <c r="G97" s="140"/>
      <c r="H97" s="141"/>
    </row>
    <row r="98" spans="1:8" ht="67.5" customHeight="1" x14ac:dyDescent="0.2">
      <c r="A98" s="173" t="s">
        <v>73</v>
      </c>
      <c r="B98" s="174"/>
      <c r="C98" s="169"/>
      <c r="D98" s="140">
        <v>393</v>
      </c>
      <c r="E98" s="140"/>
      <c r="F98" s="140"/>
      <c r="G98" s="140"/>
      <c r="H98" s="141"/>
    </row>
    <row r="99" spans="1:8" ht="67.5" customHeight="1" x14ac:dyDescent="0.2">
      <c r="A99" s="173" t="s">
        <v>74</v>
      </c>
      <c r="B99" s="174"/>
      <c r="C99" s="169"/>
      <c r="D99" s="140">
        <v>349.33333333333331</v>
      </c>
      <c r="E99" s="140"/>
      <c r="F99" s="140"/>
      <c r="G99" s="140"/>
      <c r="H99" s="141"/>
    </row>
    <row r="100" spans="1:8" ht="67.5" customHeight="1" thickBot="1" x14ac:dyDescent="0.25">
      <c r="A100" s="173" t="s">
        <v>75</v>
      </c>
      <c r="B100" s="174"/>
      <c r="C100" s="177"/>
      <c r="D100" s="140">
        <v>314.39999999999998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"2ГИС.ПСКОВ"</v>
      </c>
      <c r="D103" s="31">
        <v>3000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4" s="187">
        <v>1008</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"2ГИС.ПСКОВ"</v>
      </c>
      <c r="D106" s="36">
        <v>3600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"2ГИС.ПСКОВ"</v>
      </c>
      <c r="D107" s="36">
        <v>5040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9" s="36">
        <v>1476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0" s="36">
        <v>4488</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"2ГИС.ПСКОВ" (мобильная версия 2ГИС 4.0 и выше)</v>
      </c>
      <c r="D111" s="36">
        <v>1860</v>
      </c>
      <c r="E111" s="37"/>
      <c r="F111" s="37"/>
      <c r="G111" s="37"/>
      <c r="H111" s="38"/>
    </row>
    <row r="112" spans="1:8" ht="50.1" customHeight="1" x14ac:dyDescent="0.2">
      <c r="A112" s="143" t="s">
        <v>87</v>
      </c>
      <c r="B112" s="144"/>
      <c r="C112" s="186" t="s">
        <v>88</v>
      </c>
      <c r="D112" s="36">
        <v>900</v>
      </c>
      <c r="E112" s="37"/>
      <c r="F112" s="37"/>
      <c r="G112" s="37"/>
      <c r="H112" s="38"/>
    </row>
    <row r="113" spans="1:8" ht="70.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3" s="36">
        <v>1770</v>
      </c>
      <c r="E113" s="37"/>
      <c r="F113" s="37"/>
      <c r="G113" s="37"/>
      <c r="H113" s="38"/>
    </row>
    <row r="114" spans="1:8" ht="70.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4" s="36">
        <v>1416</v>
      </c>
      <c r="E114" s="37"/>
      <c r="F114" s="37"/>
      <c r="G114" s="37"/>
      <c r="H114" s="38"/>
    </row>
    <row r="115" spans="1:8" ht="70.5" customHeight="1" x14ac:dyDescent="0.2">
      <c r="A115" s="143" t="s">
        <v>91</v>
      </c>
      <c r="B115" s="144"/>
      <c r="C115"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5" s="36">
        <v>1182</v>
      </c>
      <c r="E115" s="37"/>
      <c r="F115" s="37"/>
      <c r="G115" s="37"/>
      <c r="H115" s="38"/>
    </row>
    <row r="116" spans="1:8" ht="70.5" customHeight="1" x14ac:dyDescent="0.2">
      <c r="A116" s="143" t="s">
        <v>92</v>
      </c>
      <c r="B116" s="144"/>
      <c r="C116"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6" s="36">
        <v>708</v>
      </c>
      <c r="E116" s="37"/>
      <c r="F116" s="37"/>
      <c r="G116" s="37"/>
      <c r="H116" s="38"/>
    </row>
    <row r="117" spans="1:8" ht="70.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7" s="36">
        <v>4488</v>
      </c>
      <c r="E117" s="37"/>
      <c r="F117" s="37"/>
      <c r="G117" s="37"/>
      <c r="H117" s="38"/>
    </row>
    <row r="118" spans="1:8" ht="70.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9" s="36">
        <v>3012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20" s="36">
        <v>600</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2" s="36">
        <v>4800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24" s="36">
        <v>4500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"2ГИС.ПСКОВ"</v>
      </c>
      <c r="D125" s="36">
        <v>4200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6">
        <v>1440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"2ГИС.ПСКОВ" (версия для ПК)</v>
      </c>
      <c r="D127" s="36">
        <v>5400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"2ГИС.ПСКОВ"</v>
      </c>
      <c r="D128" s="36">
        <v>5040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"2ГИС.ПСКОВ"</v>
      </c>
      <c r="D129" s="36">
        <v>6048</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"2ГИС.ПСКОВ" (версия для ПК)</v>
      </c>
      <c r="D130" s="36">
        <v>3120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"2ГИС.ПСКОВ" (версия для ПК)</v>
      </c>
      <c r="D131" s="36">
        <v>2160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"2ГИС.ПСКОВ" (версия для ПК)</v>
      </c>
      <c r="D132" s="36">
        <v>6360</v>
      </c>
      <c r="E132" s="37"/>
      <c r="F132" s="37"/>
      <c r="G132" s="37"/>
      <c r="H132" s="38"/>
    </row>
    <row r="133" spans="1:8" ht="50.1" customHeight="1" x14ac:dyDescent="0.2">
      <c r="A133" s="143" t="s">
        <v>108</v>
      </c>
      <c r="B133" s="144"/>
      <c r="C133" s="186" t="s">
        <v>88</v>
      </c>
      <c r="D133" s="36">
        <v>1320</v>
      </c>
      <c r="E133" s="37"/>
      <c r="F133" s="37"/>
      <c r="G133" s="37"/>
      <c r="H133" s="38"/>
    </row>
    <row r="134" spans="1:8" ht="75.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6">
        <v>6360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"2ГИС.ПСКОВ" (версия для ПК)</v>
      </c>
      <c r="D135" s="44">
        <v>4320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37" s="36">
        <v>2004</v>
      </c>
      <c r="E137" s="37"/>
      <c r="F137" s="37"/>
      <c r="G137" s="37"/>
      <c r="H137" s="38"/>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3" s="200">
        <f>F143*1.2</f>
        <v>2016</v>
      </c>
      <c r="E143" s="201">
        <f>F143*1.1</f>
        <v>1848.0000000000002</v>
      </c>
      <c r="F143" s="201">
        <v>1680</v>
      </c>
      <c r="G143" s="201">
        <f>F143*0.75</f>
        <v>1260</v>
      </c>
      <c r="H143" s="202">
        <f>F143*0.5</f>
        <v>840</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"2ГИС.ПСКОВ"</v>
      </c>
      <c r="D144" s="36">
        <v>1560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5" s="36">
        <v>2478</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6" s="200">
        <f>F146*1.2</f>
        <v>2880</v>
      </c>
      <c r="E146" s="201">
        <f>F146*1.1</f>
        <v>2640</v>
      </c>
      <c r="F146" s="201">
        <v>2400</v>
      </c>
      <c r="G146" s="201">
        <f>F146*0.75</f>
        <v>1800</v>
      </c>
      <c r="H146" s="202">
        <f>F146*0.5</f>
        <v>1200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"2ГИС.ПСКОВ"</v>
      </c>
      <c r="D147" s="36">
        <v>2280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8" s="36">
        <v>3480</v>
      </c>
      <c r="E148" s="37"/>
      <c r="F148" s="37"/>
      <c r="G148" s="37"/>
      <c r="H148" s="38"/>
    </row>
    <row r="149" spans="1:8" s="16" customFormat="1" ht="126" customHeight="1" thickBot="1" x14ac:dyDescent="0.25">
      <c r="A149" s="143" t="s">
        <v>124</v>
      </c>
      <c r="B149" s="144"/>
      <c r="C149" s="203" t="str">
        <f>C144</f>
        <v>Интернет-площадка 2gis.ru на основе Cправочника организаций "2ГИС.ПСКОВ"</v>
      </c>
      <c r="D149" s="200">
        <f>F149*1.2</f>
        <v>1512</v>
      </c>
      <c r="E149" s="201">
        <f>F149*1.1</f>
        <v>1386</v>
      </c>
      <c r="F149" s="201">
        <v>1260</v>
      </c>
      <c r="G149" s="201">
        <f>F149*0.75</f>
        <v>945</v>
      </c>
      <c r="H149" s="202">
        <f>F149*0.5</f>
        <v>630</v>
      </c>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2" s="31">
        <v>6630</v>
      </c>
      <c r="E152" s="32"/>
      <c r="F152" s="32"/>
      <c r="G152" s="32"/>
      <c r="H152" s="33"/>
    </row>
    <row r="153" spans="1:8" s="16" customFormat="1" ht="83.25" customHeight="1" thickBot="1" x14ac:dyDescent="0.25">
      <c r="A153" s="143" t="s">
        <v>187</v>
      </c>
      <c r="B153" s="144"/>
      <c r="C153" s="196"/>
      <c r="D153" s="36">
        <v>6630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636</v>
      </c>
      <c r="D156" s="210"/>
      <c r="E156" s="211"/>
      <c r="F156" s="211"/>
      <c r="G156" s="211"/>
      <c r="H156" s="211"/>
    </row>
    <row r="157" spans="1:8" ht="21" x14ac:dyDescent="0.2">
      <c r="A157" s="208"/>
      <c r="B157" s="211"/>
      <c r="C157" s="212" t="s">
        <v>637</v>
      </c>
      <c r="D157" s="212"/>
      <c r="E157" s="211"/>
      <c r="F157" s="211"/>
      <c r="G157" s="211"/>
      <c r="H157" s="211"/>
    </row>
    <row r="158" spans="1:8" ht="21" x14ac:dyDescent="0.2">
      <c r="A158" s="208"/>
      <c r="B158" s="211"/>
      <c r="C158" s="210" t="s">
        <v>638</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customHeight="1"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customHeight="1" x14ac:dyDescent="0.2">
      <c r="A169" s="227" t="s">
        <v>138</v>
      </c>
      <c r="B169" s="227"/>
      <c r="C169" s="227"/>
      <c r="D169" s="227"/>
      <c r="E169" s="227"/>
      <c r="F169" s="227"/>
      <c r="G169" s="227"/>
      <c r="H169" s="227"/>
    </row>
    <row r="170" spans="1:8" ht="21" customHeight="1"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0.75" customHeight="1" thickBot="1" x14ac:dyDescent="0.25">
      <c r="A173" s="305" t="s">
        <v>141</v>
      </c>
      <c r="B173" s="306"/>
      <c r="C173" s="238" t="s">
        <v>142</v>
      </c>
      <c r="D173" s="330" t="s">
        <v>143</v>
      </c>
      <c r="E173" s="331"/>
      <c r="F173" s="240"/>
      <c r="G173" s="240"/>
      <c r="H173" s="240"/>
    </row>
    <row r="174" spans="1:8" ht="111" customHeight="1" x14ac:dyDescent="0.2">
      <c r="A174" s="241" t="s">
        <v>144</v>
      </c>
      <c r="B174" s="242"/>
      <c r="C174" s="243" t="s">
        <v>145</v>
      </c>
      <c r="D174" s="244" t="s">
        <v>146</v>
      </c>
      <c r="E174" s="245"/>
      <c r="F174" s="240"/>
      <c r="G174" s="240"/>
      <c r="H174" s="240"/>
    </row>
    <row r="175" spans="1:8" ht="109.5" customHeight="1" x14ac:dyDescent="0.2">
      <c r="A175" s="246" t="s">
        <v>147</v>
      </c>
      <c r="B175" s="247"/>
      <c r="C175" s="248" t="s">
        <v>148</v>
      </c>
      <c r="D175" s="249" t="s">
        <v>149</v>
      </c>
      <c r="E175" s="250"/>
      <c r="F175" s="240"/>
      <c r="G175" s="240"/>
      <c r="H175" s="240"/>
    </row>
    <row r="176" spans="1:8" ht="181.5" customHeight="1" thickBot="1" x14ac:dyDescent="0.25">
      <c r="A176" s="332" t="s">
        <v>150</v>
      </c>
      <c r="B176" s="333"/>
      <c r="C176" s="334" t="s">
        <v>151</v>
      </c>
      <c r="D176" s="335" t="s">
        <v>149</v>
      </c>
      <c r="E176" s="336"/>
      <c r="F176" s="240"/>
      <c r="G176" s="240"/>
      <c r="H176" s="240"/>
    </row>
    <row r="177" spans="1:8" s="205" customFormat="1" ht="102.75" customHeight="1" thickBot="1" x14ac:dyDescent="0.25">
      <c r="A177" s="332" t="s">
        <v>153</v>
      </c>
      <c r="B177" s="333"/>
      <c r="C177" s="546" t="s">
        <v>154</v>
      </c>
      <c r="D177" s="333" t="s">
        <v>149</v>
      </c>
      <c r="E177" s="547"/>
      <c r="F177" s="234"/>
      <c r="G177" s="234"/>
      <c r="H177" s="234"/>
    </row>
    <row r="178" spans="1:8" s="226" customFormat="1" ht="222.75" customHeight="1" thickBot="1" x14ac:dyDescent="0.25">
      <c r="A178" s="332" t="s">
        <v>155</v>
      </c>
      <c r="B178" s="333"/>
      <c r="C178" s="334" t="s">
        <v>156</v>
      </c>
      <c r="D178" s="335" t="s">
        <v>149</v>
      </c>
      <c r="E178" s="336"/>
      <c r="F178" s="224"/>
      <c r="G178" s="225"/>
      <c r="H178" s="225"/>
    </row>
    <row r="179" spans="1:8" ht="50.25" customHeight="1" x14ac:dyDescent="0.2">
      <c r="A179" s="689"/>
      <c r="B179" s="689"/>
      <c r="C179" s="577"/>
      <c r="D179" s="577"/>
      <c r="E179" s="577"/>
      <c r="F179" s="224"/>
      <c r="G179" s="225"/>
      <c r="H179" s="225"/>
    </row>
    <row r="180" spans="1:8" ht="34.5" customHeight="1" x14ac:dyDescent="0.2">
      <c r="A180" s="252" t="s">
        <v>157</v>
      </c>
      <c r="B180" s="252"/>
      <c r="C180" s="252"/>
      <c r="D180" s="252"/>
      <c r="E180" s="252"/>
      <c r="F180" s="252"/>
      <c r="G180" s="252"/>
      <c r="H180" s="252"/>
    </row>
    <row r="181" spans="1:8" ht="34.5" customHeight="1" x14ac:dyDescent="0.2">
      <c r="A181" s="252" t="s">
        <v>158</v>
      </c>
      <c r="B181" s="252"/>
      <c r="C181" s="252"/>
      <c r="D181" s="252"/>
      <c r="E181" s="252"/>
      <c r="F181" s="252"/>
      <c r="G181" s="252"/>
      <c r="H181" s="252"/>
    </row>
    <row r="182" spans="1:8" ht="184.5" customHeight="1" x14ac:dyDescent="0.2">
      <c r="A182"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227"/>
      <c r="C182" s="227"/>
      <c r="D182" s="227"/>
      <c r="E182" s="227"/>
      <c r="F182" s="227"/>
      <c r="G182" s="227"/>
      <c r="H182" s="227"/>
    </row>
    <row r="183" spans="1:8" ht="92.25" customHeight="1" x14ac:dyDescent="0.2">
      <c r="A183" s="227" t="s">
        <v>160</v>
      </c>
      <c r="B183" s="227"/>
      <c r="C183" s="227"/>
      <c r="D183" s="227"/>
      <c r="E183" s="227"/>
      <c r="F183" s="227"/>
      <c r="G183" s="227"/>
      <c r="H183" s="227"/>
    </row>
    <row r="184" spans="1:8" ht="21" customHeight="1" x14ac:dyDescent="0.2">
      <c r="A184" s="252" t="s">
        <v>161</v>
      </c>
      <c r="B184" s="252"/>
      <c r="C184" s="252"/>
      <c r="D184" s="252"/>
      <c r="E184" s="252"/>
      <c r="F184" s="252"/>
      <c r="G184" s="252"/>
      <c r="H184" s="252"/>
    </row>
    <row r="185" spans="1:8" s="254" customFormat="1" ht="114.75" customHeight="1" x14ac:dyDescent="0.2">
      <c r="A185" s="227" t="s">
        <v>162</v>
      </c>
      <c r="B185" s="227"/>
      <c r="C185" s="227"/>
      <c r="D185" s="227"/>
      <c r="E185" s="227"/>
      <c r="F185" s="227"/>
      <c r="G185" s="227"/>
      <c r="H185" s="227"/>
    </row>
  </sheetData>
  <sheetProtection selectLockedCells="1" selectUnlockedCells="1"/>
  <mergeCells count="304">
    <mergeCell ref="A180:H180"/>
    <mergeCell ref="A181:H181"/>
    <mergeCell ref="A182:H182"/>
    <mergeCell ref="A183:H183"/>
    <mergeCell ref="A184:H184"/>
    <mergeCell ref="A185:E185"/>
    <mergeCell ref="F185:H185"/>
    <mergeCell ref="A176:B176"/>
    <mergeCell ref="D176:E176"/>
    <mergeCell ref="A177:B177"/>
    <mergeCell ref="D177:E177"/>
    <mergeCell ref="A178:B178"/>
    <mergeCell ref="D178:E178"/>
    <mergeCell ref="A173:B173"/>
    <mergeCell ref="D173:E173"/>
    <mergeCell ref="A174:B174"/>
    <mergeCell ref="D174:E174"/>
    <mergeCell ref="A175:B175"/>
    <mergeCell ref="D175:E175"/>
    <mergeCell ref="A165:C165"/>
    <mergeCell ref="A166:C166"/>
    <mergeCell ref="A168:H168"/>
    <mergeCell ref="A169:H169"/>
    <mergeCell ref="A171:E171"/>
    <mergeCell ref="A172:E172"/>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49:B149"/>
    <mergeCell ref="A150:B150"/>
    <mergeCell ref="D150:H150"/>
    <mergeCell ref="A151:C151"/>
    <mergeCell ref="D151:H151"/>
    <mergeCell ref="A152:B152"/>
    <mergeCell ref="C152:C153"/>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1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8352</v>
      </c>
      <c r="E7" s="32">
        <f>F7*1.1</f>
        <v>7656.0000000000009</v>
      </c>
      <c r="F7" s="32">
        <v>6960</v>
      </c>
      <c r="G7" s="32">
        <f>F7*0.75</f>
        <v>5220</v>
      </c>
      <c r="H7" s="33">
        <f>F7*0.5</f>
        <v>3480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9504</v>
      </c>
      <c r="E12" s="32">
        <f>F12*1.1</f>
        <v>8712</v>
      </c>
      <c r="F12" s="32">
        <v>7920</v>
      </c>
      <c r="G12" s="32">
        <f>F12*0.75</f>
        <v>5940</v>
      </c>
      <c r="H12" s="33">
        <f>F12*0.5</f>
        <v>3960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1584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11692.8</v>
      </c>
      <c r="E27" s="32">
        <f>F27*1.1</f>
        <v>10718.400000000001</v>
      </c>
      <c r="F27" s="32">
        <v>9744</v>
      </c>
      <c r="G27" s="32">
        <f>F27*0.75</f>
        <v>7308</v>
      </c>
      <c r="H27" s="33">
        <f>F27*0.5</f>
        <v>4872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13305.6</v>
      </c>
      <c r="E32" s="32">
        <f>F32*1.1</f>
        <v>12196.800000000001</v>
      </c>
      <c r="F32" s="32">
        <v>11088</v>
      </c>
      <c r="G32" s="32">
        <f>F32*0.75</f>
        <v>8316</v>
      </c>
      <c r="H32" s="33">
        <f>F32*0.5</f>
        <v>5544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420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1920 до 38400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49" s="365">
        <v>1920</v>
      </c>
      <c r="E49" s="128"/>
      <c r="F49" s="128"/>
      <c r="G49" s="128"/>
      <c r="H49" s="129"/>
    </row>
    <row r="50" spans="1:8" ht="37.5" customHeight="1" x14ac:dyDescent="0.2">
      <c r="A50" s="130" t="s">
        <v>33</v>
      </c>
      <c r="B50" s="366"/>
      <c r="C50" s="367"/>
      <c r="D50" s="56">
        <v>3840</v>
      </c>
      <c r="E50" s="37"/>
      <c r="F50" s="37"/>
      <c r="G50" s="37"/>
      <c r="H50" s="38"/>
    </row>
    <row r="51" spans="1:8" ht="37.5" customHeight="1" x14ac:dyDescent="0.2">
      <c r="A51" s="130" t="s">
        <v>34</v>
      </c>
      <c r="B51" s="366"/>
      <c r="C51" s="367"/>
      <c r="D51" s="56">
        <v>5760</v>
      </c>
      <c r="E51" s="37"/>
      <c r="F51" s="37"/>
      <c r="G51" s="37"/>
      <c r="H51" s="38"/>
    </row>
    <row r="52" spans="1:8" ht="37.5" customHeight="1" x14ac:dyDescent="0.2">
      <c r="A52" s="130" t="s">
        <v>35</v>
      </c>
      <c r="B52" s="366"/>
      <c r="C52" s="367"/>
      <c r="D52" s="56">
        <v>7680</v>
      </c>
      <c r="E52" s="37"/>
      <c r="F52" s="37"/>
      <c r="G52" s="37"/>
      <c r="H52" s="38"/>
    </row>
    <row r="53" spans="1:8" ht="37.5" customHeight="1" x14ac:dyDescent="0.2">
      <c r="A53" s="130" t="s">
        <v>36</v>
      </c>
      <c r="B53" s="366"/>
      <c r="C53" s="367"/>
      <c r="D53" s="56">
        <v>9600</v>
      </c>
      <c r="E53" s="37"/>
      <c r="F53" s="37"/>
      <c r="G53" s="37"/>
      <c r="H53" s="38"/>
    </row>
    <row r="54" spans="1:8" ht="37.5" customHeight="1" x14ac:dyDescent="0.2">
      <c r="A54" s="130" t="s">
        <v>37</v>
      </c>
      <c r="B54" s="366"/>
      <c r="C54" s="367"/>
      <c r="D54" s="56">
        <v>11520</v>
      </c>
      <c r="E54" s="37"/>
      <c r="F54" s="37"/>
      <c r="G54" s="37"/>
      <c r="H54" s="38"/>
    </row>
    <row r="55" spans="1:8" ht="37.5" customHeight="1" x14ac:dyDescent="0.2">
      <c r="A55" s="130" t="s">
        <v>38</v>
      </c>
      <c r="B55" s="366"/>
      <c r="C55" s="367"/>
      <c r="D55" s="56">
        <v>13440</v>
      </c>
      <c r="E55" s="37"/>
      <c r="F55" s="37"/>
      <c r="G55" s="37"/>
      <c r="H55" s="38"/>
    </row>
    <row r="56" spans="1:8" ht="37.5" customHeight="1" x14ac:dyDescent="0.2">
      <c r="A56" s="130" t="s">
        <v>39</v>
      </c>
      <c r="B56" s="366"/>
      <c r="C56" s="367"/>
      <c r="D56" s="56">
        <v>15360</v>
      </c>
      <c r="E56" s="37"/>
      <c r="F56" s="37"/>
      <c r="G56" s="37"/>
      <c r="H56" s="38"/>
    </row>
    <row r="57" spans="1:8" ht="37.5" customHeight="1" x14ac:dyDescent="0.2">
      <c r="A57" s="130" t="s">
        <v>40</v>
      </c>
      <c r="B57" s="366"/>
      <c r="C57" s="367"/>
      <c r="D57" s="56">
        <v>17280</v>
      </c>
      <c r="E57" s="37"/>
      <c r="F57" s="37"/>
      <c r="G57" s="37"/>
      <c r="H57" s="38"/>
    </row>
    <row r="58" spans="1:8" ht="37.5" customHeight="1" x14ac:dyDescent="0.2">
      <c r="A58" s="130" t="s">
        <v>41</v>
      </c>
      <c r="B58" s="366"/>
      <c r="C58" s="367"/>
      <c r="D58" s="56">
        <v>19200</v>
      </c>
      <c r="E58" s="37"/>
      <c r="F58" s="37"/>
      <c r="G58" s="37"/>
      <c r="H58" s="38"/>
    </row>
    <row r="59" spans="1:8" ht="37.5" customHeight="1" x14ac:dyDescent="0.2">
      <c r="A59" s="130" t="s">
        <v>42</v>
      </c>
      <c r="B59" s="366"/>
      <c r="C59" s="367"/>
      <c r="D59" s="56">
        <v>21120</v>
      </c>
      <c r="E59" s="37"/>
      <c r="F59" s="37"/>
      <c r="G59" s="37"/>
      <c r="H59" s="38"/>
    </row>
    <row r="60" spans="1:8" ht="37.5" customHeight="1" x14ac:dyDescent="0.2">
      <c r="A60" s="130" t="s">
        <v>43</v>
      </c>
      <c r="B60" s="366"/>
      <c r="C60" s="367"/>
      <c r="D60" s="56">
        <v>23040</v>
      </c>
      <c r="E60" s="37"/>
      <c r="F60" s="37"/>
      <c r="G60" s="37"/>
      <c r="H60" s="38"/>
    </row>
    <row r="61" spans="1:8" ht="37.5" customHeight="1" x14ac:dyDescent="0.2">
      <c r="A61" s="130" t="s">
        <v>44</v>
      </c>
      <c r="B61" s="366"/>
      <c r="C61" s="367"/>
      <c r="D61" s="56">
        <v>24960</v>
      </c>
      <c r="E61" s="37"/>
      <c r="F61" s="37"/>
      <c r="G61" s="37"/>
      <c r="H61" s="38"/>
    </row>
    <row r="62" spans="1:8" ht="37.5" customHeight="1" x14ac:dyDescent="0.2">
      <c r="A62" s="130" t="s">
        <v>45</v>
      </c>
      <c r="B62" s="366"/>
      <c r="C62" s="367"/>
      <c r="D62" s="56">
        <v>26880</v>
      </c>
      <c r="E62" s="37"/>
      <c r="F62" s="37"/>
      <c r="G62" s="37"/>
      <c r="H62" s="38"/>
    </row>
    <row r="63" spans="1:8" ht="37.5" customHeight="1" x14ac:dyDescent="0.2">
      <c r="A63" s="130" t="s">
        <v>46</v>
      </c>
      <c r="B63" s="366"/>
      <c r="C63" s="367"/>
      <c r="D63" s="56">
        <v>28800</v>
      </c>
      <c r="E63" s="37"/>
      <c r="F63" s="37"/>
      <c r="G63" s="37"/>
      <c r="H63" s="38"/>
    </row>
    <row r="64" spans="1:8" ht="37.5" customHeight="1" x14ac:dyDescent="0.2">
      <c r="A64" s="130" t="s">
        <v>47</v>
      </c>
      <c r="B64" s="366"/>
      <c r="C64" s="367"/>
      <c r="D64" s="56">
        <v>30720</v>
      </c>
      <c r="E64" s="37"/>
      <c r="F64" s="37"/>
      <c r="G64" s="37"/>
      <c r="H64" s="38"/>
    </row>
    <row r="65" spans="1:8" ht="37.5" customHeight="1" x14ac:dyDescent="0.2">
      <c r="A65" s="130" t="s">
        <v>48</v>
      </c>
      <c r="B65" s="366"/>
      <c r="C65" s="367"/>
      <c r="D65" s="56">
        <v>32640</v>
      </c>
      <c r="E65" s="37"/>
      <c r="F65" s="37"/>
      <c r="G65" s="37"/>
      <c r="H65" s="38"/>
    </row>
    <row r="66" spans="1:8" ht="37.5" customHeight="1" x14ac:dyDescent="0.2">
      <c r="A66" s="130" t="s">
        <v>49</v>
      </c>
      <c r="B66" s="366"/>
      <c r="C66" s="367"/>
      <c r="D66" s="56">
        <v>34560</v>
      </c>
      <c r="E66" s="37"/>
      <c r="F66" s="37"/>
      <c r="G66" s="37"/>
      <c r="H66" s="38"/>
    </row>
    <row r="67" spans="1:8" ht="37.5" customHeight="1" x14ac:dyDescent="0.2">
      <c r="A67" s="130" t="s">
        <v>50</v>
      </c>
      <c r="B67" s="366"/>
      <c r="C67" s="367"/>
      <c r="D67" s="56">
        <v>36480</v>
      </c>
      <c r="E67" s="37"/>
      <c r="F67" s="37"/>
      <c r="G67" s="37"/>
      <c r="H67" s="38"/>
    </row>
    <row r="68" spans="1:8" ht="37.5" customHeight="1" x14ac:dyDescent="0.2">
      <c r="A68" s="130" t="s">
        <v>51</v>
      </c>
      <c r="B68" s="366"/>
      <c r="C68" s="367"/>
      <c r="D68" s="56">
        <v>38400</v>
      </c>
      <c r="E68" s="37"/>
      <c r="F68" s="37"/>
      <c r="G68" s="37"/>
      <c r="H68" s="38"/>
    </row>
    <row r="69" spans="1:8" ht="37.5" customHeight="1" x14ac:dyDescent="0.2">
      <c r="A69" s="130" t="s">
        <v>197</v>
      </c>
      <c r="B69" s="366"/>
      <c r="C69" s="367"/>
      <c r="D69" s="56">
        <v>40320</v>
      </c>
      <c r="E69" s="37"/>
      <c r="F69" s="37"/>
      <c r="G69" s="37"/>
      <c r="H69" s="38"/>
    </row>
    <row r="70" spans="1:8" ht="37.5" customHeight="1" x14ac:dyDescent="0.2">
      <c r="A70" s="130" t="s">
        <v>198</v>
      </c>
      <c r="B70" s="366"/>
      <c r="C70" s="367"/>
      <c r="D70" s="56">
        <v>42240</v>
      </c>
      <c r="E70" s="37"/>
      <c r="F70" s="37"/>
      <c r="G70" s="37"/>
      <c r="H70" s="38"/>
    </row>
    <row r="71" spans="1:8" ht="37.5" customHeight="1" x14ac:dyDescent="0.2">
      <c r="A71" s="130" t="s">
        <v>199</v>
      </c>
      <c r="B71" s="366"/>
      <c r="C71" s="367"/>
      <c r="D71" s="56">
        <v>44160</v>
      </c>
      <c r="E71" s="37"/>
      <c r="F71" s="37"/>
      <c r="G71" s="37"/>
      <c r="H71" s="38"/>
    </row>
    <row r="72" spans="1:8" ht="37.5" customHeight="1" x14ac:dyDescent="0.2">
      <c r="A72" s="130" t="s">
        <v>200</v>
      </c>
      <c r="B72" s="366"/>
      <c r="C72" s="367"/>
      <c r="D72" s="56">
        <v>46080</v>
      </c>
      <c r="E72" s="37"/>
      <c r="F72" s="37"/>
      <c r="G72" s="37"/>
      <c r="H72" s="38"/>
    </row>
    <row r="73" spans="1:8" ht="37.5" customHeight="1" x14ac:dyDescent="0.2">
      <c r="A73" s="130" t="s">
        <v>201</v>
      </c>
      <c r="B73" s="366"/>
      <c r="C73" s="367"/>
      <c r="D73" s="56">
        <v>48000</v>
      </c>
      <c r="E73" s="37"/>
      <c r="F73" s="37"/>
      <c r="G73" s="37"/>
      <c r="H73" s="38"/>
    </row>
    <row r="74" spans="1:8" ht="37.5" customHeight="1" x14ac:dyDescent="0.2">
      <c r="A74" s="130" t="s">
        <v>202</v>
      </c>
      <c r="B74" s="366"/>
      <c r="C74" s="367"/>
      <c r="D74" s="56">
        <v>49920</v>
      </c>
      <c r="E74" s="37"/>
      <c r="F74" s="37"/>
      <c r="G74" s="37"/>
      <c r="H74" s="38"/>
    </row>
    <row r="75" spans="1:8" ht="37.5" customHeight="1" x14ac:dyDescent="0.2">
      <c r="A75" s="130" t="s">
        <v>203</v>
      </c>
      <c r="B75" s="366"/>
      <c r="C75" s="367"/>
      <c r="D75" s="56">
        <v>51840</v>
      </c>
      <c r="E75" s="37"/>
      <c r="F75" s="37"/>
      <c r="G75" s="37"/>
      <c r="H75" s="38"/>
    </row>
    <row r="76" spans="1:8" ht="37.5" customHeight="1" x14ac:dyDescent="0.2">
      <c r="A76" s="130" t="s">
        <v>204</v>
      </c>
      <c r="B76" s="366"/>
      <c r="C76" s="367"/>
      <c r="D76" s="56">
        <v>53760</v>
      </c>
      <c r="E76" s="37"/>
      <c r="F76" s="37"/>
      <c r="G76" s="37"/>
      <c r="H76" s="38"/>
    </row>
    <row r="77" spans="1:8" ht="37.5" customHeight="1" x14ac:dyDescent="0.2">
      <c r="A77" s="130" t="s">
        <v>205</v>
      </c>
      <c r="B77" s="366"/>
      <c r="C77" s="367"/>
      <c r="D77" s="56">
        <v>55680</v>
      </c>
      <c r="E77" s="37"/>
      <c r="F77" s="37"/>
      <c r="G77" s="37"/>
      <c r="H77" s="38"/>
    </row>
    <row r="78" spans="1:8" ht="37.5" customHeight="1" x14ac:dyDescent="0.2">
      <c r="A78" s="130" t="s">
        <v>206</v>
      </c>
      <c r="B78" s="366"/>
      <c r="C78" s="367"/>
      <c r="D78" s="56">
        <v>57600</v>
      </c>
      <c r="E78" s="37"/>
      <c r="F78" s="37"/>
      <c r="G78" s="37"/>
      <c r="H78" s="38"/>
    </row>
    <row r="79" spans="1:8" ht="37.5" customHeight="1" x14ac:dyDescent="0.2">
      <c r="A79" s="130" t="s">
        <v>216</v>
      </c>
      <c r="B79" s="366"/>
      <c r="C79" s="367"/>
      <c r="D79" s="56">
        <v>59520</v>
      </c>
      <c r="E79" s="37"/>
      <c r="F79" s="37"/>
      <c r="G79" s="37"/>
      <c r="H79" s="38"/>
    </row>
    <row r="80" spans="1:8" ht="37.5" customHeight="1" x14ac:dyDescent="0.2">
      <c r="A80" s="130" t="s">
        <v>217</v>
      </c>
      <c r="B80" s="366"/>
      <c r="C80" s="367"/>
      <c r="D80" s="56">
        <v>61440</v>
      </c>
      <c r="E80" s="37"/>
      <c r="F80" s="37"/>
      <c r="G80" s="37"/>
      <c r="H80" s="38"/>
    </row>
    <row r="81" spans="1:8" ht="37.5" customHeight="1" x14ac:dyDescent="0.2">
      <c r="A81" s="130" t="s">
        <v>218</v>
      </c>
      <c r="B81" s="366"/>
      <c r="C81" s="367"/>
      <c r="D81" s="56">
        <v>63360</v>
      </c>
      <c r="E81" s="37"/>
      <c r="F81" s="37"/>
      <c r="G81" s="37"/>
      <c r="H81" s="38"/>
    </row>
    <row r="82" spans="1:8" ht="37.5" customHeight="1" x14ac:dyDescent="0.2">
      <c r="A82" s="130" t="s">
        <v>219</v>
      </c>
      <c r="B82" s="366"/>
      <c r="C82" s="367"/>
      <c r="D82" s="56">
        <v>65280</v>
      </c>
      <c r="E82" s="37"/>
      <c r="F82" s="37"/>
      <c r="G82" s="37"/>
      <c r="H82" s="38"/>
    </row>
    <row r="83" spans="1:8" ht="37.5" customHeight="1" x14ac:dyDescent="0.2">
      <c r="A83" s="130" t="s">
        <v>220</v>
      </c>
      <c r="B83" s="366"/>
      <c r="C83" s="367"/>
      <c r="D83" s="56">
        <v>67200</v>
      </c>
      <c r="E83" s="37"/>
      <c r="F83" s="37"/>
      <c r="G83" s="37"/>
      <c r="H83" s="38"/>
    </row>
    <row r="84" spans="1:8" ht="37.5" customHeight="1" x14ac:dyDescent="0.2">
      <c r="A84" s="130" t="s">
        <v>221</v>
      </c>
      <c r="B84" s="366"/>
      <c r="C84" s="367"/>
      <c r="D84" s="56">
        <v>69120</v>
      </c>
      <c r="E84" s="37"/>
      <c r="F84" s="37"/>
      <c r="G84" s="37"/>
      <c r="H84" s="38"/>
    </row>
    <row r="85" spans="1:8" ht="37.5" customHeight="1" x14ac:dyDescent="0.2">
      <c r="A85" s="130" t="s">
        <v>222</v>
      </c>
      <c r="B85" s="366"/>
      <c r="C85" s="367"/>
      <c r="D85" s="56">
        <v>71040</v>
      </c>
      <c r="E85" s="37"/>
      <c r="F85" s="37"/>
      <c r="G85" s="37"/>
      <c r="H85" s="38"/>
    </row>
    <row r="86" spans="1:8" ht="37.5" customHeight="1" x14ac:dyDescent="0.2">
      <c r="A86" s="130" t="s">
        <v>223</v>
      </c>
      <c r="B86" s="366"/>
      <c r="C86" s="367"/>
      <c r="D86" s="56">
        <v>72960</v>
      </c>
      <c r="E86" s="37"/>
      <c r="F86" s="37"/>
      <c r="G86" s="37"/>
      <c r="H86" s="38"/>
    </row>
    <row r="87" spans="1:8" ht="37.5" customHeight="1" x14ac:dyDescent="0.2">
      <c r="A87" s="130" t="s">
        <v>224</v>
      </c>
      <c r="B87" s="366"/>
      <c r="C87" s="367"/>
      <c r="D87" s="56">
        <v>74880</v>
      </c>
      <c r="E87" s="37"/>
      <c r="F87" s="37"/>
      <c r="G87" s="37"/>
      <c r="H87" s="38"/>
    </row>
    <row r="88" spans="1:8" ht="37.5" customHeight="1" x14ac:dyDescent="0.2">
      <c r="A88" s="130" t="s">
        <v>225</v>
      </c>
      <c r="B88" s="366"/>
      <c r="C88" s="367"/>
      <c r="D88" s="56">
        <v>76800</v>
      </c>
      <c r="E88" s="37"/>
      <c r="F88" s="37"/>
      <c r="G88" s="37"/>
      <c r="H88" s="38"/>
    </row>
    <row r="89" spans="1:8" ht="37.5" customHeight="1" x14ac:dyDescent="0.2">
      <c r="A89" s="130" t="s">
        <v>292</v>
      </c>
      <c r="B89" s="366"/>
      <c r="C89" s="367"/>
      <c r="D89" s="56">
        <v>78720</v>
      </c>
      <c r="E89" s="37"/>
      <c r="F89" s="37"/>
      <c r="G89" s="37"/>
      <c r="H89" s="38"/>
    </row>
    <row r="90" spans="1:8" ht="37.5" customHeight="1" x14ac:dyDescent="0.2">
      <c r="A90" s="130" t="s">
        <v>293</v>
      </c>
      <c r="B90" s="366"/>
      <c r="C90" s="367"/>
      <c r="D90" s="56">
        <v>80640</v>
      </c>
      <c r="E90" s="37"/>
      <c r="F90" s="37"/>
      <c r="G90" s="37"/>
      <c r="H90" s="38"/>
    </row>
    <row r="91" spans="1:8" ht="37.5" customHeight="1" x14ac:dyDescent="0.2">
      <c r="A91" s="130" t="s">
        <v>294</v>
      </c>
      <c r="B91" s="366"/>
      <c r="C91" s="367"/>
      <c r="D91" s="56">
        <v>82560</v>
      </c>
      <c r="E91" s="37"/>
      <c r="F91" s="37"/>
      <c r="G91" s="37"/>
      <c r="H91" s="38"/>
    </row>
    <row r="92" spans="1:8" ht="37.5" customHeight="1" x14ac:dyDescent="0.2">
      <c r="A92" s="130" t="s">
        <v>295</v>
      </c>
      <c r="B92" s="366"/>
      <c r="C92" s="367"/>
      <c r="D92" s="56">
        <v>84480</v>
      </c>
      <c r="E92" s="37"/>
      <c r="F92" s="37"/>
      <c r="G92" s="37"/>
      <c r="H92" s="38"/>
    </row>
    <row r="93" spans="1:8" ht="37.5" customHeight="1" x14ac:dyDescent="0.2">
      <c r="A93" s="130" t="s">
        <v>296</v>
      </c>
      <c r="B93" s="366"/>
      <c r="C93" s="367"/>
      <c r="D93" s="56">
        <v>86400</v>
      </c>
      <c r="E93" s="37"/>
      <c r="F93" s="37"/>
      <c r="G93" s="37"/>
      <c r="H93" s="38"/>
    </row>
    <row r="94" spans="1:8" ht="37.5" customHeight="1" x14ac:dyDescent="0.2">
      <c r="A94" s="130" t="s">
        <v>297</v>
      </c>
      <c r="B94" s="366"/>
      <c r="C94" s="367"/>
      <c r="D94" s="56">
        <v>88320</v>
      </c>
      <c r="E94" s="37"/>
      <c r="F94" s="37"/>
      <c r="G94" s="37"/>
      <c r="H94" s="38"/>
    </row>
    <row r="95" spans="1:8" ht="37.5" customHeight="1" x14ac:dyDescent="0.2">
      <c r="A95" s="130" t="s">
        <v>298</v>
      </c>
      <c r="B95" s="366"/>
      <c r="C95" s="367"/>
      <c r="D95" s="56">
        <v>90240</v>
      </c>
      <c r="E95" s="37"/>
      <c r="F95" s="37"/>
      <c r="G95" s="37"/>
      <c r="H95" s="38"/>
    </row>
    <row r="96" spans="1:8" ht="37.5" customHeight="1" x14ac:dyDescent="0.2">
      <c r="A96" s="130" t="s">
        <v>299</v>
      </c>
      <c r="B96" s="366"/>
      <c r="C96" s="367"/>
      <c r="D96" s="56">
        <v>92160</v>
      </c>
      <c r="E96" s="37"/>
      <c r="F96" s="37"/>
      <c r="G96" s="37"/>
      <c r="H96" s="38"/>
    </row>
    <row r="97" spans="1:8" ht="37.5" customHeight="1" x14ac:dyDescent="0.2">
      <c r="A97" s="130" t="s">
        <v>300</v>
      </c>
      <c r="B97" s="366"/>
      <c r="C97" s="367"/>
      <c r="D97" s="56">
        <v>94080</v>
      </c>
      <c r="E97" s="37"/>
      <c r="F97" s="37"/>
      <c r="G97" s="37"/>
      <c r="H97" s="38"/>
    </row>
    <row r="98" spans="1:8" ht="37.5" customHeight="1" x14ac:dyDescent="0.2">
      <c r="A98" s="130" t="s">
        <v>301</v>
      </c>
      <c r="B98" s="366"/>
      <c r="C98" s="367"/>
      <c r="D98" s="56">
        <v>96000</v>
      </c>
      <c r="E98" s="37"/>
      <c r="F98" s="37"/>
      <c r="G98" s="37"/>
      <c r="H98" s="38"/>
    </row>
    <row r="99" spans="1:8" ht="37.5" customHeight="1" x14ac:dyDescent="0.2">
      <c r="A99" s="130" t="s">
        <v>302</v>
      </c>
      <c r="B99" s="366"/>
      <c r="C99" s="367"/>
      <c r="D99" s="56">
        <v>97920</v>
      </c>
      <c r="E99" s="37"/>
      <c r="F99" s="37"/>
      <c r="G99" s="37"/>
      <c r="H99" s="38"/>
    </row>
    <row r="100" spans="1:8" ht="37.5" customHeight="1" x14ac:dyDescent="0.2">
      <c r="A100" s="130" t="s">
        <v>303</v>
      </c>
      <c r="B100" s="366"/>
      <c r="C100" s="367"/>
      <c r="D100" s="56">
        <v>99840</v>
      </c>
      <c r="E100" s="37"/>
      <c r="F100" s="37"/>
      <c r="G100" s="37"/>
      <c r="H100" s="38"/>
    </row>
    <row r="101" spans="1:8" ht="37.5" customHeight="1" x14ac:dyDescent="0.2">
      <c r="A101" s="130" t="s">
        <v>304</v>
      </c>
      <c r="B101" s="366"/>
      <c r="C101" s="367"/>
      <c r="D101" s="56">
        <v>101760</v>
      </c>
      <c r="E101" s="37"/>
      <c r="F101" s="37"/>
      <c r="G101" s="37"/>
      <c r="H101" s="38"/>
    </row>
    <row r="102" spans="1:8" ht="37.5" customHeight="1" x14ac:dyDescent="0.2">
      <c r="A102" s="130" t="s">
        <v>305</v>
      </c>
      <c r="B102" s="366"/>
      <c r="C102" s="367"/>
      <c r="D102" s="56">
        <v>103680</v>
      </c>
      <c r="E102" s="37"/>
      <c r="F102" s="37"/>
      <c r="G102" s="37"/>
      <c r="H102" s="38"/>
    </row>
    <row r="103" spans="1:8" ht="37.5" customHeight="1" x14ac:dyDescent="0.2">
      <c r="A103" s="130" t="s">
        <v>306</v>
      </c>
      <c r="B103" s="366"/>
      <c r="C103" s="367"/>
      <c r="D103" s="56">
        <v>105600</v>
      </c>
      <c r="E103" s="37"/>
      <c r="F103" s="37"/>
      <c r="G103" s="37"/>
      <c r="H103" s="38"/>
    </row>
    <row r="104" spans="1:8" ht="37.5" customHeight="1" x14ac:dyDescent="0.2">
      <c r="A104" s="130" t="s">
        <v>307</v>
      </c>
      <c r="B104" s="366"/>
      <c r="C104" s="367"/>
      <c r="D104" s="56">
        <v>107520</v>
      </c>
      <c r="E104" s="37"/>
      <c r="F104" s="37"/>
      <c r="G104" s="37"/>
      <c r="H104" s="38"/>
    </row>
    <row r="105" spans="1:8" ht="37.5" customHeight="1" x14ac:dyDescent="0.2">
      <c r="A105" s="130" t="s">
        <v>308</v>
      </c>
      <c r="B105" s="366"/>
      <c r="C105" s="367"/>
      <c r="D105" s="56">
        <v>109440</v>
      </c>
      <c r="E105" s="37"/>
      <c r="F105" s="37"/>
      <c r="G105" s="37"/>
      <c r="H105" s="38"/>
    </row>
    <row r="106" spans="1:8" ht="37.5" customHeight="1" x14ac:dyDescent="0.2">
      <c r="A106" s="130" t="s">
        <v>309</v>
      </c>
      <c r="B106" s="366"/>
      <c r="C106" s="367"/>
      <c r="D106" s="56">
        <v>111360</v>
      </c>
      <c r="E106" s="37"/>
      <c r="F106" s="37"/>
      <c r="G106" s="37"/>
      <c r="H106" s="38"/>
    </row>
    <row r="107" spans="1:8" ht="37.5" customHeight="1" x14ac:dyDescent="0.2">
      <c r="A107" s="130" t="s">
        <v>310</v>
      </c>
      <c r="B107" s="366"/>
      <c r="C107" s="367"/>
      <c r="D107" s="56">
        <v>113280</v>
      </c>
      <c r="E107" s="37"/>
      <c r="F107" s="37"/>
      <c r="G107" s="37"/>
      <c r="H107" s="38"/>
    </row>
    <row r="108" spans="1:8" ht="37.5" customHeight="1" thickBot="1" x14ac:dyDescent="0.25">
      <c r="A108" s="130" t="s">
        <v>311</v>
      </c>
      <c r="B108" s="366"/>
      <c r="C108" s="368"/>
      <c r="D108" s="56">
        <v>115200</v>
      </c>
      <c r="E108" s="37"/>
      <c r="F108" s="37"/>
      <c r="G108" s="37"/>
      <c r="H108" s="38"/>
    </row>
    <row r="109" spans="1:8" ht="50.1" customHeight="1" thickBot="1" x14ac:dyDescent="0.25">
      <c r="A109" s="119" t="s">
        <v>52</v>
      </c>
      <c r="B109" s="120"/>
      <c r="C109" s="120"/>
      <c r="D109" s="121" t="str">
        <f>"от "&amp;MIN(D110:D119)&amp;" до "&amp;MAX(D110:D119)</f>
        <v>от 360 до 8640</v>
      </c>
      <c r="E109" s="122"/>
      <c r="F109" s="122"/>
      <c r="G109" s="122"/>
      <c r="H109" s="123"/>
    </row>
    <row r="110" spans="1:8" ht="151.5" x14ac:dyDescent="0.2">
      <c r="A110" s="132" t="s">
        <v>53</v>
      </c>
      <c r="B110" s="133" t="s">
        <v>13</v>
      </c>
      <c r="C110" s="134" t="str">
        <f t="shared" ref="C11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10" s="135">
        <v>936</v>
      </c>
      <c r="E110" s="135"/>
      <c r="F110" s="135"/>
      <c r="G110" s="135"/>
      <c r="H110" s="136"/>
    </row>
    <row r="111" spans="1:8" ht="37.5" customHeight="1" x14ac:dyDescent="0.2">
      <c r="A111" s="137" t="s">
        <v>54</v>
      </c>
      <c r="B111" s="138"/>
      <c r="C111" s="139"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11" s="140">
        <v>570</v>
      </c>
      <c r="E111" s="140"/>
      <c r="F111" s="140"/>
      <c r="G111" s="140"/>
      <c r="H111" s="141"/>
    </row>
    <row r="112" spans="1:8" ht="37.5" customHeight="1" x14ac:dyDescent="0.2">
      <c r="A112" s="137" t="s">
        <v>55</v>
      </c>
      <c r="B112" s="138"/>
      <c r="C112" s="142"/>
      <c r="D112" s="140">
        <v>8640</v>
      </c>
      <c r="E112" s="140"/>
      <c r="F112" s="140"/>
      <c r="G112" s="140"/>
      <c r="H112" s="141"/>
    </row>
    <row r="113" spans="1:8" ht="37.5" customHeight="1" x14ac:dyDescent="0.2">
      <c r="A113" s="137" t="s">
        <v>56</v>
      </c>
      <c r="B113" s="138"/>
      <c r="C113" s="142"/>
      <c r="D113" s="140">
        <v>1728</v>
      </c>
      <c r="E113" s="140"/>
      <c r="F113" s="140"/>
      <c r="G113" s="140"/>
      <c r="H113" s="141"/>
    </row>
    <row r="114" spans="1:8" ht="37.5" customHeight="1" x14ac:dyDescent="0.2">
      <c r="A114" s="143" t="s">
        <v>57</v>
      </c>
      <c r="B114" s="144"/>
      <c r="C114" s="142"/>
      <c r="D114" s="140">
        <v>5184</v>
      </c>
      <c r="E114" s="140"/>
      <c r="F114" s="140"/>
      <c r="G114" s="140"/>
      <c r="H114" s="141"/>
    </row>
    <row r="115" spans="1:8" ht="37.5" customHeight="1" x14ac:dyDescent="0.2">
      <c r="A115" s="137" t="s">
        <v>58</v>
      </c>
      <c r="B115" s="138"/>
      <c r="C115" s="142"/>
      <c r="D115" s="140">
        <v>360</v>
      </c>
      <c r="E115" s="140"/>
      <c r="F115" s="140"/>
      <c r="G115" s="140"/>
      <c r="H115" s="141"/>
    </row>
    <row r="116" spans="1:8" ht="37.5" customHeight="1" x14ac:dyDescent="0.2">
      <c r="A116" s="137" t="s">
        <v>59</v>
      </c>
      <c r="B116" s="138"/>
      <c r="C116" s="142"/>
      <c r="D116" s="140">
        <v>360</v>
      </c>
      <c r="E116" s="140"/>
      <c r="F116" s="140"/>
      <c r="G116" s="140"/>
      <c r="H116" s="141"/>
    </row>
    <row r="117" spans="1:8" ht="37.5" customHeight="1" x14ac:dyDescent="0.2">
      <c r="A117" s="137" t="s">
        <v>60</v>
      </c>
      <c r="B117" s="138"/>
      <c r="C117" s="142"/>
      <c r="D117" s="140">
        <v>720</v>
      </c>
      <c r="E117" s="140"/>
      <c r="F117" s="140"/>
      <c r="G117" s="140"/>
      <c r="H117" s="141"/>
    </row>
    <row r="118" spans="1:8" ht="37.5" customHeight="1" x14ac:dyDescent="0.2">
      <c r="A118" s="137" t="s">
        <v>61</v>
      </c>
      <c r="B118" s="138"/>
      <c r="C118" s="142"/>
      <c r="D118" s="140">
        <v>1094.3999999999999</v>
      </c>
      <c r="E118" s="140"/>
      <c r="F118" s="140"/>
      <c r="G118" s="140"/>
      <c r="H118" s="141"/>
    </row>
    <row r="119" spans="1:8" ht="37.5" customHeight="1" thickBot="1" x14ac:dyDescent="0.25">
      <c r="A119" s="145" t="s">
        <v>62</v>
      </c>
      <c r="B119" s="146"/>
      <c r="C119" s="147"/>
      <c r="D119" s="148">
        <v>6120</v>
      </c>
      <c r="E119" s="148"/>
      <c r="F119" s="148"/>
      <c r="G119" s="148"/>
      <c r="H119" s="149"/>
    </row>
    <row r="120" spans="1:8" s="16" customFormat="1" ht="117.75" customHeight="1" thickBot="1" x14ac:dyDescent="0.25">
      <c r="A120" s="322" t="s">
        <v>64</v>
      </c>
      <c r="B120" s="323"/>
      <c r="C12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0" s="45">
        <v>30</v>
      </c>
      <c r="E120" s="45"/>
      <c r="F120" s="45"/>
      <c r="G120" s="45"/>
      <c r="H120" s="46"/>
    </row>
    <row r="121" spans="1:8" ht="50.1" customHeight="1" thickBot="1" x14ac:dyDescent="0.25">
      <c r="A121" s="24" t="s">
        <v>65</v>
      </c>
      <c r="B121" s="25"/>
      <c r="C121" s="26"/>
      <c r="D121" s="156" t="str">
        <f>"от "&amp;MIN(D123,D143:H144,F183,D145:H159)&amp;" до "&amp;MAX(D123,D143:H144,F183,D145:H159)</f>
        <v>от 780 до 7224</v>
      </c>
      <c r="E121" s="156"/>
      <c r="F121" s="156"/>
      <c r="G121" s="156"/>
      <c r="H121" s="157"/>
    </row>
    <row r="122" spans="1:8" ht="21.75" thickBot="1" x14ac:dyDescent="0.25">
      <c r="A122" s="301"/>
      <c r="B122" s="302"/>
      <c r="C122" s="118"/>
      <c r="D122" s="325"/>
      <c r="E122" s="325"/>
      <c r="F122" s="325"/>
      <c r="G122" s="325"/>
      <c r="H122" s="326"/>
    </row>
    <row r="123" spans="1:8" ht="72.75" customHeight="1" thickBot="1" x14ac:dyDescent="0.25">
      <c r="A123" s="162" t="s">
        <v>66</v>
      </c>
      <c r="B123" s="163"/>
      <c r="C12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23" s="165">
        <v>7200</v>
      </c>
      <c r="E123" s="165"/>
      <c r="F123" s="165"/>
      <c r="G123" s="165"/>
      <c r="H123" s="166"/>
    </row>
    <row r="124" spans="1:8" ht="72.75" customHeight="1" thickBot="1" x14ac:dyDescent="0.25">
      <c r="A124" s="167" t="s">
        <v>67</v>
      </c>
      <c r="B124" s="168"/>
      <c r="C124" s="169"/>
      <c r="D124" s="170" t="s">
        <v>68</v>
      </c>
      <c r="E124" s="171"/>
      <c r="F124" s="171"/>
      <c r="G124" s="171"/>
      <c r="H124" s="172"/>
    </row>
    <row r="125" spans="1:8" ht="72.75" customHeight="1" x14ac:dyDescent="0.2">
      <c r="A125" s="173" t="s">
        <v>69</v>
      </c>
      <c r="B125" s="174"/>
      <c r="C125" s="169"/>
      <c r="D125" s="140">
        <f>D123/4</f>
        <v>1800</v>
      </c>
      <c r="E125" s="140"/>
      <c r="F125" s="140"/>
      <c r="G125" s="140"/>
      <c r="H125" s="141"/>
    </row>
    <row r="126" spans="1:8" ht="72.75" customHeight="1" x14ac:dyDescent="0.2">
      <c r="A126" s="173" t="s">
        <v>70</v>
      </c>
      <c r="B126" s="174"/>
      <c r="C126" s="169"/>
      <c r="D126" s="140">
        <f>D123/5</f>
        <v>1440</v>
      </c>
      <c r="E126" s="140"/>
      <c r="F126" s="140"/>
      <c r="G126" s="140"/>
      <c r="H126" s="141"/>
    </row>
    <row r="127" spans="1:8" ht="72.75" customHeight="1" x14ac:dyDescent="0.2">
      <c r="A127" s="173" t="s">
        <v>71</v>
      </c>
      <c r="B127" s="174"/>
      <c r="C127" s="169"/>
      <c r="D127" s="140">
        <f>D123/6</f>
        <v>1200</v>
      </c>
      <c r="E127" s="140"/>
      <c r="F127" s="140"/>
      <c r="G127" s="140"/>
      <c r="H127" s="141"/>
    </row>
    <row r="128" spans="1:8" ht="72.75" customHeight="1" x14ac:dyDescent="0.2">
      <c r="A128" s="173" t="s">
        <v>72</v>
      </c>
      <c r="B128" s="174"/>
      <c r="C128" s="169"/>
      <c r="D128" s="140">
        <f>D123/7</f>
        <v>1028.5714285714287</v>
      </c>
      <c r="E128" s="140"/>
      <c r="F128" s="140"/>
      <c r="G128" s="140"/>
      <c r="H128" s="141"/>
    </row>
    <row r="129" spans="1:8" ht="72.75" customHeight="1" x14ac:dyDescent="0.2">
      <c r="A129" s="173" t="s">
        <v>73</v>
      </c>
      <c r="B129" s="174"/>
      <c r="C129" s="169"/>
      <c r="D129" s="140">
        <f>D123/8</f>
        <v>900</v>
      </c>
      <c r="E129" s="140"/>
      <c r="F129" s="140"/>
      <c r="G129" s="140"/>
      <c r="H129" s="141"/>
    </row>
    <row r="130" spans="1:8" ht="72.75" customHeight="1" x14ac:dyDescent="0.2">
      <c r="A130" s="173" t="s">
        <v>74</v>
      </c>
      <c r="B130" s="174"/>
      <c r="C130" s="169"/>
      <c r="D130" s="140">
        <f>D123/9</f>
        <v>800</v>
      </c>
      <c r="E130" s="140"/>
      <c r="F130" s="140"/>
      <c r="G130" s="140"/>
      <c r="H130" s="141"/>
    </row>
    <row r="131" spans="1:8" ht="72.75" customHeight="1" x14ac:dyDescent="0.2">
      <c r="A131" s="173" t="s">
        <v>75</v>
      </c>
      <c r="B131" s="174"/>
      <c r="C131" s="169"/>
      <c r="D131" s="140">
        <f>D123/10</f>
        <v>720</v>
      </c>
      <c r="E131" s="140"/>
      <c r="F131" s="140"/>
      <c r="G131" s="140"/>
      <c r="H131" s="141"/>
    </row>
    <row r="132" spans="1:8" ht="72.75" customHeight="1" thickBot="1" x14ac:dyDescent="0.25">
      <c r="A132" s="162" t="s">
        <v>76</v>
      </c>
      <c r="B132" s="163"/>
      <c r="C132" s="169"/>
      <c r="D132" s="165">
        <v>10800</v>
      </c>
      <c r="E132" s="165"/>
      <c r="F132" s="165"/>
      <c r="G132" s="165"/>
      <c r="H132" s="166"/>
    </row>
    <row r="133" spans="1:8" ht="72.75" customHeight="1" thickBot="1" x14ac:dyDescent="0.25">
      <c r="A133" s="167" t="s">
        <v>67</v>
      </c>
      <c r="B133" s="168"/>
      <c r="C133" s="169"/>
      <c r="D133" s="170" t="s">
        <v>68</v>
      </c>
      <c r="E133" s="171"/>
      <c r="F133" s="171"/>
      <c r="G133" s="171"/>
      <c r="H133" s="172"/>
    </row>
    <row r="134" spans="1:8" ht="72.75" customHeight="1" x14ac:dyDescent="0.2">
      <c r="A134" s="173" t="s">
        <v>69</v>
      </c>
      <c r="B134" s="174"/>
      <c r="C134" s="169"/>
      <c r="D134" s="140">
        <v>2700</v>
      </c>
      <c r="E134" s="140"/>
      <c r="F134" s="140"/>
      <c r="G134" s="140"/>
      <c r="H134" s="141"/>
    </row>
    <row r="135" spans="1:8" ht="72.75" customHeight="1" x14ac:dyDescent="0.2">
      <c r="A135" s="173" t="s">
        <v>70</v>
      </c>
      <c r="B135" s="174"/>
      <c r="C135" s="169"/>
      <c r="D135" s="140">
        <v>2160</v>
      </c>
      <c r="E135" s="140"/>
      <c r="F135" s="140"/>
      <c r="G135" s="140"/>
      <c r="H135" s="141"/>
    </row>
    <row r="136" spans="1:8" ht="72.75" customHeight="1" x14ac:dyDescent="0.2">
      <c r="A136" s="173" t="s">
        <v>71</v>
      </c>
      <c r="B136" s="174"/>
      <c r="C136" s="169"/>
      <c r="D136" s="140">
        <v>1800</v>
      </c>
      <c r="E136" s="140"/>
      <c r="F136" s="140"/>
      <c r="G136" s="140"/>
      <c r="H136" s="141"/>
    </row>
    <row r="137" spans="1:8" ht="72.75" customHeight="1" x14ac:dyDescent="0.2">
      <c r="A137" s="173" t="s">
        <v>72</v>
      </c>
      <c r="B137" s="174"/>
      <c r="C137" s="169"/>
      <c r="D137" s="140">
        <v>1542.8571428571429</v>
      </c>
      <c r="E137" s="140"/>
      <c r="F137" s="140"/>
      <c r="G137" s="140"/>
      <c r="H137" s="141"/>
    </row>
    <row r="138" spans="1:8" ht="72.75" customHeight="1" x14ac:dyDescent="0.2">
      <c r="A138" s="173" t="s">
        <v>73</v>
      </c>
      <c r="B138" s="174"/>
      <c r="C138" s="169"/>
      <c r="D138" s="140">
        <v>1350</v>
      </c>
      <c r="E138" s="140"/>
      <c r="F138" s="140"/>
      <c r="G138" s="140"/>
      <c r="H138" s="141"/>
    </row>
    <row r="139" spans="1:8" ht="72.75" customHeight="1" x14ac:dyDescent="0.2">
      <c r="A139" s="173" t="s">
        <v>74</v>
      </c>
      <c r="B139" s="174"/>
      <c r="C139" s="169"/>
      <c r="D139" s="140">
        <v>1200</v>
      </c>
      <c r="E139" s="140"/>
      <c r="F139" s="140"/>
      <c r="G139" s="140"/>
      <c r="H139" s="141"/>
    </row>
    <row r="140" spans="1:8" ht="72.75" customHeight="1" thickBot="1" x14ac:dyDescent="0.25">
      <c r="A140" s="173" t="s">
        <v>75</v>
      </c>
      <c r="B140" s="174"/>
      <c r="C140" s="177"/>
      <c r="D140" s="140">
        <v>1080</v>
      </c>
      <c r="E140" s="140"/>
      <c r="F140" s="140"/>
      <c r="G140" s="140"/>
      <c r="H140" s="141"/>
    </row>
    <row r="141" spans="1:8" s="16" customFormat="1" ht="62.45" customHeight="1" thickBot="1" x14ac:dyDescent="0.25">
      <c r="A141" s="178" t="s">
        <v>77</v>
      </c>
      <c r="B141" s="179"/>
      <c r="C14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41" s="44">
        <v>15960</v>
      </c>
      <c r="E141" s="45"/>
      <c r="F141" s="45"/>
      <c r="G141" s="45"/>
      <c r="H141" s="46"/>
    </row>
    <row r="142" spans="1:8" ht="21.75" thickBot="1" x14ac:dyDescent="0.25">
      <c r="A142" s="301"/>
      <c r="B142" s="302"/>
      <c r="C142" s="182"/>
      <c r="D142" s="325"/>
      <c r="E142" s="325"/>
      <c r="F142" s="325"/>
      <c r="G142" s="325"/>
      <c r="H142" s="326"/>
    </row>
    <row r="143" spans="1:8" ht="50.1" customHeight="1" x14ac:dyDescent="0.2">
      <c r="A143" s="143" t="s">
        <v>78</v>
      </c>
      <c r="B143" s="144"/>
      <c r="C143" s="185" t="str">
        <f>"Интернет-площадка 2gis.ru на основе Cправочника организаций "&amp;$C$2&amp;""</f>
        <v>Интернет-площадка 2gis.ru на основе Cправочника организаций "2ГИС.РЕСПУБЛИКА АЛТАЙ"</v>
      </c>
      <c r="D143" s="31">
        <v>3000</v>
      </c>
      <c r="E143" s="32"/>
      <c r="F143" s="32"/>
      <c r="G143" s="32"/>
      <c r="H143" s="33"/>
    </row>
    <row r="144" spans="1:8" ht="50.1" customHeight="1" x14ac:dyDescent="0.2">
      <c r="A144" s="143" t="s">
        <v>79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4" s="187">
        <v>3110.4</v>
      </c>
      <c r="E144" s="188"/>
      <c r="F144" s="188"/>
      <c r="G144" s="188"/>
      <c r="H144" s="189"/>
    </row>
    <row r="145" spans="1:8" ht="50.1" customHeight="1" x14ac:dyDescent="0.2">
      <c r="A145" s="143" t="s">
        <v>80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5" s="36">
        <v>2592</v>
      </c>
      <c r="E145" s="37"/>
      <c r="F145" s="37"/>
      <c r="G145" s="37"/>
      <c r="H145" s="38"/>
    </row>
    <row r="146" spans="1:8" ht="50.1" customHeight="1" x14ac:dyDescent="0.2">
      <c r="A146" s="143" t="s">
        <v>81</v>
      </c>
      <c r="B146" s="144"/>
      <c r="C146" s="186" t="str">
        <f>"Интернет-площадка 2gis.ru на основе Cправочника организаций "&amp;$C$2&amp;""</f>
        <v>Интернет-площадка 2gis.ru на основе Cправочника организаций "2ГИС.РЕСПУБЛИКА АЛТАЙ"</v>
      </c>
      <c r="D146" s="36">
        <v>3300</v>
      </c>
      <c r="E146" s="37"/>
      <c r="F146" s="37"/>
      <c r="G146" s="37"/>
      <c r="H146" s="38"/>
    </row>
    <row r="147" spans="1:8" ht="50.1" customHeight="1" x14ac:dyDescent="0.2">
      <c r="A147" s="143" t="s">
        <v>82</v>
      </c>
      <c r="B147" s="144"/>
      <c r="C147" s="186" t="str">
        <f>"Интернет-площадка 2gis.ru на основе Cправочника организаций "&amp;$C$2&amp;""</f>
        <v>Интернет-площадка 2gis.ru на основе Cправочника организаций "2ГИС.РЕСПУБЛИКА АЛТАЙ"</v>
      </c>
      <c r="D147" s="36">
        <v>3960</v>
      </c>
      <c r="E147" s="37"/>
      <c r="F147" s="37"/>
      <c r="G147" s="37"/>
      <c r="H147" s="38"/>
    </row>
    <row r="148" spans="1:8" ht="50.1" customHeight="1" x14ac:dyDescent="0.2">
      <c r="A148" s="143" t="s">
        <v>83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8" s="36">
        <v>1166.3999999999999</v>
      </c>
      <c r="E148" s="37"/>
      <c r="F148" s="37"/>
      <c r="G148" s="37"/>
      <c r="H148" s="38"/>
    </row>
    <row r="149" spans="1:8" ht="50.1" customHeight="1" x14ac:dyDescent="0.2">
      <c r="A149" s="143" t="s">
        <v>84</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9" s="36">
        <v>950.4</v>
      </c>
      <c r="E149" s="37"/>
      <c r="F149" s="37"/>
      <c r="G149" s="37"/>
      <c r="H149" s="38"/>
    </row>
    <row r="150" spans="1:8" ht="50.1" customHeight="1" x14ac:dyDescent="0.2">
      <c r="A150" s="143" t="s">
        <v>85</v>
      </c>
      <c r="B150" s="144"/>
      <c r="C150"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50" s="36">
        <v>2808</v>
      </c>
      <c r="E150" s="37"/>
      <c r="F150" s="37"/>
      <c r="G150" s="37"/>
      <c r="H150" s="38"/>
    </row>
    <row r="151" spans="1:8" ht="50.1" customHeight="1" x14ac:dyDescent="0.2">
      <c r="A151" s="143" t="s">
        <v>86</v>
      </c>
      <c r="B151" s="144"/>
      <c r="C151" s="190" t="str">
        <f>C183</f>
        <v>электронный справочник на основе Справочника организаций "2ГИС.РЕСПУБЛИКА АЛТАЙ" (мобильная версия 2ГИС 4.0 и выше)</v>
      </c>
      <c r="D151" s="36">
        <v>7224</v>
      </c>
      <c r="E151" s="37"/>
      <c r="F151" s="37"/>
      <c r="G151" s="37"/>
      <c r="H151" s="38"/>
    </row>
    <row r="152" spans="1:8" ht="50.1" customHeight="1" x14ac:dyDescent="0.2">
      <c r="A152" s="143" t="s">
        <v>87</v>
      </c>
      <c r="B152" s="144"/>
      <c r="C152" s="186" t="s">
        <v>88</v>
      </c>
      <c r="D152" s="36">
        <v>780</v>
      </c>
      <c r="E152" s="37"/>
      <c r="F152" s="37"/>
      <c r="G152" s="37"/>
      <c r="H152" s="38"/>
    </row>
    <row r="153" spans="1:8" ht="75" customHeight="1" x14ac:dyDescent="0.2">
      <c r="A153" s="143" t="s">
        <v>89</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3" s="36">
        <v>2760</v>
      </c>
      <c r="E153" s="37"/>
      <c r="F153" s="37"/>
      <c r="G153" s="37"/>
      <c r="H153" s="38"/>
    </row>
    <row r="154" spans="1:8" ht="75" customHeight="1" x14ac:dyDescent="0.2">
      <c r="A154" s="143" t="s">
        <v>90</v>
      </c>
      <c r="B154" s="144"/>
      <c r="C154" s="186" t="str">
        <f t="shared" ref="C154:C15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4" s="36">
        <v>2220</v>
      </c>
      <c r="E154" s="37"/>
      <c r="F154" s="37"/>
      <c r="G154" s="37"/>
      <c r="H154" s="38"/>
    </row>
    <row r="155" spans="1:8" ht="75" customHeight="1" x14ac:dyDescent="0.2">
      <c r="A155" s="143" t="s">
        <v>91</v>
      </c>
      <c r="B155" s="144"/>
      <c r="C155"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5" s="36">
        <v>1800</v>
      </c>
      <c r="E155" s="37"/>
      <c r="F155" s="37"/>
      <c r="G155" s="37"/>
      <c r="H155" s="38"/>
    </row>
    <row r="156" spans="1:8" ht="75" customHeight="1" x14ac:dyDescent="0.2">
      <c r="A156" s="143" t="s">
        <v>92</v>
      </c>
      <c r="B156" s="144"/>
      <c r="C156"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6" s="36">
        <v>1140</v>
      </c>
      <c r="E156" s="37"/>
      <c r="F156" s="37"/>
      <c r="G156" s="37"/>
      <c r="H156" s="38"/>
    </row>
    <row r="157" spans="1:8" ht="75" customHeight="1" x14ac:dyDescent="0.2">
      <c r="A157" s="143" t="s">
        <v>93</v>
      </c>
      <c r="B157" s="144" t="s">
        <v>93</v>
      </c>
      <c r="C15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7" s="36">
        <v>6600</v>
      </c>
      <c r="E157" s="37"/>
      <c r="F157" s="37"/>
      <c r="G157" s="37"/>
      <c r="H157" s="38"/>
    </row>
    <row r="158" spans="1:8" ht="75" customHeight="1" x14ac:dyDescent="0.2">
      <c r="A158" s="143" t="s">
        <v>94</v>
      </c>
      <c r="B158" s="144" t="s">
        <v>94</v>
      </c>
      <c r="C15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8" s="36">
        <v>4800</v>
      </c>
      <c r="E158" s="37"/>
      <c r="F158" s="37"/>
      <c r="G158" s="37"/>
      <c r="H158" s="38"/>
    </row>
    <row r="159" spans="1:8" ht="50.1" customHeight="1" thickBot="1" x14ac:dyDescent="0.25">
      <c r="A159" s="143" t="s">
        <v>95</v>
      </c>
      <c r="B159" s="144"/>
      <c r="C15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59" s="36">
        <v>2334</v>
      </c>
      <c r="E159" s="37"/>
      <c r="F159" s="37"/>
      <c r="G159" s="37"/>
      <c r="H159" s="38"/>
    </row>
    <row r="160" spans="1:8" s="16" customFormat="1" ht="102" customHeight="1" thickBot="1" x14ac:dyDescent="0.25">
      <c r="A160" s="143" t="s">
        <v>16</v>
      </c>
      <c r="B160" s="144"/>
      <c r="C16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0" s="36">
        <v>960</v>
      </c>
      <c r="E160" s="37"/>
      <c r="F160" s="37"/>
      <c r="G160" s="37"/>
      <c r="H160" s="38"/>
    </row>
    <row r="161" spans="1:8" s="16" customFormat="1" ht="102" customHeight="1" thickBot="1" x14ac:dyDescent="0.25">
      <c r="A161" s="143" t="s">
        <v>96</v>
      </c>
      <c r="B161" s="144"/>
      <c r="C16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1" s="36">
        <v>100002</v>
      </c>
      <c r="E161" s="37"/>
      <c r="F161" s="37"/>
      <c r="G161" s="37"/>
      <c r="H161" s="38"/>
    </row>
    <row r="162" spans="1:8" s="16" customFormat="1" ht="126" customHeight="1" x14ac:dyDescent="0.2">
      <c r="A162" s="143" t="s">
        <v>97</v>
      </c>
      <c r="B162" s="144"/>
      <c r="C16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62" s="36">
        <v>8640</v>
      </c>
      <c r="E162" s="37"/>
      <c r="F162" s="37"/>
      <c r="G162" s="37"/>
      <c r="H162" s="38"/>
    </row>
    <row r="163" spans="1:8" s="16" customFormat="1" ht="96" customHeight="1" x14ac:dyDescent="0.2">
      <c r="A163" s="137" t="s">
        <v>98</v>
      </c>
      <c r="B163" s="191"/>
      <c r="C16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63" s="36">
        <v>7200</v>
      </c>
      <c r="E163" s="37"/>
      <c r="F163" s="37"/>
      <c r="G163" s="37"/>
      <c r="H163" s="38"/>
    </row>
    <row r="164" spans="1:8" s="16" customFormat="1" ht="96" customHeight="1" x14ac:dyDescent="0.2">
      <c r="A164" s="137" t="s">
        <v>99</v>
      </c>
      <c r="B164" s="191"/>
      <c r="C16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64" s="36">
        <v>7200</v>
      </c>
      <c r="E164" s="37"/>
      <c r="F164" s="37"/>
      <c r="G164" s="37"/>
      <c r="H164" s="38"/>
    </row>
    <row r="165" spans="1:8" ht="50.1" customHeight="1" x14ac:dyDescent="0.2">
      <c r="A165" s="143" t="s">
        <v>100</v>
      </c>
      <c r="B165" s="144"/>
      <c r="C165" s="186" t="str">
        <f>"Интернет-площадка 2gis.ru на основе Cправочника организаций "&amp;$C$2&amp;""</f>
        <v>Интернет-площадка 2gis.ru на основе Cправочника организаций "2ГИС.РЕСПУБЛИКА АЛТАЙ"</v>
      </c>
      <c r="D165" s="36">
        <v>4200</v>
      </c>
      <c r="E165" s="37"/>
      <c r="F165" s="37"/>
      <c r="G165" s="37"/>
      <c r="H165" s="38"/>
    </row>
    <row r="166" spans="1:8" ht="50.1" customHeight="1" x14ac:dyDescent="0.2">
      <c r="A166" s="143" t="s">
        <v>101</v>
      </c>
      <c r="B166" s="144"/>
      <c r="C166" s="186" t="str">
        <f t="shared" ref="C166:C175"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6">
        <v>4440</v>
      </c>
      <c r="E166" s="37"/>
      <c r="F166" s="37"/>
      <c r="G166" s="37"/>
      <c r="H166" s="38"/>
    </row>
    <row r="167" spans="1:8" ht="50.1" customHeight="1" x14ac:dyDescent="0.2">
      <c r="A167" s="143" t="s">
        <v>102</v>
      </c>
      <c r="B167" s="144"/>
      <c r="C167" s="186" t="str">
        <f t="shared" si="2"/>
        <v>Электронный справочник на основе Справочника организаций "2ГИС.РЕСПУБЛИКА АЛТАЙ" (версия для ПК)</v>
      </c>
      <c r="D167" s="36">
        <v>3720</v>
      </c>
      <c r="E167" s="37"/>
      <c r="F167" s="37"/>
      <c r="G167" s="37"/>
      <c r="H167" s="38"/>
    </row>
    <row r="168" spans="1:8" ht="50.1" customHeight="1" x14ac:dyDescent="0.2">
      <c r="A168" s="143" t="s">
        <v>103</v>
      </c>
      <c r="B168" s="144"/>
      <c r="C168" s="186" t="str">
        <f>"Интернет-площадка 2gis.ru на основе Cправочника организаций "&amp;$C$2&amp;""</f>
        <v>Интернет-площадка 2gis.ru на основе Cправочника организаций "2ГИС.РЕСПУБЛИКА АЛТАЙ"</v>
      </c>
      <c r="D168" s="36">
        <v>4680</v>
      </c>
      <c r="E168" s="37"/>
      <c r="F168" s="37"/>
      <c r="G168" s="37"/>
      <c r="H168" s="38"/>
    </row>
    <row r="169" spans="1:8" ht="50.1" customHeight="1" x14ac:dyDescent="0.2">
      <c r="A169" s="143" t="s">
        <v>104</v>
      </c>
      <c r="B169" s="144"/>
      <c r="C169" s="186" t="str">
        <f>"Интернет-площадка 2gis.ru на основе Cправочника организаций "&amp;$C$2&amp;""</f>
        <v>Интернет-площадка 2gis.ru на основе Cправочника организаций "2ГИС.РЕСПУБЛИКА АЛТАЙ"</v>
      </c>
      <c r="D169" s="36">
        <v>5616</v>
      </c>
      <c r="E169" s="37"/>
      <c r="F169" s="37"/>
      <c r="G169" s="37"/>
      <c r="H169" s="38"/>
    </row>
    <row r="170" spans="1:8" ht="50.1" customHeight="1" x14ac:dyDescent="0.2">
      <c r="A170" s="143" t="s">
        <v>105</v>
      </c>
      <c r="B170" s="144"/>
      <c r="C170" s="186" t="str">
        <f t="shared" si="2"/>
        <v>Электронный справочник на основе Справочника организаций "2ГИС.РЕСПУБЛИКА АЛТАЙ" (версия для ПК)</v>
      </c>
      <c r="D170" s="36">
        <v>1680</v>
      </c>
      <c r="E170" s="37"/>
      <c r="F170" s="37"/>
      <c r="G170" s="37"/>
      <c r="H170" s="38"/>
    </row>
    <row r="171" spans="1:8" ht="50.1" customHeight="1" x14ac:dyDescent="0.2">
      <c r="A171" s="143" t="s">
        <v>106</v>
      </c>
      <c r="B171" s="144"/>
      <c r="C171" s="186" t="str">
        <f t="shared" si="2"/>
        <v>Электронный справочник на основе Справочника организаций "2ГИС.РЕСПУБЛИКА АЛТАЙ" (версия для ПК)</v>
      </c>
      <c r="D171" s="36">
        <v>1440</v>
      </c>
      <c r="E171" s="37"/>
      <c r="F171" s="37"/>
      <c r="G171" s="37"/>
      <c r="H171" s="38"/>
    </row>
    <row r="172" spans="1:8" ht="50.1" customHeight="1" x14ac:dyDescent="0.2">
      <c r="A172" s="143" t="s">
        <v>107</v>
      </c>
      <c r="B172" s="144"/>
      <c r="C172" s="186" t="str">
        <f t="shared" si="2"/>
        <v>Электронный справочник на основе Справочника организаций "2ГИС.РЕСПУБЛИКА АЛТАЙ" (версия для ПК)</v>
      </c>
      <c r="D172" s="36">
        <v>3960</v>
      </c>
      <c r="E172" s="37"/>
      <c r="F172" s="37"/>
      <c r="G172" s="37"/>
      <c r="H172" s="38"/>
    </row>
    <row r="173" spans="1:8" ht="50.1" customHeight="1" x14ac:dyDescent="0.2">
      <c r="A173" s="143" t="s">
        <v>108</v>
      </c>
      <c r="B173" s="144"/>
      <c r="C173" s="186" t="s">
        <v>88</v>
      </c>
      <c r="D173" s="36">
        <v>1200</v>
      </c>
      <c r="E173" s="37"/>
      <c r="F173" s="37"/>
      <c r="G173" s="37"/>
      <c r="H173" s="38"/>
    </row>
    <row r="174" spans="1:8" ht="75" customHeight="1" x14ac:dyDescent="0.2">
      <c r="A174" s="143" t="s">
        <v>109</v>
      </c>
      <c r="B174" s="144"/>
      <c r="C17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6">
        <v>9240</v>
      </c>
      <c r="E174" s="37"/>
      <c r="F174" s="37"/>
      <c r="G174" s="37"/>
      <c r="H174" s="38"/>
    </row>
    <row r="175" spans="1:8" ht="50.1" customHeight="1" thickBot="1" x14ac:dyDescent="0.25">
      <c r="A175" s="143" t="s">
        <v>110</v>
      </c>
      <c r="B175" s="144"/>
      <c r="C175" s="186" t="str">
        <f t="shared" si="2"/>
        <v>Электронный справочник на основе Справочника организаций "2ГИС.РЕСПУБЛИКА АЛТАЙ" (версия для ПК)</v>
      </c>
      <c r="D175" s="44">
        <v>3360</v>
      </c>
      <c r="E175" s="45"/>
      <c r="F175" s="45"/>
      <c r="G175" s="45"/>
      <c r="H175" s="46"/>
    </row>
    <row r="176" spans="1:8" s="28" customFormat="1" ht="50.1" customHeight="1" thickBot="1" x14ac:dyDescent="0.25">
      <c r="A176" s="24" t="s">
        <v>111</v>
      </c>
      <c r="B176" s="25"/>
      <c r="C176" s="26"/>
      <c r="D176" s="156"/>
      <c r="E176" s="156"/>
      <c r="F176" s="156"/>
      <c r="G176" s="156"/>
      <c r="H176" s="157"/>
    </row>
    <row r="177" spans="1:8" s="16" customFormat="1" ht="50.1" customHeight="1" x14ac:dyDescent="0.2">
      <c r="A177" s="143" t="s">
        <v>112</v>
      </c>
      <c r="B177" s="144"/>
      <c r="C17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77" s="36">
        <v>10800</v>
      </c>
      <c r="E177" s="37"/>
      <c r="F177" s="37"/>
      <c r="G177" s="37"/>
      <c r="H177" s="38"/>
    </row>
    <row r="178" spans="1:8" s="16" customFormat="1" ht="50.1" customHeight="1" x14ac:dyDescent="0.2">
      <c r="A178" s="143" t="s">
        <v>113</v>
      </c>
      <c r="B178" s="144"/>
      <c r="C178" s="196"/>
      <c r="D178" s="36">
        <v>6240</v>
      </c>
      <c r="E178" s="37"/>
      <c r="F178" s="37"/>
      <c r="G178" s="37"/>
      <c r="H178" s="38"/>
    </row>
    <row r="179" spans="1:8" s="16" customFormat="1" ht="50.1" customHeight="1" x14ac:dyDescent="0.2">
      <c r="A179" s="194" t="s">
        <v>114</v>
      </c>
      <c r="B179" s="195"/>
      <c r="C179" s="196"/>
      <c r="D179" s="329">
        <v>1800</v>
      </c>
      <c r="E179" s="140"/>
      <c r="F179" s="140"/>
      <c r="G179" s="140"/>
      <c r="H179" s="140"/>
    </row>
    <row r="180" spans="1:8" s="16" customFormat="1" ht="50.1" customHeight="1" x14ac:dyDescent="0.2">
      <c r="A180" s="194" t="s">
        <v>115</v>
      </c>
      <c r="B180" s="195"/>
      <c r="C180" s="196"/>
      <c r="D180" s="329">
        <v>180</v>
      </c>
      <c r="E180" s="140"/>
      <c r="F180" s="140"/>
      <c r="G180" s="140"/>
      <c r="H180" s="140"/>
    </row>
    <row r="181" spans="1:8" s="16" customFormat="1" ht="50.1" customHeight="1" thickBot="1" x14ac:dyDescent="0.25">
      <c r="A181" s="194" t="s">
        <v>116</v>
      </c>
      <c r="B181" s="195"/>
      <c r="C181" s="198"/>
      <c r="D181" s="78">
        <v>450</v>
      </c>
      <c r="E181" s="79"/>
      <c r="F181" s="79"/>
      <c r="G181" s="79"/>
      <c r="H181" s="79"/>
    </row>
    <row r="182" spans="1:8" s="16" customFormat="1" ht="50.1" customHeight="1" thickBot="1" x14ac:dyDescent="0.25">
      <c r="A182" s="24" t="s">
        <v>117</v>
      </c>
      <c r="B182" s="25"/>
      <c r="C182" s="26"/>
      <c r="D182" s="156"/>
      <c r="E182" s="156"/>
      <c r="F182" s="156"/>
      <c r="G182" s="156"/>
      <c r="H182" s="157"/>
    </row>
    <row r="183" spans="1:8" ht="50.1" customHeight="1" x14ac:dyDescent="0.2">
      <c r="A183" s="143" t="s">
        <v>118</v>
      </c>
      <c r="B183" s="144"/>
      <c r="C18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3" s="200">
        <f>F183*1.2</f>
        <v>4824</v>
      </c>
      <c r="E183" s="201">
        <f>F183*1.1</f>
        <v>4422</v>
      </c>
      <c r="F183" s="201">
        <v>4020</v>
      </c>
      <c r="G183" s="201">
        <f>F183*0.75</f>
        <v>3015</v>
      </c>
      <c r="H183" s="202">
        <f>F183*0.5</f>
        <v>2010</v>
      </c>
    </row>
    <row r="184" spans="1:8" ht="50.1" customHeight="1" x14ac:dyDescent="0.2">
      <c r="A184" s="143" t="s">
        <v>119</v>
      </c>
      <c r="B184" s="144"/>
      <c r="C184" s="186" t="str">
        <f>"Интернет-площадка 2gis.ru на основе Cправочника организаций "&amp;$C$2&amp;""</f>
        <v>Интернет-площадка 2gis.ru на основе Cправочника организаций "2ГИС.РЕСПУБЛИКА АЛТАЙ"</v>
      </c>
      <c r="D184" s="36">
        <v>3360</v>
      </c>
      <c r="E184" s="37"/>
      <c r="F184" s="37"/>
      <c r="G184" s="37"/>
      <c r="H184" s="38"/>
    </row>
    <row r="185" spans="1:8" ht="50.1" customHeight="1" x14ac:dyDescent="0.2">
      <c r="A185" s="143" t="s">
        <v>120</v>
      </c>
      <c r="B185" s="144"/>
      <c r="C185"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5" s="36">
        <v>1740</v>
      </c>
      <c r="E185" s="37"/>
      <c r="F185" s="37"/>
      <c r="G185" s="37"/>
      <c r="H185" s="38"/>
    </row>
    <row r="186" spans="1:8" ht="50.1" customHeight="1" x14ac:dyDescent="0.2">
      <c r="A186" s="143" t="s">
        <v>121</v>
      </c>
      <c r="B186" s="144"/>
      <c r="C18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6" s="200">
        <f>F186*1.2</f>
        <v>6768</v>
      </c>
      <c r="E186" s="201">
        <f>F186*1.1</f>
        <v>6204.0000000000009</v>
      </c>
      <c r="F186" s="201">
        <v>5640</v>
      </c>
      <c r="G186" s="201">
        <f>F186*0.75</f>
        <v>4230</v>
      </c>
      <c r="H186" s="202">
        <f>F186*0.5</f>
        <v>2820</v>
      </c>
    </row>
    <row r="187" spans="1:8" ht="50.1" customHeight="1" x14ac:dyDescent="0.2">
      <c r="A187" s="143" t="s">
        <v>166</v>
      </c>
      <c r="B187" s="144"/>
      <c r="C187" s="186" t="str">
        <f>"Интернет-площадка 2gis.ru на основе Cправочника организаций "&amp;$C$2&amp;""</f>
        <v>Интернет-площадка 2gis.ru на основе Cправочника организаций "2ГИС.РЕСПУБЛИКА АЛТАЙ"</v>
      </c>
      <c r="D187" s="36">
        <v>4800</v>
      </c>
      <c r="E187" s="37"/>
      <c r="F187" s="37"/>
      <c r="G187" s="37"/>
      <c r="H187" s="38"/>
    </row>
    <row r="188" spans="1:8" ht="50.1" customHeight="1" x14ac:dyDescent="0.2">
      <c r="A188" s="143" t="s">
        <v>123</v>
      </c>
      <c r="B188" s="144"/>
      <c r="C188"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8" s="36">
        <v>2520</v>
      </c>
      <c r="E188" s="37"/>
      <c r="F188" s="37"/>
      <c r="G188" s="37"/>
      <c r="H188" s="38"/>
    </row>
    <row r="189" spans="1:8" s="16" customFormat="1" ht="126" customHeight="1" thickBot="1" x14ac:dyDescent="0.25">
      <c r="A189" s="143" t="s">
        <v>124</v>
      </c>
      <c r="B189" s="144"/>
      <c r="C189" s="203" t="str">
        <f>C184</f>
        <v>Интернет-площадка 2gis.ru на основе Cправочника организаций "2ГИС.РЕСПУБЛИКА АЛТАЙ"</v>
      </c>
      <c r="D189" s="200">
        <f>F189*1.2</f>
        <v>6048</v>
      </c>
      <c r="E189" s="201">
        <f>F189*1.1</f>
        <v>5544</v>
      </c>
      <c r="F189" s="201">
        <v>5040</v>
      </c>
      <c r="G189" s="201">
        <f>F189*0.75</f>
        <v>3780</v>
      </c>
      <c r="H189" s="202">
        <f>F189*0.5</f>
        <v>2520</v>
      </c>
    </row>
    <row r="190" spans="1:8" ht="50.1" customHeight="1" thickBot="1" x14ac:dyDescent="0.25">
      <c r="A190" s="24" t="s">
        <v>185</v>
      </c>
      <c r="B190" s="25"/>
      <c r="C190" s="26"/>
      <c r="D190" s="156"/>
      <c r="E190" s="156"/>
      <c r="F190" s="156"/>
      <c r="G190" s="156"/>
      <c r="H190" s="157"/>
    </row>
    <row r="191" spans="1:8" s="23" customFormat="1" ht="30" customHeight="1" thickBot="1" x14ac:dyDescent="0.25">
      <c r="A191" s="534"/>
      <c r="B191" s="357"/>
      <c r="C191" s="358"/>
      <c r="D191" s="357"/>
      <c r="E191" s="357"/>
      <c r="F191" s="357"/>
      <c r="G191" s="357"/>
      <c r="H191" s="359"/>
    </row>
    <row r="192" spans="1:8" s="16" customFormat="1" ht="185.25" customHeight="1" x14ac:dyDescent="0.2">
      <c r="A192" s="143" t="s">
        <v>186</v>
      </c>
      <c r="B192" s="144"/>
      <c r="C19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92" s="31">
        <v>8640</v>
      </c>
      <c r="E192" s="32"/>
      <c r="F192" s="32"/>
      <c r="G192" s="32"/>
      <c r="H192" s="33"/>
    </row>
    <row r="193" spans="1:8" s="16" customFormat="1" ht="83.25" customHeight="1" thickBot="1" x14ac:dyDescent="0.25">
      <c r="A193" s="143" t="s">
        <v>187</v>
      </c>
      <c r="B193" s="144"/>
      <c r="C193" s="196"/>
      <c r="D193" s="36">
        <v>8640</v>
      </c>
      <c r="E193" s="37"/>
      <c r="F193" s="37"/>
      <c r="G193" s="37"/>
      <c r="H193" s="38"/>
    </row>
    <row r="194" spans="1:8" ht="21.75" thickBot="1" x14ac:dyDescent="0.25">
      <c r="A194" s="301"/>
      <c r="B194" s="302"/>
      <c r="C194" s="118"/>
      <c r="D194" s="325"/>
      <c r="E194" s="325"/>
      <c r="F194" s="325"/>
      <c r="G194" s="325"/>
      <c r="H194" s="326"/>
    </row>
    <row r="196" spans="1:8" ht="21" x14ac:dyDescent="0.2">
      <c r="A196" s="208"/>
      <c r="B196" s="209" t="s">
        <v>126</v>
      </c>
      <c r="C196" s="210" t="s">
        <v>234</v>
      </c>
      <c r="D196" s="210"/>
      <c r="E196" s="211"/>
      <c r="F196" s="211"/>
      <c r="G196" s="211"/>
      <c r="H196" s="211"/>
    </row>
    <row r="197" spans="1:8" ht="21" x14ac:dyDescent="0.2">
      <c r="A197" s="208"/>
      <c r="B197" s="211"/>
      <c r="C197" s="212" t="s">
        <v>235</v>
      </c>
      <c r="D197" s="212"/>
      <c r="E197" s="211"/>
      <c r="F197" s="211"/>
      <c r="G197" s="211"/>
      <c r="H197" s="211"/>
    </row>
    <row r="198" spans="1:8" ht="21" x14ac:dyDescent="0.2">
      <c r="A198" s="208"/>
      <c r="B198" s="211"/>
      <c r="C198" s="212" t="s">
        <v>236</v>
      </c>
      <c r="D198" s="212"/>
      <c r="E198" s="211"/>
      <c r="F198" s="211"/>
      <c r="G198" s="211"/>
      <c r="H198" s="211"/>
    </row>
    <row r="199" spans="1:8" ht="21" x14ac:dyDescent="0.2">
      <c r="C199" s="212"/>
      <c r="D199" s="212"/>
      <c r="E199" s="211"/>
      <c r="F199" s="211"/>
      <c r="G199" s="211"/>
      <c r="H199" s="205"/>
    </row>
    <row r="200" spans="1:8" ht="26.25" customHeight="1" x14ac:dyDescent="0.2">
      <c r="A200" s="215" t="str">
        <f>Абакан_юр!A158</f>
        <v>По соглашению сторон в качестве валюты платежа могут выступать украинские гривны, в этом случае курс следующий: 1 руб. = 0,4427 гривен</v>
      </c>
      <c r="B200" s="215"/>
      <c r="C200" s="215"/>
      <c r="D200" s="216"/>
      <c r="E200" s="216"/>
      <c r="F200" s="217"/>
      <c r="G200" s="218"/>
      <c r="H200" s="218"/>
    </row>
    <row r="201" spans="1:8" ht="26.25" customHeight="1" x14ac:dyDescent="0.2">
      <c r="A201" s="215" t="str">
        <f>Абакан_юр!A159</f>
        <v>По соглашению сторон в качестве валюты платежа могут выступать дирхамы ОАЭ, в этом случае курс следующий: 1 руб. = 0,0427 дирхам</v>
      </c>
      <c r="B201" s="215"/>
      <c r="C201" s="215"/>
      <c r="D201" s="216"/>
      <c r="E201" s="216"/>
      <c r="F201" s="217"/>
      <c r="G201" s="220"/>
      <c r="H201" s="220"/>
    </row>
    <row r="202" spans="1:8" ht="26.25" customHeight="1" x14ac:dyDescent="0.2">
      <c r="A202" s="215" t="str">
        <f>Абакан_юр!A160</f>
        <v>По соглашению сторон в качестве валюты платежа могут выступать доллары США, в этом случае курс следующий: 1 руб. = 0,0117 доллара</v>
      </c>
      <c r="B202" s="215"/>
      <c r="C202" s="215"/>
      <c r="D202" s="216"/>
      <c r="E202" s="216"/>
      <c r="F202" s="217"/>
      <c r="G202" s="220"/>
      <c r="H202" s="220"/>
    </row>
    <row r="203" spans="1:8" ht="26.25" customHeight="1" x14ac:dyDescent="0.2">
      <c r="A203" s="215" t="str">
        <f>Абакан_юр!A161</f>
        <v>По соглашению сторон в качестве валюты платежа могут выступать евро, в этом случае курс следующий: 1 руб. = 0,0108 евро</v>
      </c>
      <c r="B203" s="215"/>
      <c r="C203" s="215"/>
      <c r="D203" s="216"/>
      <c r="E203" s="217"/>
      <c r="F203" s="217"/>
      <c r="G203" s="220"/>
      <c r="H203" s="220"/>
    </row>
    <row r="204" spans="1:8" ht="26.25" customHeight="1" x14ac:dyDescent="0.2">
      <c r="A204" s="215" t="str">
        <f>Абакан_юр!A162</f>
        <v>По соглашению сторон в качестве валюты платежа могут выступать чешские кроны, в этом случае курс следующий: 1 руб. = 0,2672 крона</v>
      </c>
      <c r="B204" s="215"/>
      <c r="C204" s="215"/>
      <c r="D204" s="216"/>
      <c r="E204" s="217"/>
      <c r="F204" s="217"/>
      <c r="G204" s="220"/>
      <c r="H204" s="220"/>
    </row>
    <row r="205" spans="1:8" ht="26.25" customHeight="1" x14ac:dyDescent="0.2">
      <c r="A205" s="215" t="str">
        <f>Абакан_юр!A163</f>
        <v>По соглашению сторон в качестве валюты платежа могут выступать киргизские сомы, в этом случае курс следующий: 1 руб. = 1,0485 сом</v>
      </c>
      <c r="B205" s="215"/>
      <c r="C205" s="215"/>
      <c r="D205" s="216"/>
      <c r="E205" s="216"/>
      <c r="F205" s="217"/>
      <c r="G205" s="220"/>
      <c r="H205" s="220"/>
    </row>
    <row r="206" spans="1:8" ht="26.25" customHeight="1" x14ac:dyDescent="0.2">
      <c r="A206"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6" s="215"/>
      <c r="C206" s="215"/>
      <c r="D206" s="216"/>
      <c r="E206" s="216"/>
      <c r="F206" s="217"/>
      <c r="G206" s="220"/>
      <c r="H206" s="220"/>
    </row>
    <row r="207" spans="1:8" ht="26.25" x14ac:dyDescent="0.2">
      <c r="A207" s="221"/>
      <c r="B207" s="221"/>
      <c r="C207" s="222"/>
      <c r="D207" s="223"/>
      <c r="E207" s="223"/>
      <c r="F207" s="224"/>
      <c r="G207" s="225"/>
      <c r="H207" s="225"/>
    </row>
    <row r="208" spans="1:8" ht="21" x14ac:dyDescent="0.2">
      <c r="A208" s="227" t="s">
        <v>137</v>
      </c>
      <c r="B208" s="227"/>
      <c r="C208" s="227"/>
      <c r="D208" s="227"/>
      <c r="E208" s="227"/>
      <c r="F208" s="227"/>
      <c r="G208" s="227"/>
      <c r="H208" s="227"/>
    </row>
    <row r="209" spans="1:8" ht="21" x14ac:dyDescent="0.2">
      <c r="A209" s="227" t="s">
        <v>138</v>
      </c>
      <c r="B209" s="227"/>
      <c r="C209" s="227"/>
      <c r="D209" s="227"/>
      <c r="E209" s="227"/>
      <c r="F209" s="227"/>
      <c r="G209" s="227"/>
      <c r="H209" s="227"/>
    </row>
    <row r="210" spans="1:8" ht="26.25" x14ac:dyDescent="0.2">
      <c r="A210" s="221"/>
      <c r="B210" s="221"/>
      <c r="C210" s="222"/>
      <c r="D210" s="223"/>
      <c r="E210" s="223"/>
      <c r="F210" s="224"/>
      <c r="G210" s="225"/>
      <c r="H210" s="225"/>
    </row>
    <row r="211" spans="1:8" ht="50.1" customHeight="1" thickBot="1" x14ac:dyDescent="0.25">
      <c r="A211" s="228" t="s">
        <v>139</v>
      </c>
      <c r="B211" s="228"/>
      <c r="C211" s="228"/>
      <c r="D211" s="228"/>
      <c r="E211" s="228"/>
      <c r="F211" s="229"/>
      <c r="G211" s="219"/>
      <c r="H211" s="230"/>
    </row>
    <row r="212" spans="1:8" ht="50.1" customHeight="1" thickBot="1" x14ac:dyDescent="0.25">
      <c r="A212" s="231" t="s">
        <v>140</v>
      </c>
      <c r="B212" s="232"/>
      <c r="C212" s="232"/>
      <c r="D212" s="232"/>
      <c r="E212" s="233"/>
      <c r="F212" s="234"/>
      <c r="H212" s="235"/>
    </row>
    <row r="213" spans="1:8" ht="87" customHeight="1" thickBot="1" x14ac:dyDescent="0.25">
      <c r="A213" s="305" t="s">
        <v>141</v>
      </c>
      <c r="B213" s="306"/>
      <c r="C213" s="238" t="s">
        <v>142</v>
      </c>
      <c r="D213" s="330" t="s">
        <v>143</v>
      </c>
      <c r="E213" s="331"/>
      <c r="F213" s="240"/>
      <c r="G213" s="240"/>
      <c r="H213" s="240"/>
    </row>
    <row r="214" spans="1:8" ht="121.5" customHeight="1" x14ac:dyDescent="0.2">
      <c r="A214" s="241" t="s">
        <v>144</v>
      </c>
      <c r="B214" s="242"/>
      <c r="C214" s="243" t="s">
        <v>145</v>
      </c>
      <c r="D214" s="244" t="s">
        <v>146</v>
      </c>
      <c r="E214" s="245"/>
      <c r="F214" s="240"/>
      <c r="G214" s="240"/>
      <c r="H214" s="240"/>
    </row>
    <row r="215" spans="1:8" ht="102.75" customHeight="1" x14ac:dyDescent="0.2">
      <c r="A215" s="246" t="s">
        <v>147</v>
      </c>
      <c r="B215" s="247"/>
      <c r="C215" s="248" t="s">
        <v>148</v>
      </c>
      <c r="D215" s="249" t="s">
        <v>149</v>
      </c>
      <c r="E215" s="250"/>
      <c r="F215" s="240"/>
      <c r="G215" s="240"/>
      <c r="H215" s="240"/>
    </row>
    <row r="216" spans="1:8" ht="105.75" customHeight="1" thickBot="1" x14ac:dyDescent="0.25">
      <c r="A216" s="332" t="s">
        <v>150</v>
      </c>
      <c r="B216" s="333"/>
      <c r="C216" s="334" t="s">
        <v>151</v>
      </c>
      <c r="D216" s="335" t="s">
        <v>149</v>
      </c>
      <c r="E216" s="336"/>
      <c r="F216" s="224"/>
      <c r="G216" s="225"/>
      <c r="H216" s="225"/>
    </row>
    <row r="217" spans="1:8" s="205" customFormat="1" ht="102.75" customHeight="1" thickBot="1" x14ac:dyDescent="0.25">
      <c r="A217" s="332" t="s">
        <v>153</v>
      </c>
      <c r="B217" s="333"/>
      <c r="C217" s="546" t="s">
        <v>154</v>
      </c>
      <c r="D217" s="333" t="s">
        <v>149</v>
      </c>
      <c r="E217" s="547"/>
      <c r="F217" s="234"/>
      <c r="G217" s="234"/>
      <c r="H217" s="234"/>
    </row>
    <row r="218" spans="1:8" s="226" customFormat="1" ht="222.75" customHeight="1" thickBot="1" x14ac:dyDescent="0.25">
      <c r="A218" s="332" t="s">
        <v>155</v>
      </c>
      <c r="B218" s="333"/>
      <c r="C218" s="334" t="s">
        <v>156</v>
      </c>
      <c r="D218" s="335" t="s">
        <v>149</v>
      </c>
      <c r="E218" s="336"/>
      <c r="F218" s="224"/>
      <c r="G218" s="225"/>
      <c r="H218" s="225"/>
    </row>
    <row r="219" spans="1:8" ht="26.25" x14ac:dyDescent="0.2">
      <c r="A219" s="689"/>
      <c r="B219" s="689"/>
      <c r="C219" s="577"/>
      <c r="D219" s="577"/>
      <c r="E219" s="577"/>
      <c r="F219" s="224"/>
      <c r="G219" s="225"/>
      <c r="H219" s="225"/>
    </row>
    <row r="220" spans="1:8" ht="34.5" customHeight="1" x14ac:dyDescent="0.2">
      <c r="A220" s="252" t="s">
        <v>157</v>
      </c>
      <c r="B220" s="252"/>
      <c r="C220" s="252"/>
      <c r="D220" s="252"/>
      <c r="E220" s="252"/>
      <c r="F220" s="252"/>
      <c r="G220" s="252"/>
      <c r="H220" s="252"/>
    </row>
    <row r="221" spans="1:8" ht="34.5" customHeight="1" x14ac:dyDescent="0.2">
      <c r="A221" s="252" t="s">
        <v>158</v>
      </c>
      <c r="B221" s="252"/>
      <c r="C221" s="252"/>
      <c r="D221" s="252"/>
      <c r="E221" s="252"/>
      <c r="F221" s="252"/>
      <c r="G221" s="252"/>
      <c r="H221" s="252"/>
    </row>
    <row r="222" spans="1:8" ht="34.5" customHeight="1" x14ac:dyDescent="0.2">
      <c r="A222" s="252" t="s">
        <v>640</v>
      </c>
      <c r="B222" s="252"/>
      <c r="C222" s="252"/>
      <c r="D222" s="252"/>
      <c r="E222" s="252"/>
      <c r="F222" s="252"/>
      <c r="G222" s="252"/>
      <c r="H222" s="252"/>
    </row>
    <row r="223" spans="1:8" ht="183" customHeight="1" x14ac:dyDescent="0.2">
      <c r="A223"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227"/>
      <c r="C223" s="227"/>
      <c r="D223" s="227"/>
      <c r="E223" s="227"/>
      <c r="F223" s="227"/>
      <c r="G223" s="227"/>
      <c r="H223" s="227"/>
    </row>
    <row r="224" spans="1:8" ht="71.25" customHeight="1" x14ac:dyDescent="0.2">
      <c r="A224" s="227" t="s">
        <v>160</v>
      </c>
      <c r="B224" s="227"/>
      <c r="C224" s="227"/>
      <c r="D224" s="227"/>
      <c r="E224" s="227"/>
      <c r="F224" s="227"/>
      <c r="G224" s="227"/>
      <c r="H224" s="227"/>
    </row>
    <row r="225" spans="1:8" ht="36.75" customHeight="1" x14ac:dyDescent="0.2">
      <c r="A225" s="252" t="s">
        <v>161</v>
      </c>
      <c r="B225" s="252"/>
      <c r="C225" s="252"/>
      <c r="D225" s="252"/>
      <c r="E225" s="252"/>
      <c r="F225" s="252"/>
      <c r="G225" s="252"/>
      <c r="H225" s="252"/>
    </row>
    <row r="226" spans="1:8" s="254" customFormat="1" ht="114.75" customHeight="1" x14ac:dyDescent="0.2">
      <c r="A226" s="227" t="s">
        <v>162</v>
      </c>
      <c r="B226" s="227"/>
      <c r="C226" s="227"/>
      <c r="D226" s="227"/>
      <c r="E226" s="227"/>
      <c r="F226" s="227"/>
      <c r="G226" s="227"/>
      <c r="H226" s="227"/>
    </row>
  </sheetData>
  <sheetProtection selectLockedCells="1" selectUnlockedCells="1"/>
  <mergeCells count="385">
    <mergeCell ref="A222:H222"/>
    <mergeCell ref="A223:H223"/>
    <mergeCell ref="A224:H224"/>
    <mergeCell ref="A225:H225"/>
    <mergeCell ref="A226:E226"/>
    <mergeCell ref="F226:H226"/>
    <mergeCell ref="A217:B217"/>
    <mergeCell ref="D217:E217"/>
    <mergeCell ref="A218:B218"/>
    <mergeCell ref="D218:E218"/>
    <mergeCell ref="A220:H220"/>
    <mergeCell ref="A221:H221"/>
    <mergeCell ref="A214:B214"/>
    <mergeCell ref="D214:E214"/>
    <mergeCell ref="A215:B215"/>
    <mergeCell ref="D215:E215"/>
    <mergeCell ref="A216:B216"/>
    <mergeCell ref="D216:E216"/>
    <mergeCell ref="A208:H208"/>
    <mergeCell ref="A209:H209"/>
    <mergeCell ref="A211:E211"/>
    <mergeCell ref="A212:E212"/>
    <mergeCell ref="A213:B213"/>
    <mergeCell ref="D213:E213"/>
    <mergeCell ref="A201:C201"/>
    <mergeCell ref="A202:C202"/>
    <mergeCell ref="A203:C203"/>
    <mergeCell ref="A204:C204"/>
    <mergeCell ref="A205:C205"/>
    <mergeCell ref="A206:C206"/>
    <mergeCell ref="C196:D196"/>
    <mergeCell ref="C197:D197"/>
    <mergeCell ref="C198:D198"/>
    <mergeCell ref="C199:D199"/>
    <mergeCell ref="A200:C200"/>
    <mergeCell ref="G200:H200"/>
    <mergeCell ref="A192:B192"/>
    <mergeCell ref="C192:C193"/>
    <mergeCell ref="D192:H192"/>
    <mergeCell ref="A193:B193"/>
    <mergeCell ref="D193:H193"/>
    <mergeCell ref="A194:B194"/>
    <mergeCell ref="D194:H194"/>
    <mergeCell ref="A188:B188"/>
    <mergeCell ref="D188:H188"/>
    <mergeCell ref="A189:B189"/>
    <mergeCell ref="A190:B190"/>
    <mergeCell ref="D190:H190"/>
    <mergeCell ref="A191:C191"/>
    <mergeCell ref="D191:H191"/>
    <mergeCell ref="A184:B184"/>
    <mergeCell ref="D184:H184"/>
    <mergeCell ref="A185:B185"/>
    <mergeCell ref="D185:H185"/>
    <mergeCell ref="A186:B186"/>
    <mergeCell ref="A187:B187"/>
    <mergeCell ref="D187:H187"/>
    <mergeCell ref="D180:H180"/>
    <mergeCell ref="A181:B181"/>
    <mergeCell ref="D181:H181"/>
    <mergeCell ref="A182:B182"/>
    <mergeCell ref="D182:H182"/>
    <mergeCell ref="A183:B183"/>
    <mergeCell ref="A176:B176"/>
    <mergeCell ref="D176:H176"/>
    <mergeCell ref="A177:B177"/>
    <mergeCell ref="C177:C181"/>
    <mergeCell ref="D177:H177"/>
    <mergeCell ref="A178:B178"/>
    <mergeCell ref="D178:H178"/>
    <mergeCell ref="A179:B179"/>
    <mergeCell ref="D179:H179"/>
    <mergeCell ref="A180:B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23:B123"/>
    <mergeCell ref="C123:C140"/>
    <mergeCell ref="D123:H123"/>
    <mergeCell ref="A124:B124"/>
    <mergeCell ref="D124:H124"/>
    <mergeCell ref="A125:B125"/>
    <mergeCell ref="D125:H125"/>
    <mergeCell ref="A126:B126"/>
    <mergeCell ref="D126:H126"/>
    <mergeCell ref="A127:B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09:C109"/>
    <mergeCell ref="D109:H109"/>
    <mergeCell ref="D110:H110"/>
    <mergeCell ref="A111:B111"/>
    <mergeCell ref="C111:C119"/>
    <mergeCell ref="D111:H111"/>
    <mergeCell ref="A112:B112"/>
    <mergeCell ref="D112:H112"/>
    <mergeCell ref="A113:B113"/>
    <mergeCell ref="D113:H113"/>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10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28"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4">
        <v>384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"&amp;MAX(D59:D68)</f>
        <v>от 1380 до 27600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49" s="365">
        <v>1380</v>
      </c>
      <c r="E49" s="128"/>
      <c r="F49" s="128"/>
      <c r="G49" s="128"/>
      <c r="H49" s="129"/>
    </row>
    <row r="50" spans="1:8" ht="37.5" customHeight="1" x14ac:dyDescent="0.2">
      <c r="A50" s="130" t="s">
        <v>33</v>
      </c>
      <c r="B50" s="366"/>
      <c r="C50" s="367"/>
      <c r="D50" s="56">
        <v>2760</v>
      </c>
      <c r="E50" s="37"/>
      <c r="F50" s="37"/>
      <c r="G50" s="37"/>
      <c r="H50" s="38"/>
    </row>
    <row r="51" spans="1:8" ht="37.5" customHeight="1" x14ac:dyDescent="0.2">
      <c r="A51" s="130" t="s">
        <v>34</v>
      </c>
      <c r="B51" s="366"/>
      <c r="C51" s="367"/>
      <c r="D51" s="56">
        <v>4140</v>
      </c>
      <c r="E51" s="37"/>
      <c r="F51" s="37"/>
      <c r="G51" s="37"/>
      <c r="H51" s="38"/>
    </row>
    <row r="52" spans="1:8" ht="37.5" customHeight="1" x14ac:dyDescent="0.2">
      <c r="A52" s="130" t="s">
        <v>35</v>
      </c>
      <c r="B52" s="366"/>
      <c r="C52" s="367"/>
      <c r="D52" s="56">
        <v>5520</v>
      </c>
      <c r="E52" s="37"/>
      <c r="F52" s="37"/>
      <c r="G52" s="37"/>
      <c r="H52" s="38"/>
    </row>
    <row r="53" spans="1:8" ht="37.5" customHeight="1" x14ac:dyDescent="0.2">
      <c r="A53" s="130" t="s">
        <v>36</v>
      </c>
      <c r="B53" s="366"/>
      <c r="C53" s="367"/>
      <c r="D53" s="56">
        <v>6900</v>
      </c>
      <c r="E53" s="37"/>
      <c r="F53" s="37"/>
      <c r="G53" s="37"/>
      <c r="H53" s="38"/>
    </row>
    <row r="54" spans="1:8" ht="37.5" customHeight="1" x14ac:dyDescent="0.2">
      <c r="A54" s="130" t="s">
        <v>37</v>
      </c>
      <c r="B54" s="366"/>
      <c r="C54" s="367"/>
      <c r="D54" s="56">
        <v>8280</v>
      </c>
      <c r="E54" s="37"/>
      <c r="F54" s="37"/>
      <c r="G54" s="37"/>
      <c r="H54" s="38"/>
    </row>
    <row r="55" spans="1:8" ht="37.5" customHeight="1" x14ac:dyDescent="0.2">
      <c r="A55" s="130" t="s">
        <v>38</v>
      </c>
      <c r="B55" s="366"/>
      <c r="C55" s="367"/>
      <c r="D55" s="56">
        <v>9660</v>
      </c>
      <c r="E55" s="37"/>
      <c r="F55" s="37"/>
      <c r="G55" s="37"/>
      <c r="H55" s="38"/>
    </row>
    <row r="56" spans="1:8" ht="37.5" customHeight="1" x14ac:dyDescent="0.2">
      <c r="A56" s="130" t="s">
        <v>39</v>
      </c>
      <c r="B56" s="366"/>
      <c r="C56" s="367"/>
      <c r="D56" s="56">
        <v>11040</v>
      </c>
      <c r="E56" s="37"/>
      <c r="F56" s="37"/>
      <c r="G56" s="37"/>
      <c r="H56" s="38"/>
    </row>
    <row r="57" spans="1:8" ht="37.5" customHeight="1" x14ac:dyDescent="0.2">
      <c r="A57" s="130" t="s">
        <v>40</v>
      </c>
      <c r="B57" s="366"/>
      <c r="C57" s="367"/>
      <c r="D57" s="56">
        <v>12420</v>
      </c>
      <c r="E57" s="37"/>
      <c r="F57" s="37"/>
      <c r="G57" s="37"/>
      <c r="H57" s="38"/>
    </row>
    <row r="58" spans="1:8" ht="37.5" customHeight="1" x14ac:dyDescent="0.2">
      <c r="A58" s="130" t="s">
        <v>41</v>
      </c>
      <c r="B58" s="366"/>
      <c r="C58" s="367"/>
      <c r="D58" s="56">
        <v>13800</v>
      </c>
      <c r="E58" s="37"/>
      <c r="F58" s="37"/>
      <c r="G58" s="37"/>
      <c r="H58" s="38"/>
    </row>
    <row r="59" spans="1:8" ht="37.5" customHeight="1" x14ac:dyDescent="0.2">
      <c r="A59" s="130" t="s">
        <v>42</v>
      </c>
      <c r="B59" s="366"/>
      <c r="C59" s="367"/>
      <c r="D59" s="56">
        <v>15180</v>
      </c>
      <c r="E59" s="37"/>
      <c r="F59" s="37"/>
      <c r="G59" s="37"/>
      <c r="H59" s="38"/>
    </row>
    <row r="60" spans="1:8" ht="37.5" customHeight="1" x14ac:dyDescent="0.2">
      <c r="A60" s="130" t="s">
        <v>43</v>
      </c>
      <c r="B60" s="366"/>
      <c r="C60" s="367"/>
      <c r="D60" s="56">
        <v>16560</v>
      </c>
      <c r="E60" s="37"/>
      <c r="F60" s="37"/>
      <c r="G60" s="37"/>
      <c r="H60" s="38"/>
    </row>
    <row r="61" spans="1:8" ht="37.5" customHeight="1" x14ac:dyDescent="0.2">
      <c r="A61" s="130" t="s">
        <v>44</v>
      </c>
      <c r="B61" s="366"/>
      <c r="C61" s="367"/>
      <c r="D61" s="56">
        <v>17940</v>
      </c>
      <c r="E61" s="37"/>
      <c r="F61" s="37"/>
      <c r="G61" s="37"/>
      <c r="H61" s="38"/>
    </row>
    <row r="62" spans="1:8" ht="37.5" customHeight="1" x14ac:dyDescent="0.2">
      <c r="A62" s="130" t="s">
        <v>45</v>
      </c>
      <c r="B62" s="366"/>
      <c r="C62" s="367"/>
      <c r="D62" s="56">
        <v>19320</v>
      </c>
      <c r="E62" s="37"/>
      <c r="F62" s="37"/>
      <c r="G62" s="37"/>
      <c r="H62" s="38"/>
    </row>
    <row r="63" spans="1:8" ht="37.5" customHeight="1" x14ac:dyDescent="0.2">
      <c r="A63" s="130" t="s">
        <v>46</v>
      </c>
      <c r="B63" s="366"/>
      <c r="C63" s="367"/>
      <c r="D63" s="56">
        <v>20700</v>
      </c>
      <c r="E63" s="37"/>
      <c r="F63" s="37"/>
      <c r="G63" s="37"/>
      <c r="H63" s="38"/>
    </row>
    <row r="64" spans="1:8" ht="37.5" customHeight="1" x14ac:dyDescent="0.2">
      <c r="A64" s="130" t="s">
        <v>47</v>
      </c>
      <c r="B64" s="366"/>
      <c r="C64" s="367"/>
      <c r="D64" s="56">
        <v>22080</v>
      </c>
      <c r="E64" s="37"/>
      <c r="F64" s="37"/>
      <c r="G64" s="37"/>
      <c r="H64" s="38"/>
    </row>
    <row r="65" spans="1:8" ht="37.5" customHeight="1" x14ac:dyDescent="0.2">
      <c r="A65" s="130" t="s">
        <v>48</v>
      </c>
      <c r="B65" s="366"/>
      <c r="C65" s="367"/>
      <c r="D65" s="56">
        <v>23460</v>
      </c>
      <c r="E65" s="37"/>
      <c r="F65" s="37"/>
      <c r="G65" s="37"/>
      <c r="H65" s="38"/>
    </row>
    <row r="66" spans="1:8" ht="37.5" customHeight="1" x14ac:dyDescent="0.2">
      <c r="A66" s="130" t="s">
        <v>49</v>
      </c>
      <c r="B66" s="366"/>
      <c r="C66" s="367"/>
      <c r="D66" s="56">
        <v>24840</v>
      </c>
      <c r="E66" s="37"/>
      <c r="F66" s="37"/>
      <c r="G66" s="37"/>
      <c r="H66" s="38"/>
    </row>
    <row r="67" spans="1:8" ht="37.5" customHeight="1" x14ac:dyDescent="0.2">
      <c r="A67" s="130" t="s">
        <v>50</v>
      </c>
      <c r="B67" s="366"/>
      <c r="C67" s="367"/>
      <c r="D67" s="56">
        <v>26220</v>
      </c>
      <c r="E67" s="37"/>
      <c r="F67" s="37"/>
      <c r="G67" s="37"/>
      <c r="H67" s="38"/>
    </row>
    <row r="68" spans="1:8" ht="37.5" customHeight="1" x14ac:dyDescent="0.2">
      <c r="A68" s="130" t="s">
        <v>51</v>
      </c>
      <c r="B68" s="366"/>
      <c r="C68" s="367"/>
      <c r="D68" s="56">
        <v>27600</v>
      </c>
      <c r="E68" s="37"/>
      <c r="F68" s="37"/>
      <c r="G68" s="37"/>
      <c r="H68" s="38"/>
    </row>
    <row r="69" spans="1:8" ht="37.5" customHeight="1" x14ac:dyDescent="0.2">
      <c r="A69" s="130" t="s">
        <v>197</v>
      </c>
      <c r="B69" s="131"/>
      <c r="C69" s="367"/>
      <c r="D69" s="56">
        <v>28980</v>
      </c>
      <c r="E69" s="37"/>
      <c r="F69" s="37"/>
      <c r="G69" s="37"/>
      <c r="H69" s="38"/>
    </row>
    <row r="70" spans="1:8" ht="37.5" customHeight="1" x14ac:dyDescent="0.2">
      <c r="A70" s="130" t="s">
        <v>198</v>
      </c>
      <c r="B70" s="131"/>
      <c r="C70" s="367"/>
      <c r="D70" s="56">
        <v>30360</v>
      </c>
      <c r="E70" s="37"/>
      <c r="F70" s="37"/>
      <c r="G70" s="37"/>
      <c r="H70" s="38"/>
    </row>
    <row r="71" spans="1:8" ht="37.5" customHeight="1" x14ac:dyDescent="0.2">
      <c r="A71" s="130" t="s">
        <v>199</v>
      </c>
      <c r="B71" s="131"/>
      <c r="C71" s="367"/>
      <c r="D71" s="56">
        <v>31740</v>
      </c>
      <c r="E71" s="37"/>
      <c r="F71" s="37"/>
      <c r="G71" s="37"/>
      <c r="H71" s="38"/>
    </row>
    <row r="72" spans="1:8" ht="37.5" customHeight="1" x14ac:dyDescent="0.2">
      <c r="A72" s="130" t="s">
        <v>200</v>
      </c>
      <c r="B72" s="131"/>
      <c r="C72" s="367"/>
      <c r="D72" s="56">
        <v>33120</v>
      </c>
      <c r="E72" s="37"/>
      <c r="F72" s="37"/>
      <c r="G72" s="37"/>
      <c r="H72" s="38"/>
    </row>
    <row r="73" spans="1:8" ht="37.5" customHeight="1" x14ac:dyDescent="0.2">
      <c r="A73" s="130" t="s">
        <v>201</v>
      </c>
      <c r="B73" s="131"/>
      <c r="C73" s="367"/>
      <c r="D73" s="56">
        <v>34500</v>
      </c>
      <c r="E73" s="37"/>
      <c r="F73" s="37"/>
      <c r="G73" s="37"/>
      <c r="H73" s="38"/>
    </row>
    <row r="74" spans="1:8" ht="37.5" customHeight="1" x14ac:dyDescent="0.2">
      <c r="A74" s="130" t="s">
        <v>202</v>
      </c>
      <c r="B74" s="131"/>
      <c r="C74" s="367"/>
      <c r="D74" s="56">
        <v>35880</v>
      </c>
      <c r="E74" s="37"/>
      <c r="F74" s="37"/>
      <c r="G74" s="37"/>
      <c r="H74" s="38"/>
    </row>
    <row r="75" spans="1:8" ht="37.5" customHeight="1" x14ac:dyDescent="0.2">
      <c r="A75" s="130" t="s">
        <v>203</v>
      </c>
      <c r="B75" s="131"/>
      <c r="C75" s="367"/>
      <c r="D75" s="56">
        <v>37260</v>
      </c>
      <c r="E75" s="37"/>
      <c r="F75" s="37"/>
      <c r="G75" s="37"/>
      <c r="H75" s="38"/>
    </row>
    <row r="76" spans="1:8" ht="37.5" customHeight="1" x14ac:dyDescent="0.2">
      <c r="A76" s="130" t="s">
        <v>204</v>
      </c>
      <c r="B76" s="131"/>
      <c r="C76" s="367"/>
      <c r="D76" s="56">
        <v>38640</v>
      </c>
      <c r="E76" s="37"/>
      <c r="F76" s="37"/>
      <c r="G76" s="37"/>
      <c r="H76" s="38"/>
    </row>
    <row r="77" spans="1:8" ht="37.5" customHeight="1" x14ac:dyDescent="0.2">
      <c r="A77" s="130" t="s">
        <v>205</v>
      </c>
      <c r="B77" s="131"/>
      <c r="C77" s="367"/>
      <c r="D77" s="56">
        <v>40020</v>
      </c>
      <c r="E77" s="37"/>
      <c r="F77" s="37"/>
      <c r="G77" s="37"/>
      <c r="H77" s="38"/>
    </row>
    <row r="78" spans="1:8" ht="37.5" customHeight="1" x14ac:dyDescent="0.2">
      <c r="A78" s="130" t="s">
        <v>206</v>
      </c>
      <c r="B78" s="131"/>
      <c r="C78" s="367"/>
      <c r="D78" s="56">
        <v>41400</v>
      </c>
      <c r="E78" s="37"/>
      <c r="F78" s="37"/>
      <c r="G78" s="37"/>
      <c r="H78" s="38"/>
    </row>
    <row r="79" spans="1:8" ht="37.5" customHeight="1" x14ac:dyDescent="0.2">
      <c r="A79" s="130" t="s">
        <v>216</v>
      </c>
      <c r="B79" s="131"/>
      <c r="C79" s="367"/>
      <c r="D79" s="56">
        <v>42780</v>
      </c>
      <c r="E79" s="37"/>
      <c r="F79" s="37"/>
      <c r="G79" s="37"/>
      <c r="H79" s="38"/>
    </row>
    <row r="80" spans="1:8" ht="37.5" customHeight="1" x14ac:dyDescent="0.2">
      <c r="A80" s="130" t="s">
        <v>217</v>
      </c>
      <c r="B80" s="131"/>
      <c r="C80" s="367"/>
      <c r="D80" s="56">
        <v>44160</v>
      </c>
      <c r="E80" s="37"/>
      <c r="F80" s="37"/>
      <c r="G80" s="37"/>
      <c r="H80" s="38"/>
    </row>
    <row r="81" spans="1:8" ht="37.5" customHeight="1" x14ac:dyDescent="0.2">
      <c r="A81" s="130" t="s">
        <v>218</v>
      </c>
      <c r="B81" s="131"/>
      <c r="C81" s="367"/>
      <c r="D81" s="56">
        <v>45540</v>
      </c>
      <c r="E81" s="37"/>
      <c r="F81" s="37"/>
      <c r="G81" s="37"/>
      <c r="H81" s="38"/>
    </row>
    <row r="82" spans="1:8" ht="37.5" customHeight="1" x14ac:dyDescent="0.2">
      <c r="A82" s="130" t="s">
        <v>219</v>
      </c>
      <c r="B82" s="131"/>
      <c r="C82" s="367"/>
      <c r="D82" s="56">
        <v>46920</v>
      </c>
      <c r="E82" s="37"/>
      <c r="F82" s="37"/>
      <c r="G82" s="37"/>
      <c r="H82" s="38"/>
    </row>
    <row r="83" spans="1:8" ht="37.5" customHeight="1" x14ac:dyDescent="0.2">
      <c r="A83" s="130" t="s">
        <v>220</v>
      </c>
      <c r="B83" s="131"/>
      <c r="C83" s="367"/>
      <c r="D83" s="56">
        <v>48300</v>
      </c>
      <c r="E83" s="37"/>
      <c r="F83" s="37"/>
      <c r="G83" s="37"/>
      <c r="H83" s="38"/>
    </row>
    <row r="84" spans="1:8" ht="37.5" customHeight="1" x14ac:dyDescent="0.2">
      <c r="A84" s="130" t="s">
        <v>221</v>
      </c>
      <c r="B84" s="131"/>
      <c r="C84" s="367"/>
      <c r="D84" s="56">
        <v>49680</v>
      </c>
      <c r="E84" s="37"/>
      <c r="F84" s="37"/>
      <c r="G84" s="37"/>
      <c r="H84" s="38"/>
    </row>
    <row r="85" spans="1:8" ht="37.5" customHeight="1" x14ac:dyDescent="0.2">
      <c r="A85" s="130" t="s">
        <v>222</v>
      </c>
      <c r="B85" s="131"/>
      <c r="C85" s="367"/>
      <c r="D85" s="56">
        <v>51060</v>
      </c>
      <c r="E85" s="37"/>
      <c r="F85" s="37"/>
      <c r="G85" s="37"/>
      <c r="H85" s="38"/>
    </row>
    <row r="86" spans="1:8" ht="37.5" customHeight="1" x14ac:dyDescent="0.2">
      <c r="A86" s="130" t="s">
        <v>223</v>
      </c>
      <c r="B86" s="131"/>
      <c r="C86" s="367"/>
      <c r="D86" s="56">
        <v>52440</v>
      </c>
      <c r="E86" s="37"/>
      <c r="F86" s="37"/>
      <c r="G86" s="37"/>
      <c r="H86" s="38"/>
    </row>
    <row r="87" spans="1:8" ht="37.5" customHeight="1" x14ac:dyDescent="0.2">
      <c r="A87" s="130" t="s">
        <v>224</v>
      </c>
      <c r="B87" s="131"/>
      <c r="C87" s="367"/>
      <c r="D87" s="56">
        <v>53820</v>
      </c>
      <c r="E87" s="37"/>
      <c r="F87" s="37"/>
      <c r="G87" s="37"/>
      <c r="H87" s="38"/>
    </row>
    <row r="88" spans="1:8" ht="37.5" customHeight="1" thickBot="1" x14ac:dyDescent="0.25">
      <c r="A88" s="130" t="s">
        <v>225</v>
      </c>
      <c r="B88" s="131"/>
      <c r="C88" s="368"/>
      <c r="D88" s="56">
        <v>55200</v>
      </c>
      <c r="E88" s="37"/>
      <c r="F88" s="37"/>
      <c r="G88" s="37"/>
      <c r="H88" s="38"/>
    </row>
    <row r="89" spans="1:8" ht="50.1" customHeight="1" thickBot="1" x14ac:dyDescent="0.25">
      <c r="A89" s="119" t="s">
        <v>52</v>
      </c>
      <c r="B89" s="120"/>
      <c r="C89" s="120"/>
      <c r="D89" s="121" t="str">
        <f>"от "&amp;MIN(D90:D99)&amp;" до "&amp;MAX(D90:D99)</f>
        <v>от 468 до 22380</v>
      </c>
      <c r="E89" s="122"/>
      <c r="F89" s="122"/>
      <c r="G89" s="122"/>
      <c r="H89" s="123"/>
    </row>
    <row r="90" spans="1:8" ht="151.5"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90" s="135">
        <v>1296</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91" s="140">
        <v>756</v>
      </c>
      <c r="E91" s="140"/>
      <c r="F91" s="140"/>
      <c r="G91" s="140"/>
      <c r="H91" s="141"/>
    </row>
    <row r="92" spans="1:8" ht="37.5" customHeight="1" x14ac:dyDescent="0.2">
      <c r="A92" s="137" t="s">
        <v>55</v>
      </c>
      <c r="B92" s="138"/>
      <c r="C92" s="142"/>
      <c r="D92" s="140">
        <v>22380</v>
      </c>
      <c r="E92" s="140"/>
      <c r="F92" s="140"/>
      <c r="G92" s="140"/>
      <c r="H92" s="141"/>
    </row>
    <row r="93" spans="1:8" ht="37.5" customHeight="1" x14ac:dyDescent="0.2">
      <c r="A93" s="137" t="s">
        <v>56</v>
      </c>
      <c r="B93" s="138"/>
      <c r="C93" s="142"/>
      <c r="D93" s="140">
        <v>2676</v>
      </c>
      <c r="E93" s="140"/>
      <c r="F93" s="140"/>
      <c r="G93" s="140"/>
      <c r="H93" s="141"/>
    </row>
    <row r="94" spans="1:8" ht="37.5" customHeight="1" x14ac:dyDescent="0.2">
      <c r="A94" s="143" t="s">
        <v>57</v>
      </c>
      <c r="B94" s="144"/>
      <c r="C94" s="142"/>
      <c r="D94" s="140">
        <v>5358</v>
      </c>
      <c r="E94" s="140"/>
      <c r="F94" s="140"/>
      <c r="G94" s="140"/>
      <c r="H94" s="141"/>
    </row>
    <row r="95" spans="1:8" ht="37.5" customHeight="1" x14ac:dyDescent="0.2">
      <c r="A95" s="137" t="s">
        <v>58</v>
      </c>
      <c r="B95" s="138"/>
      <c r="C95" s="142"/>
      <c r="D95" s="140">
        <v>468</v>
      </c>
      <c r="E95" s="140"/>
      <c r="F95" s="140"/>
      <c r="G95" s="140"/>
      <c r="H95" s="141"/>
    </row>
    <row r="96" spans="1:8" ht="37.5" customHeight="1" x14ac:dyDescent="0.2">
      <c r="A96" s="137" t="s">
        <v>59</v>
      </c>
      <c r="B96" s="138"/>
      <c r="C96" s="142"/>
      <c r="D96" s="140">
        <v>468</v>
      </c>
      <c r="E96" s="140"/>
      <c r="F96" s="140"/>
      <c r="G96" s="140"/>
      <c r="H96" s="141"/>
    </row>
    <row r="97" spans="1:8" ht="37.5" customHeight="1" x14ac:dyDescent="0.2">
      <c r="A97" s="137" t="s">
        <v>60</v>
      </c>
      <c r="B97" s="138"/>
      <c r="C97" s="142"/>
      <c r="D97" s="140">
        <v>936</v>
      </c>
      <c r="E97" s="140"/>
      <c r="F97" s="140"/>
      <c r="G97" s="140"/>
      <c r="H97" s="141"/>
    </row>
    <row r="98" spans="1:8" ht="37.5" customHeight="1" x14ac:dyDescent="0.2">
      <c r="A98" s="137" t="s">
        <v>61</v>
      </c>
      <c r="B98" s="138"/>
      <c r="C98" s="142"/>
      <c r="D98" s="140">
        <v>1398</v>
      </c>
      <c r="E98" s="140"/>
      <c r="F98" s="140"/>
      <c r="G98" s="140"/>
      <c r="H98" s="141"/>
    </row>
    <row r="99" spans="1:8" ht="37.5" customHeight="1" thickBot="1" x14ac:dyDescent="0.25">
      <c r="A99" s="145" t="s">
        <v>62</v>
      </c>
      <c r="B99" s="146"/>
      <c r="C99" s="147"/>
      <c r="D99" s="148">
        <v>8814</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00" s="45">
        <v>30</v>
      </c>
      <c r="E100" s="45"/>
      <c r="F100" s="45"/>
      <c r="G100" s="45"/>
      <c r="H100" s="46"/>
    </row>
    <row r="101" spans="1:8" ht="50.1" customHeight="1" thickBot="1" x14ac:dyDescent="0.25">
      <c r="A101" s="24" t="s">
        <v>65</v>
      </c>
      <c r="B101" s="25"/>
      <c r="C101" s="26"/>
      <c r="D101" s="156" t="str">
        <f>"от "&amp;MIN(D103,D123:H124,F162,D125:H137)&amp;" до "&amp;MAX(D103,D123:H124,F162,D125:H137)</f>
        <v>от 384 до 10968</v>
      </c>
      <c r="E101" s="156"/>
      <c r="F101" s="156"/>
      <c r="G101" s="156"/>
      <c r="H101" s="157"/>
    </row>
    <row r="102" spans="1:8" ht="21.75" thickBot="1" x14ac:dyDescent="0.25">
      <c r="A102" s="301"/>
      <c r="B102" s="302"/>
      <c r="C102" s="118"/>
      <c r="D102" s="325"/>
      <c r="E102" s="325"/>
      <c r="F102" s="325"/>
      <c r="G102" s="325"/>
      <c r="H102" s="326"/>
    </row>
    <row r="103" spans="1:8" ht="75"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03" s="165">
        <v>7140</v>
      </c>
      <c r="E103" s="165"/>
      <c r="F103" s="165"/>
      <c r="G103" s="165"/>
      <c r="H103" s="166"/>
    </row>
    <row r="104" spans="1:8" ht="75" customHeight="1" thickBot="1" x14ac:dyDescent="0.25">
      <c r="A104" s="167" t="s">
        <v>67</v>
      </c>
      <c r="B104" s="168"/>
      <c r="C104" s="169"/>
      <c r="D104" s="170" t="s">
        <v>68</v>
      </c>
      <c r="E104" s="171"/>
      <c r="F104" s="171"/>
      <c r="G104" s="171"/>
      <c r="H104" s="172"/>
    </row>
    <row r="105" spans="1:8" ht="75" customHeight="1" x14ac:dyDescent="0.2">
      <c r="A105" s="173" t="s">
        <v>69</v>
      </c>
      <c r="B105" s="174"/>
      <c r="C105" s="169"/>
      <c r="D105" s="140">
        <f>D103/4</f>
        <v>1785</v>
      </c>
      <c r="E105" s="140"/>
      <c r="F105" s="140"/>
      <c r="G105" s="140"/>
      <c r="H105" s="141"/>
    </row>
    <row r="106" spans="1:8" ht="75" customHeight="1" x14ac:dyDescent="0.2">
      <c r="A106" s="173" t="s">
        <v>70</v>
      </c>
      <c r="B106" s="174"/>
      <c r="C106" s="169"/>
      <c r="D106" s="140">
        <f>D103/5</f>
        <v>1428</v>
      </c>
      <c r="E106" s="140"/>
      <c r="F106" s="140"/>
      <c r="G106" s="140"/>
      <c r="H106" s="141"/>
    </row>
    <row r="107" spans="1:8" ht="75" customHeight="1" x14ac:dyDescent="0.2">
      <c r="A107" s="173" t="s">
        <v>71</v>
      </c>
      <c r="B107" s="174"/>
      <c r="C107" s="169"/>
      <c r="D107" s="140">
        <f>D103/6</f>
        <v>1190</v>
      </c>
      <c r="E107" s="140"/>
      <c r="F107" s="140"/>
      <c r="G107" s="140"/>
      <c r="H107" s="141"/>
    </row>
    <row r="108" spans="1:8" ht="75" customHeight="1" x14ac:dyDescent="0.2">
      <c r="A108" s="173" t="s">
        <v>72</v>
      </c>
      <c r="B108" s="174"/>
      <c r="C108" s="169"/>
      <c r="D108" s="140">
        <f>D103/7</f>
        <v>1020</v>
      </c>
      <c r="E108" s="140"/>
      <c r="F108" s="140"/>
      <c r="G108" s="140"/>
      <c r="H108" s="141"/>
    </row>
    <row r="109" spans="1:8" ht="75" customHeight="1" x14ac:dyDescent="0.2">
      <c r="A109" s="173" t="s">
        <v>73</v>
      </c>
      <c r="B109" s="174"/>
      <c r="C109" s="169"/>
      <c r="D109" s="140">
        <f>D103/8</f>
        <v>892.5</v>
      </c>
      <c r="E109" s="140"/>
      <c r="F109" s="140"/>
      <c r="G109" s="140"/>
      <c r="H109" s="141"/>
    </row>
    <row r="110" spans="1:8" ht="75" customHeight="1" x14ac:dyDescent="0.2">
      <c r="A110" s="173" t="s">
        <v>74</v>
      </c>
      <c r="B110" s="174"/>
      <c r="C110" s="169"/>
      <c r="D110" s="140">
        <f>D103/9</f>
        <v>793.33333333333337</v>
      </c>
      <c r="E110" s="140"/>
      <c r="F110" s="140"/>
      <c r="G110" s="140"/>
      <c r="H110" s="141"/>
    </row>
    <row r="111" spans="1:8" ht="75" customHeight="1" x14ac:dyDescent="0.2">
      <c r="A111" s="173" t="s">
        <v>75</v>
      </c>
      <c r="B111" s="174"/>
      <c r="C111" s="169"/>
      <c r="D111" s="140">
        <f>D103/10</f>
        <v>714</v>
      </c>
      <c r="E111" s="140"/>
      <c r="F111" s="140"/>
      <c r="G111" s="140"/>
      <c r="H111" s="141"/>
    </row>
    <row r="112" spans="1:8" ht="75" customHeight="1" thickBot="1" x14ac:dyDescent="0.25">
      <c r="A112" s="162" t="s">
        <v>76</v>
      </c>
      <c r="B112" s="163"/>
      <c r="C112" s="169"/>
      <c r="D112" s="165">
        <v>10704</v>
      </c>
      <c r="E112" s="165"/>
      <c r="F112" s="165"/>
      <c r="G112" s="165"/>
      <c r="H112" s="166"/>
    </row>
    <row r="113" spans="1:8" ht="75" customHeight="1" thickBot="1" x14ac:dyDescent="0.25">
      <c r="A113" s="167" t="s">
        <v>67</v>
      </c>
      <c r="B113" s="168"/>
      <c r="C113" s="169"/>
      <c r="D113" s="170" t="s">
        <v>68</v>
      </c>
      <c r="E113" s="171"/>
      <c r="F113" s="171"/>
      <c r="G113" s="171"/>
      <c r="H113" s="172"/>
    </row>
    <row r="114" spans="1:8" ht="75" customHeight="1" x14ac:dyDescent="0.2">
      <c r="A114" s="173" t="s">
        <v>69</v>
      </c>
      <c r="B114" s="174"/>
      <c r="C114" s="169"/>
      <c r="D114" s="140">
        <v>2676</v>
      </c>
      <c r="E114" s="140"/>
      <c r="F114" s="140"/>
      <c r="G114" s="140"/>
      <c r="H114" s="141"/>
    </row>
    <row r="115" spans="1:8" ht="75" customHeight="1" x14ac:dyDescent="0.2">
      <c r="A115" s="173" t="s">
        <v>70</v>
      </c>
      <c r="B115" s="174"/>
      <c r="C115" s="169"/>
      <c r="D115" s="140">
        <v>2140.7999999999997</v>
      </c>
      <c r="E115" s="140"/>
      <c r="F115" s="140"/>
      <c r="G115" s="140"/>
      <c r="H115" s="141"/>
    </row>
    <row r="116" spans="1:8" ht="75" customHeight="1" x14ac:dyDescent="0.2">
      <c r="A116" s="173" t="s">
        <v>71</v>
      </c>
      <c r="B116" s="174"/>
      <c r="C116" s="169"/>
      <c r="D116" s="140">
        <v>1784</v>
      </c>
      <c r="E116" s="140"/>
      <c r="F116" s="140"/>
      <c r="G116" s="140"/>
      <c r="H116" s="141"/>
    </row>
    <row r="117" spans="1:8" ht="75" customHeight="1" x14ac:dyDescent="0.2">
      <c r="A117" s="173" t="s">
        <v>72</v>
      </c>
      <c r="B117" s="174"/>
      <c r="C117" s="169"/>
      <c r="D117" s="140">
        <v>1529.1428571428571</v>
      </c>
      <c r="E117" s="140"/>
      <c r="F117" s="140"/>
      <c r="G117" s="140"/>
      <c r="H117" s="141"/>
    </row>
    <row r="118" spans="1:8" ht="75" customHeight="1" x14ac:dyDescent="0.2">
      <c r="A118" s="173" t="s">
        <v>73</v>
      </c>
      <c r="B118" s="174"/>
      <c r="C118" s="169"/>
      <c r="D118" s="140">
        <v>1338</v>
      </c>
      <c r="E118" s="140"/>
      <c r="F118" s="140"/>
      <c r="G118" s="140"/>
      <c r="H118" s="141"/>
    </row>
    <row r="119" spans="1:8" ht="75" customHeight="1" x14ac:dyDescent="0.2">
      <c r="A119" s="173" t="s">
        <v>74</v>
      </c>
      <c r="B119" s="174"/>
      <c r="C119" s="169"/>
      <c r="D119" s="140">
        <v>1189.3333333333333</v>
      </c>
      <c r="E119" s="140"/>
      <c r="F119" s="140"/>
      <c r="G119" s="140"/>
      <c r="H119" s="141"/>
    </row>
    <row r="120" spans="1:8" ht="75" customHeight="1" thickBot="1" x14ac:dyDescent="0.25">
      <c r="A120" s="173" t="s">
        <v>75</v>
      </c>
      <c r="B120" s="174"/>
      <c r="C120" s="177"/>
      <c r="D120" s="140">
        <v>1070.3999999999999</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21" s="44">
        <v>7128</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"2ГИС.РОСТОВ-НА-ДОНУ"</v>
      </c>
      <c r="D123" s="31">
        <v>8898</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4" s="187">
        <v>2286</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5" s="36">
        <v>4578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"2ГИС.РОСТОВ-НА-ДОНУ"</v>
      </c>
      <c r="D126" s="36">
        <v>8898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"2ГИС.РОСТОВ-НА-ДОНУ"</v>
      </c>
      <c r="D127" s="36">
        <v>10680</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8" s="36">
        <v>2292</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9" s="36">
        <v>2292</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0" s="36">
        <v>4578</v>
      </c>
      <c r="E130" s="37"/>
      <c r="F130" s="37"/>
      <c r="G130" s="37"/>
      <c r="H130" s="38"/>
    </row>
    <row r="131" spans="1:8" ht="50.1" customHeight="1" x14ac:dyDescent="0.2">
      <c r="A131" s="143" t="s">
        <v>86</v>
      </c>
      <c r="B131" s="144"/>
      <c r="C131" s="190" t="str">
        <f>C162</f>
        <v>электронный справочник на основе Справочника организаций "2ГИС.РОСТОВ-НА-ДОНУ" (мобильная версия 2ГИС 4.0 и выше)</v>
      </c>
      <c r="D131" s="36">
        <v>10968</v>
      </c>
      <c r="E131" s="37"/>
      <c r="F131" s="37"/>
      <c r="G131" s="37"/>
      <c r="H131" s="38"/>
    </row>
    <row r="132" spans="1:8" ht="50.1" customHeight="1" x14ac:dyDescent="0.2">
      <c r="A132" s="143" t="s">
        <v>87</v>
      </c>
      <c r="B132" s="144"/>
      <c r="C132" s="186" t="s">
        <v>88</v>
      </c>
      <c r="D132" s="36">
        <v>780</v>
      </c>
      <c r="E132" s="37"/>
      <c r="F132" s="37"/>
      <c r="G132" s="37"/>
      <c r="H132" s="38"/>
    </row>
    <row r="133" spans="1:8" ht="81"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3" s="36">
        <v>7170</v>
      </c>
      <c r="E133" s="37"/>
      <c r="F133" s="37"/>
      <c r="G133" s="37"/>
      <c r="H133" s="38"/>
    </row>
    <row r="134" spans="1:8" ht="81"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4" s="36">
        <v>4782</v>
      </c>
      <c r="E134" s="37"/>
      <c r="F134" s="37"/>
      <c r="G134" s="37"/>
      <c r="H134" s="38"/>
    </row>
    <row r="135" spans="1:8" ht="81" customHeight="1" x14ac:dyDescent="0.2">
      <c r="A135" s="143" t="s">
        <v>91</v>
      </c>
      <c r="B135" s="144"/>
      <c r="C135"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5" s="36">
        <v>6048</v>
      </c>
      <c r="E135" s="37"/>
      <c r="F135" s="37"/>
      <c r="G135" s="37"/>
      <c r="H135" s="38"/>
    </row>
    <row r="136" spans="1:8" ht="81" customHeight="1" x14ac:dyDescent="0.2">
      <c r="A136" s="143" t="s">
        <v>92</v>
      </c>
      <c r="B136" s="144"/>
      <c r="C136"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6" s="36">
        <v>2394</v>
      </c>
      <c r="E136" s="37"/>
      <c r="F136" s="37"/>
      <c r="G136" s="37"/>
      <c r="H136" s="38"/>
    </row>
    <row r="137" spans="1:8" ht="50.1" customHeight="1" thickBot="1" x14ac:dyDescent="0.25">
      <c r="A137" s="143" t="s">
        <v>95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7" s="36">
        <v>384</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8" s="36">
        <v>1296</v>
      </c>
      <c r="E138" s="37"/>
      <c r="F138" s="37"/>
      <c r="G138" s="37"/>
      <c r="H138" s="38"/>
    </row>
    <row r="139" spans="1:8" s="16" customFormat="1" ht="102" customHeight="1" thickBot="1" x14ac:dyDescent="0.25">
      <c r="A139" s="143" t="s">
        <v>96</v>
      </c>
      <c r="B139" s="144"/>
      <c r="C13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9" s="36">
        <v>100002</v>
      </c>
      <c r="E139" s="37"/>
      <c r="F139" s="37"/>
      <c r="G139" s="37"/>
      <c r="H139" s="38"/>
    </row>
    <row r="140" spans="1:8" s="16" customFormat="1" ht="126" customHeight="1" x14ac:dyDescent="0.2">
      <c r="A140" s="143" t="s">
        <v>97</v>
      </c>
      <c r="B140" s="144"/>
      <c r="C14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0" s="36">
        <v>10968</v>
      </c>
      <c r="E140" s="37"/>
      <c r="F140" s="37"/>
      <c r="G140" s="37"/>
      <c r="H140" s="38"/>
    </row>
    <row r="141" spans="1:8" s="16" customFormat="1" ht="96" customHeight="1" x14ac:dyDescent="0.2">
      <c r="A141" s="137" t="s">
        <v>98</v>
      </c>
      <c r="B141" s="191"/>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1" s="36">
        <v>2292</v>
      </c>
      <c r="E141" s="37"/>
      <c r="F141" s="37"/>
      <c r="G141" s="37"/>
      <c r="H141" s="38"/>
    </row>
    <row r="142" spans="1:8" s="16" customFormat="1" ht="96" customHeight="1" x14ac:dyDescent="0.2">
      <c r="A142" s="137" t="s">
        <v>99</v>
      </c>
      <c r="B142" s="191"/>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42" s="36">
        <v>8898</v>
      </c>
      <c r="E142" s="37"/>
      <c r="F142" s="37"/>
      <c r="G142" s="37"/>
      <c r="H142" s="38"/>
    </row>
    <row r="143" spans="1:8" ht="75.75" customHeight="1" x14ac:dyDescent="0.2">
      <c r="A143" s="143" t="s">
        <v>93</v>
      </c>
      <c r="B143" s="144" t="s">
        <v>93</v>
      </c>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3" s="36">
        <v>18000</v>
      </c>
      <c r="E143" s="37"/>
      <c r="F143" s="37"/>
      <c r="G143" s="37"/>
      <c r="H143" s="38"/>
    </row>
    <row r="144" spans="1:8" ht="75.75" customHeight="1" x14ac:dyDescent="0.2">
      <c r="A144" s="143" t="s">
        <v>94</v>
      </c>
      <c r="B144" s="144" t="s">
        <v>94</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4" s="36">
        <v>7500</v>
      </c>
      <c r="E144" s="37"/>
      <c r="F144" s="37"/>
      <c r="G144" s="37"/>
      <c r="H144" s="38"/>
    </row>
    <row r="145" spans="1:8" ht="50.1" customHeight="1" x14ac:dyDescent="0.2">
      <c r="A145" s="143" t="s">
        <v>100</v>
      </c>
      <c r="B145" s="144"/>
      <c r="C145" s="186" t="str">
        <f>"Интернет-площадка 2gis.ru на основе Cправочника организаций "&amp;$C$2&amp;""</f>
        <v>Интернет-площадка 2gis.ru на основе Cправочника организаций "2ГИС.РОСТОВ-НА-ДОНУ"</v>
      </c>
      <c r="D145" s="36">
        <v>12480</v>
      </c>
      <c r="E145" s="37"/>
      <c r="F145" s="37"/>
      <c r="G145" s="37"/>
      <c r="H145" s="38"/>
    </row>
    <row r="146" spans="1:8" ht="50.1" customHeight="1" x14ac:dyDescent="0.2">
      <c r="A146" s="143" t="s">
        <v>101</v>
      </c>
      <c r="B146" s="144"/>
      <c r="C146" s="186" t="str">
        <f t="shared" ref="C146:C154"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6">
        <v>3240</v>
      </c>
      <c r="E146" s="37"/>
      <c r="F146" s="37"/>
      <c r="G146" s="37"/>
      <c r="H146" s="38"/>
    </row>
    <row r="147" spans="1:8" ht="50.1" customHeight="1" x14ac:dyDescent="0.2">
      <c r="A147" s="143" t="s">
        <v>102</v>
      </c>
      <c r="B147" s="144"/>
      <c r="C147" s="186" t="str">
        <f t="shared" si="2"/>
        <v>Электронный справочник на основе Справочника организаций "2ГИС.РОСТОВ-НА-ДОНУ" (версия для ПК)</v>
      </c>
      <c r="D147" s="36">
        <v>6480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"2ГИС.РОСТОВ-НА-ДОНУ"</v>
      </c>
      <c r="D148" s="36">
        <v>12480</v>
      </c>
      <c r="E148" s="37"/>
      <c r="F148" s="37"/>
      <c r="G148" s="37"/>
      <c r="H148" s="38"/>
    </row>
    <row r="149" spans="1:8" ht="50.1" customHeight="1" x14ac:dyDescent="0.2">
      <c r="A149" s="143" t="s">
        <v>104</v>
      </c>
      <c r="B149" s="144"/>
      <c r="C149" s="186" t="str">
        <f>"Интернет-площадка 2gis.ru на основе Cправочника организаций "&amp;$C$2&amp;""</f>
        <v>Интернет-площадка 2gis.ru на основе Cправочника организаций "2ГИС.РОСТОВ-НА-ДОНУ"</v>
      </c>
      <c r="D149" s="36">
        <v>14976</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"2ГИС.РОСТОВ-НА-ДОНУ" (версия для ПК)</v>
      </c>
      <c r="D150" s="36">
        <v>3240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"2ГИС.РОСТОВ-НА-ДОНУ" (версия для ПК)</v>
      </c>
      <c r="D151" s="36">
        <v>3240</v>
      </c>
      <c r="E151" s="37"/>
      <c r="F151" s="37"/>
      <c r="G151" s="37"/>
      <c r="H151" s="38"/>
    </row>
    <row r="152" spans="1:8" ht="50.1" customHeight="1" x14ac:dyDescent="0.2">
      <c r="A152" s="143" t="s">
        <v>107</v>
      </c>
      <c r="B152" s="144"/>
      <c r="C152" s="186" t="str">
        <f t="shared" si="2"/>
        <v>Электронный справочник на основе Справочника организаций "2ГИС.РОСТОВ-НА-ДОНУ" (версия для ПК)</v>
      </c>
      <c r="D152" s="36">
        <v>6480</v>
      </c>
      <c r="E152" s="37"/>
      <c r="F152" s="37"/>
      <c r="G152" s="37"/>
      <c r="H152" s="38"/>
    </row>
    <row r="153" spans="1:8" ht="50.1" customHeight="1" x14ac:dyDescent="0.2">
      <c r="A153" s="143" t="s">
        <v>108</v>
      </c>
      <c r="B153" s="144"/>
      <c r="C153" s="186" t="s">
        <v>88</v>
      </c>
      <c r="D153" s="36">
        <v>1200</v>
      </c>
      <c r="E153" s="37"/>
      <c r="F153" s="37"/>
      <c r="G153" s="37"/>
      <c r="H153" s="38"/>
    </row>
    <row r="154" spans="1:8" ht="50.1" customHeight="1" thickBot="1" x14ac:dyDescent="0.25">
      <c r="A154" s="143" t="s">
        <v>110</v>
      </c>
      <c r="B154" s="144"/>
      <c r="C154" s="186" t="str">
        <f t="shared" si="2"/>
        <v>Электронный справочник на основе Справочника организаций "2ГИС.РОСТОВ-НА-ДОНУ" (версия для ПК)</v>
      </c>
      <c r="D154" s="44">
        <v>600</v>
      </c>
      <c r="E154" s="45"/>
      <c r="F154" s="45"/>
      <c r="G154" s="45"/>
      <c r="H154" s="46"/>
    </row>
    <row r="155" spans="1:8" s="28" customFormat="1" ht="25.5" customHeight="1" thickBot="1" x14ac:dyDescent="0.25">
      <c r="A155" s="24" t="s">
        <v>111</v>
      </c>
      <c r="B155" s="25"/>
      <c r="C155" s="26"/>
      <c r="D155" s="156"/>
      <c r="E155" s="156"/>
      <c r="F155" s="156"/>
      <c r="G155" s="156"/>
      <c r="H155" s="157"/>
    </row>
    <row r="156" spans="1:8" s="16" customFormat="1" ht="50.1" customHeight="1" x14ac:dyDescent="0.2">
      <c r="A156" s="143" t="s">
        <v>112</v>
      </c>
      <c r="B156" s="144"/>
      <c r="C1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56" s="36">
        <v>6000</v>
      </c>
      <c r="E156" s="37"/>
      <c r="F156" s="37"/>
      <c r="G156" s="37"/>
      <c r="H156" s="38"/>
    </row>
    <row r="157" spans="1:8" s="16" customFormat="1" ht="50.1" customHeight="1" x14ac:dyDescent="0.2">
      <c r="A157" s="143" t="s">
        <v>113</v>
      </c>
      <c r="B157" s="144"/>
      <c r="C157" s="196"/>
      <c r="D157" s="36">
        <v>6000</v>
      </c>
      <c r="E157" s="37"/>
      <c r="F157" s="37"/>
      <c r="G157" s="37"/>
      <c r="H157" s="38"/>
    </row>
    <row r="158" spans="1:8" s="16" customFormat="1" ht="50.1" customHeight="1" x14ac:dyDescent="0.2">
      <c r="A158" s="194" t="s">
        <v>114</v>
      </c>
      <c r="B158" s="195"/>
      <c r="C158" s="196"/>
      <c r="D158" s="329">
        <v>3600</v>
      </c>
      <c r="E158" s="140"/>
      <c r="F158" s="140"/>
      <c r="G158" s="140"/>
      <c r="H158" s="140"/>
    </row>
    <row r="159" spans="1:8" s="16" customFormat="1" ht="50.1" customHeight="1" x14ac:dyDescent="0.2">
      <c r="A159" s="194" t="s">
        <v>115</v>
      </c>
      <c r="B159" s="195"/>
      <c r="C159" s="196"/>
      <c r="D159" s="329">
        <v>360</v>
      </c>
      <c r="E159" s="140"/>
      <c r="F159" s="140"/>
      <c r="G159" s="140"/>
      <c r="H159" s="140"/>
    </row>
    <row r="160" spans="1:8" s="16" customFormat="1" ht="50.1" customHeight="1" thickBot="1" x14ac:dyDescent="0.25">
      <c r="A160" s="194" t="s">
        <v>116</v>
      </c>
      <c r="B160" s="195"/>
      <c r="C160" s="198"/>
      <c r="D160" s="78">
        <v>1260</v>
      </c>
      <c r="E160" s="79"/>
      <c r="F160" s="79"/>
      <c r="G160" s="79"/>
      <c r="H160" s="79"/>
    </row>
    <row r="161" spans="1:8" s="16" customFormat="1" ht="50.1" customHeight="1" thickBot="1" x14ac:dyDescent="0.25">
      <c r="A161" s="24" t="s">
        <v>117</v>
      </c>
      <c r="B161" s="25"/>
      <c r="C161" s="26"/>
      <c r="D161" s="156"/>
      <c r="E161" s="156"/>
      <c r="F161" s="156"/>
      <c r="G161" s="156"/>
      <c r="H161" s="157"/>
    </row>
    <row r="162" spans="1:8" ht="50.1" customHeight="1" x14ac:dyDescent="0.2">
      <c r="A162" s="143" t="s">
        <v>118</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2" s="200">
        <f>F162*1.2</f>
        <v>5493.5999999999995</v>
      </c>
      <c r="E162" s="201">
        <f>F162*1.1</f>
        <v>5035.8</v>
      </c>
      <c r="F162" s="201">
        <v>4578</v>
      </c>
      <c r="G162" s="201">
        <f>F162*0.75</f>
        <v>3433.5</v>
      </c>
      <c r="H162" s="202">
        <f>F162*0.5</f>
        <v>2289</v>
      </c>
    </row>
    <row r="163" spans="1:8" ht="50.1" customHeight="1" x14ac:dyDescent="0.2">
      <c r="A163" s="143" t="s">
        <v>119</v>
      </c>
      <c r="B163" s="144"/>
      <c r="C163" s="186" t="str">
        <f>"Интернет-площадка 2gis.ru на основе Cправочника организаций "&amp;$C$2&amp;""</f>
        <v>Интернет-площадка 2gis.ru на основе Cправочника организаций "2ГИС.РОСТОВ-НА-ДОНУ"</v>
      </c>
      <c r="D163" s="36">
        <v>2292</v>
      </c>
      <c r="E163" s="37"/>
      <c r="F163" s="37"/>
      <c r="G163" s="37"/>
      <c r="H163" s="38"/>
    </row>
    <row r="164" spans="1:8" ht="50.1" customHeight="1" x14ac:dyDescent="0.2">
      <c r="A164" s="143" t="s">
        <v>121</v>
      </c>
      <c r="B164" s="144"/>
      <c r="C16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4" s="200">
        <f>F164*1.2</f>
        <v>7776</v>
      </c>
      <c r="E164" s="201">
        <f>F164*1.1</f>
        <v>7128.0000000000009</v>
      </c>
      <c r="F164" s="201">
        <v>6480</v>
      </c>
      <c r="G164" s="201">
        <f>F164*0.75</f>
        <v>4860</v>
      </c>
      <c r="H164" s="202">
        <f>F164*0.5</f>
        <v>3240</v>
      </c>
    </row>
    <row r="165" spans="1:8" ht="50.1" customHeight="1" x14ac:dyDescent="0.2">
      <c r="A165" s="143" t="s">
        <v>166</v>
      </c>
      <c r="B165" s="144"/>
      <c r="C165" s="186" t="str">
        <f>"Интернет-площадка 2gis.ru на основе Cправочника организаций "&amp;$C$2&amp;""</f>
        <v>Интернет-площадка 2gis.ru на основе Cправочника организаций "2ГИС.РОСТОВ-НА-ДОНУ"</v>
      </c>
      <c r="D165" s="36">
        <v>3240</v>
      </c>
      <c r="E165" s="37"/>
      <c r="F165" s="37"/>
      <c r="G165" s="37"/>
      <c r="H165" s="38"/>
    </row>
    <row r="166" spans="1:8" ht="50.1" customHeight="1" x14ac:dyDescent="0.2">
      <c r="A166" s="143" t="s">
        <v>123</v>
      </c>
      <c r="B166" s="144"/>
      <c r="C166"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6" s="36">
        <v>3240</v>
      </c>
      <c r="E166" s="37"/>
      <c r="F166" s="37"/>
      <c r="G166" s="37"/>
      <c r="H166" s="38"/>
    </row>
    <row r="167" spans="1:8" s="16" customFormat="1" ht="126" customHeight="1" thickBot="1" x14ac:dyDescent="0.25">
      <c r="A167" s="143" t="s">
        <v>124</v>
      </c>
      <c r="B167" s="144"/>
      <c r="C167" s="300" t="str">
        <f>C163</f>
        <v>Интернет-площадка 2gis.ru на основе Cправочника организаций "2ГИС.РОСТОВ-НА-ДОНУ"</v>
      </c>
      <c r="D167" s="36">
        <v>4578</v>
      </c>
      <c r="E167" s="37"/>
      <c r="F167" s="37"/>
      <c r="G167" s="37"/>
      <c r="H167" s="38"/>
    </row>
    <row r="168" spans="1:8" ht="50.1" customHeight="1" thickBot="1" x14ac:dyDescent="0.25">
      <c r="A168" s="24" t="s">
        <v>185</v>
      </c>
      <c r="B168" s="25"/>
      <c r="C168" s="26"/>
      <c r="D168" s="156"/>
      <c r="E168" s="156"/>
      <c r="F168" s="156"/>
      <c r="G168" s="156"/>
      <c r="H168" s="157"/>
    </row>
    <row r="169" spans="1:8" s="23" customFormat="1" ht="30" customHeight="1" thickBot="1" x14ac:dyDescent="0.25">
      <c r="A169" s="534"/>
      <c r="B169" s="357"/>
      <c r="C169" s="358"/>
      <c r="D169" s="357"/>
      <c r="E169" s="357"/>
      <c r="F169" s="357"/>
      <c r="G169" s="357"/>
      <c r="H169" s="359"/>
    </row>
    <row r="170" spans="1:8" s="16" customFormat="1" ht="185.25" customHeight="1" x14ac:dyDescent="0.2">
      <c r="A170" s="143" t="s">
        <v>186</v>
      </c>
      <c r="B170" s="144"/>
      <c r="C17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70" s="31">
        <v>10920</v>
      </c>
      <c r="E170" s="32"/>
      <c r="F170" s="32"/>
      <c r="G170" s="32"/>
      <c r="H170" s="33"/>
    </row>
    <row r="171" spans="1:8" s="16" customFormat="1" ht="83.25" customHeight="1" thickBot="1" x14ac:dyDescent="0.25">
      <c r="A171" s="143" t="s">
        <v>187</v>
      </c>
      <c r="B171" s="144"/>
      <c r="C171" s="196"/>
      <c r="D171" s="36">
        <v>10920</v>
      </c>
      <c r="E171" s="37"/>
      <c r="F171" s="37"/>
      <c r="G171" s="37"/>
      <c r="H171" s="38"/>
    </row>
    <row r="172" spans="1:8" ht="21.75" thickBot="1" x14ac:dyDescent="0.25">
      <c r="A172" s="301"/>
      <c r="B172" s="302"/>
      <c r="C172" s="182"/>
      <c r="D172" s="325"/>
      <c r="E172" s="325"/>
      <c r="F172" s="325"/>
      <c r="G172" s="325"/>
      <c r="H172" s="326"/>
    </row>
    <row r="174" spans="1:8" ht="21" x14ac:dyDescent="0.2">
      <c r="A174" s="208"/>
      <c r="B174" s="209" t="s">
        <v>126</v>
      </c>
      <c r="C174" s="210" t="s">
        <v>642</v>
      </c>
      <c r="D174" s="210"/>
      <c r="E174" s="211"/>
      <c r="F174" s="211"/>
      <c r="G174" s="211"/>
      <c r="H174" s="211"/>
    </row>
    <row r="175" spans="1:8" ht="21" x14ac:dyDescent="0.2">
      <c r="A175" s="208"/>
      <c r="B175" s="211"/>
      <c r="C175" s="212" t="s">
        <v>643</v>
      </c>
      <c r="D175" s="212"/>
      <c r="E175" s="211"/>
      <c r="F175" s="211"/>
      <c r="G175" s="211"/>
      <c r="H175" s="211"/>
    </row>
    <row r="176" spans="1:8" ht="21" x14ac:dyDescent="0.2">
      <c r="A176" s="208"/>
      <c r="B176" s="211"/>
      <c r="C176" s="212" t="s">
        <v>644</v>
      </c>
      <c r="D176" s="212"/>
      <c r="E176" s="211"/>
      <c r="F176" s="211"/>
      <c r="G176" s="211"/>
      <c r="H176" s="211"/>
    </row>
    <row r="177" spans="1:8" ht="21" x14ac:dyDescent="0.2">
      <c r="C177" s="212"/>
      <c r="D177" s="212"/>
      <c r="E177" s="211"/>
      <c r="F177" s="211"/>
      <c r="G177" s="211"/>
      <c r="H177" s="205"/>
    </row>
    <row r="178" spans="1:8" ht="26.25" customHeight="1" x14ac:dyDescent="0.2">
      <c r="A178" s="215" t="str">
        <f>Абакан_юр!A158</f>
        <v>По соглашению сторон в качестве валюты платежа могут выступать украинские гривны, в этом случае курс следующий: 1 руб. = 0,4427 гривен</v>
      </c>
      <c r="B178" s="215"/>
      <c r="C178" s="215"/>
      <c r="D178" s="216"/>
      <c r="E178" s="216"/>
      <c r="F178" s="217"/>
      <c r="G178" s="218"/>
      <c r="H178" s="218"/>
    </row>
    <row r="179" spans="1:8" ht="26.25" customHeight="1" x14ac:dyDescent="0.2">
      <c r="A179" s="215" t="str">
        <f>Абакан_юр!A159</f>
        <v>По соглашению сторон в качестве валюты платежа могут выступать дирхамы ОАЭ, в этом случае курс следующий: 1 руб. = 0,0427 дирхам</v>
      </c>
      <c r="B179" s="215"/>
      <c r="C179" s="215"/>
      <c r="D179" s="216"/>
      <c r="E179" s="216"/>
      <c r="F179" s="217"/>
      <c r="G179" s="220"/>
      <c r="H179" s="220"/>
    </row>
    <row r="180" spans="1:8" ht="26.25" customHeight="1" x14ac:dyDescent="0.2">
      <c r="A180" s="215" t="str">
        <f>Абакан_юр!A160</f>
        <v>По соглашению сторон в качестве валюты платежа могут выступать доллары США, в этом случае курс следующий: 1 руб. = 0,0117 доллара</v>
      </c>
      <c r="B180" s="215"/>
      <c r="C180" s="215"/>
      <c r="D180" s="216"/>
      <c r="E180" s="216"/>
      <c r="F180" s="217"/>
      <c r="G180" s="220"/>
      <c r="H180" s="220"/>
    </row>
    <row r="181" spans="1:8" ht="26.25" customHeight="1" x14ac:dyDescent="0.2">
      <c r="A181" s="215" t="str">
        <f>Абакан_юр!A161</f>
        <v>По соглашению сторон в качестве валюты платежа могут выступать евро, в этом случае курс следующий: 1 руб. = 0,0108 евро</v>
      </c>
      <c r="B181" s="215"/>
      <c r="C181" s="215"/>
      <c r="D181" s="216"/>
      <c r="E181" s="217"/>
      <c r="F181" s="217"/>
      <c r="G181" s="220"/>
      <c r="H181" s="220"/>
    </row>
    <row r="182" spans="1:8" ht="26.25" customHeight="1" x14ac:dyDescent="0.2">
      <c r="A182" s="215" t="str">
        <f>Абакан_юр!A162</f>
        <v>По соглашению сторон в качестве валюты платежа могут выступать чешские кроны, в этом случае курс следующий: 1 руб. = 0,2672 крона</v>
      </c>
      <c r="B182" s="215"/>
      <c r="C182" s="215"/>
      <c r="D182" s="216"/>
      <c r="E182" s="217"/>
      <c r="F182" s="217"/>
      <c r="G182" s="220"/>
      <c r="H182" s="220"/>
    </row>
    <row r="183" spans="1:8" ht="26.25" customHeight="1" x14ac:dyDescent="0.2">
      <c r="A183" s="215" t="str">
        <f>Абакан_юр!A163</f>
        <v>По соглашению сторон в качестве валюты платежа могут выступать киргизские сомы, в этом случае курс следующий: 1 руб. = 1,0485 сом</v>
      </c>
      <c r="B183" s="215"/>
      <c r="C183" s="215"/>
      <c r="D183" s="216"/>
      <c r="E183" s="216"/>
      <c r="F183" s="217"/>
      <c r="G183" s="220"/>
      <c r="H183" s="220"/>
    </row>
    <row r="184" spans="1:8" ht="26.25" customHeight="1" x14ac:dyDescent="0.2">
      <c r="A18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137</v>
      </c>
      <c r="B186" s="227"/>
      <c r="C186" s="227"/>
      <c r="D186" s="227"/>
      <c r="E186" s="227"/>
      <c r="F186" s="227"/>
      <c r="G186" s="227"/>
      <c r="H186" s="227"/>
    </row>
    <row r="187" spans="1:8" ht="21" x14ac:dyDescent="0.2">
      <c r="A187" s="227" t="s">
        <v>138</v>
      </c>
      <c r="B187" s="227"/>
      <c r="C187" s="227"/>
      <c r="D187" s="227"/>
      <c r="E187" s="227"/>
      <c r="F187" s="227"/>
      <c r="G187" s="227"/>
      <c r="H187" s="227"/>
    </row>
    <row r="188" spans="1:8" ht="26.25" x14ac:dyDescent="0.2">
      <c r="A188" s="221"/>
      <c r="B188" s="221"/>
      <c r="C188" s="222"/>
      <c r="D188" s="223"/>
      <c r="E188" s="223"/>
      <c r="F188" s="224"/>
      <c r="G188" s="225"/>
      <c r="H188" s="225"/>
    </row>
    <row r="189" spans="1:8" ht="50.1" customHeight="1" thickBot="1" x14ac:dyDescent="0.25">
      <c r="A189" s="228" t="s">
        <v>139</v>
      </c>
      <c r="B189" s="228"/>
      <c r="C189" s="228"/>
      <c r="D189" s="228"/>
      <c r="E189" s="228"/>
      <c r="F189" s="229"/>
      <c r="G189" s="219"/>
      <c r="H189" s="230"/>
    </row>
    <row r="190" spans="1:8" ht="50.1" customHeight="1" thickBot="1" x14ac:dyDescent="0.25">
      <c r="A190" s="231" t="s">
        <v>140</v>
      </c>
      <c r="B190" s="232"/>
      <c r="C190" s="232"/>
      <c r="D190" s="232"/>
      <c r="E190" s="233"/>
      <c r="F190" s="234"/>
      <c r="H190" s="235"/>
    </row>
    <row r="191" spans="1:8" ht="87" customHeight="1" thickBot="1" x14ac:dyDescent="0.25">
      <c r="A191" s="305" t="s">
        <v>141</v>
      </c>
      <c r="B191" s="306"/>
      <c r="C191" s="238" t="s">
        <v>142</v>
      </c>
      <c r="D191" s="330" t="s">
        <v>143</v>
      </c>
      <c r="E191" s="331"/>
      <c r="F191" s="240"/>
      <c r="G191" s="240"/>
      <c r="H191" s="240"/>
    </row>
    <row r="192" spans="1:8" ht="110.25" customHeight="1" x14ac:dyDescent="0.2">
      <c r="A192" s="241" t="s">
        <v>144</v>
      </c>
      <c r="B192" s="242"/>
      <c r="C192" s="243" t="s">
        <v>145</v>
      </c>
      <c r="D192" s="244" t="s">
        <v>146</v>
      </c>
      <c r="E192" s="245"/>
      <c r="F192" s="240"/>
      <c r="G192" s="240"/>
      <c r="H192" s="240"/>
    </row>
    <row r="193" spans="1:8" ht="97.5" customHeight="1" x14ac:dyDescent="0.2">
      <c r="A193" s="246" t="s">
        <v>147</v>
      </c>
      <c r="B193" s="247"/>
      <c r="C193" s="248" t="s">
        <v>148</v>
      </c>
      <c r="D193" s="249" t="s">
        <v>149</v>
      </c>
      <c r="E193" s="250"/>
      <c r="F193" s="240"/>
      <c r="G193" s="240"/>
      <c r="H193" s="240"/>
    </row>
    <row r="194" spans="1:8" ht="141.75" customHeight="1" thickBot="1" x14ac:dyDescent="0.25">
      <c r="A194" s="332" t="s">
        <v>150</v>
      </c>
      <c r="B194" s="333"/>
      <c r="C194" s="334" t="s">
        <v>151</v>
      </c>
      <c r="D194" s="335" t="s">
        <v>149</v>
      </c>
      <c r="E194" s="336"/>
      <c r="F194" s="240"/>
      <c r="G194" s="240"/>
      <c r="H194" s="240"/>
    </row>
    <row r="195" spans="1:8" s="205" customFormat="1" ht="102.75" customHeight="1" thickBot="1" x14ac:dyDescent="0.25">
      <c r="A195" s="332" t="s">
        <v>153</v>
      </c>
      <c r="B195" s="333"/>
      <c r="C195" s="546" t="s">
        <v>154</v>
      </c>
      <c r="D195" s="333" t="s">
        <v>149</v>
      </c>
      <c r="E195" s="547"/>
      <c r="F195" s="234"/>
      <c r="G195" s="234"/>
      <c r="H195" s="234"/>
    </row>
    <row r="196" spans="1:8" s="226" customFormat="1" ht="222.75" customHeight="1" thickBot="1" x14ac:dyDescent="0.25">
      <c r="A196" s="332" t="s">
        <v>155</v>
      </c>
      <c r="B196" s="333"/>
      <c r="C196" s="334" t="s">
        <v>156</v>
      </c>
      <c r="D196" s="335" t="s">
        <v>149</v>
      </c>
      <c r="E196" s="336"/>
      <c r="F196" s="224"/>
      <c r="G196" s="225"/>
      <c r="H196" s="225"/>
    </row>
    <row r="197" spans="1:8" ht="26.25" x14ac:dyDescent="0.2">
      <c r="A197" s="689"/>
      <c r="B197" s="689"/>
      <c r="C197" s="577"/>
      <c r="D197" s="577"/>
      <c r="E197" s="577"/>
      <c r="F197" s="224"/>
      <c r="G197" s="225"/>
      <c r="H197" s="225"/>
    </row>
    <row r="198" spans="1:8" ht="34.5" customHeight="1" x14ac:dyDescent="0.2">
      <c r="A198" s="252" t="s">
        <v>157</v>
      </c>
      <c r="B198" s="252"/>
      <c r="C198" s="252"/>
      <c r="D198" s="252"/>
      <c r="E198" s="252"/>
      <c r="F198" s="252"/>
      <c r="G198" s="252"/>
      <c r="H198" s="252"/>
    </row>
    <row r="199" spans="1:8" ht="34.5" customHeight="1" x14ac:dyDescent="0.2">
      <c r="A199" s="252" t="s">
        <v>158</v>
      </c>
      <c r="B199" s="252"/>
      <c r="C199" s="252"/>
      <c r="D199" s="252"/>
      <c r="E199" s="252"/>
      <c r="F199" s="252"/>
      <c r="G199" s="252"/>
      <c r="H199" s="252"/>
    </row>
    <row r="200" spans="1:8" ht="178.5" customHeight="1" x14ac:dyDescent="0.2">
      <c r="A200"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7"/>
      <c r="C200" s="227"/>
      <c r="D200" s="227"/>
      <c r="E200" s="227"/>
      <c r="F200" s="227"/>
      <c r="G200" s="227"/>
      <c r="H200" s="227"/>
    </row>
    <row r="201" spans="1:8" ht="78.75" customHeight="1" x14ac:dyDescent="0.2">
      <c r="A201" s="227" t="s">
        <v>160</v>
      </c>
      <c r="B201" s="227"/>
      <c r="C201" s="227"/>
      <c r="D201" s="227"/>
      <c r="E201" s="227"/>
      <c r="F201" s="227"/>
      <c r="G201" s="227"/>
      <c r="H201" s="227"/>
    </row>
    <row r="202" spans="1:8" ht="36" customHeight="1" x14ac:dyDescent="0.2">
      <c r="A202" s="252" t="s">
        <v>161</v>
      </c>
      <c r="B202" s="252"/>
      <c r="C202" s="252"/>
      <c r="D202" s="252"/>
      <c r="E202" s="252"/>
      <c r="F202" s="252"/>
      <c r="G202" s="252"/>
      <c r="H202" s="252"/>
    </row>
    <row r="203" spans="1:8" s="254" customFormat="1" ht="114.75" customHeight="1" x14ac:dyDescent="0.2">
      <c r="A203" s="227" t="s">
        <v>162</v>
      </c>
      <c r="B203" s="227"/>
      <c r="C203" s="227"/>
      <c r="D203" s="227"/>
      <c r="E203" s="227"/>
      <c r="F203" s="227"/>
      <c r="G203" s="227"/>
      <c r="H203" s="227"/>
    </row>
  </sheetData>
  <sheetProtection selectLockedCells="1" selectUnlockedCells="1"/>
  <mergeCells count="341">
    <mergeCell ref="A200:H200"/>
    <mergeCell ref="A201:H201"/>
    <mergeCell ref="A202:H202"/>
    <mergeCell ref="A203:E203"/>
    <mergeCell ref="F203:H203"/>
    <mergeCell ref="A195:B195"/>
    <mergeCell ref="D195:E195"/>
    <mergeCell ref="A196:B196"/>
    <mergeCell ref="D196:E196"/>
    <mergeCell ref="A198:H198"/>
    <mergeCell ref="A199:H199"/>
    <mergeCell ref="A192:B192"/>
    <mergeCell ref="D192:E192"/>
    <mergeCell ref="A193:B193"/>
    <mergeCell ref="D193:E193"/>
    <mergeCell ref="A194:B194"/>
    <mergeCell ref="D194:E194"/>
    <mergeCell ref="A186:H186"/>
    <mergeCell ref="A187:H187"/>
    <mergeCell ref="A189:E189"/>
    <mergeCell ref="A190:E190"/>
    <mergeCell ref="A191:B191"/>
    <mergeCell ref="D191:E191"/>
    <mergeCell ref="A179:C179"/>
    <mergeCell ref="A180:C180"/>
    <mergeCell ref="A181:C181"/>
    <mergeCell ref="A182:C182"/>
    <mergeCell ref="A183:C183"/>
    <mergeCell ref="A184:C184"/>
    <mergeCell ref="C174:D174"/>
    <mergeCell ref="C175:D175"/>
    <mergeCell ref="C176:D176"/>
    <mergeCell ref="C177:D177"/>
    <mergeCell ref="A178:C178"/>
    <mergeCell ref="G178:H178"/>
    <mergeCell ref="A170:B170"/>
    <mergeCell ref="C170:C171"/>
    <mergeCell ref="D170:H170"/>
    <mergeCell ref="A171:B171"/>
    <mergeCell ref="D171:H171"/>
    <mergeCell ref="A172:B172"/>
    <mergeCell ref="D172:H172"/>
    <mergeCell ref="A167:B167"/>
    <mergeCell ref="D167:H167"/>
    <mergeCell ref="A168:B168"/>
    <mergeCell ref="D168:H168"/>
    <mergeCell ref="A169:C169"/>
    <mergeCell ref="D169:H169"/>
    <mergeCell ref="A163:B163"/>
    <mergeCell ref="D163:H163"/>
    <mergeCell ref="A164:B164"/>
    <mergeCell ref="A165:B165"/>
    <mergeCell ref="D165:H165"/>
    <mergeCell ref="A166:B166"/>
    <mergeCell ref="D166:H166"/>
    <mergeCell ref="D159:H159"/>
    <mergeCell ref="A160:B160"/>
    <mergeCell ref="D160:H160"/>
    <mergeCell ref="A161:B161"/>
    <mergeCell ref="D161:H161"/>
    <mergeCell ref="A162:B162"/>
    <mergeCell ref="A155:B155"/>
    <mergeCell ref="D155:H155"/>
    <mergeCell ref="A156:B156"/>
    <mergeCell ref="C156:C160"/>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43"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7938</v>
      </c>
      <c r="E7" s="32">
        <f>F7*1.1</f>
        <v>7276.5000000000009</v>
      </c>
      <c r="F7" s="32">
        <v>6615</v>
      </c>
      <c r="G7" s="32">
        <f>F7*0.75</f>
        <v>4961.25</v>
      </c>
      <c r="H7" s="33">
        <f>F7*0.5</f>
        <v>3307.5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11116.8</v>
      </c>
      <c r="E27" s="32">
        <f>F27*1.1</f>
        <v>10190.400000000001</v>
      </c>
      <c r="F27" s="32">
        <v>9264</v>
      </c>
      <c r="G27" s="32">
        <f>F27*0.75</f>
        <v>6948</v>
      </c>
      <c r="H27" s="33">
        <f>F27*0.5</f>
        <v>4632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360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361">
        <f>F48*1.2</f>
        <v>4464</v>
      </c>
      <c r="E48" s="361">
        <f>F48*1.1</f>
        <v>4092.0000000000005</v>
      </c>
      <c r="F48" s="361">
        <v>3720</v>
      </c>
      <c r="G48" s="361">
        <f>F48*0.75</f>
        <v>2790</v>
      </c>
      <c r="H48" s="361">
        <f>F48*0.5</f>
        <v>1860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945 до 18900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56" s="365">
        <v>945</v>
      </c>
      <c r="E56" s="128"/>
      <c r="F56" s="128"/>
      <c r="G56" s="128"/>
      <c r="H56" s="129"/>
    </row>
    <row r="57" spans="1:8" s="16" customFormat="1" ht="37.5" customHeight="1" outlineLevel="1" x14ac:dyDescent="0.2">
      <c r="A57" s="130" t="s">
        <v>33</v>
      </c>
      <c r="B57" s="366"/>
      <c r="C57" s="367"/>
      <c r="D57" s="56">
        <v>1890</v>
      </c>
      <c r="E57" s="37"/>
      <c r="F57" s="37"/>
      <c r="G57" s="37"/>
      <c r="H57" s="38"/>
    </row>
    <row r="58" spans="1:8" s="16" customFormat="1" ht="37.5" customHeight="1" outlineLevel="1" x14ac:dyDescent="0.2">
      <c r="A58" s="130" t="s">
        <v>34</v>
      </c>
      <c r="B58" s="366"/>
      <c r="C58" s="367"/>
      <c r="D58" s="56">
        <v>2835</v>
      </c>
      <c r="E58" s="37"/>
      <c r="F58" s="37"/>
      <c r="G58" s="37"/>
      <c r="H58" s="38"/>
    </row>
    <row r="59" spans="1:8" s="16" customFormat="1" ht="37.5" customHeight="1" outlineLevel="1" x14ac:dyDescent="0.2">
      <c r="A59" s="130" t="s">
        <v>35</v>
      </c>
      <c r="B59" s="366"/>
      <c r="C59" s="367"/>
      <c r="D59" s="56">
        <v>3780</v>
      </c>
      <c r="E59" s="37"/>
      <c r="F59" s="37"/>
      <c r="G59" s="37"/>
      <c r="H59" s="38"/>
    </row>
    <row r="60" spans="1:8" s="16" customFormat="1" ht="37.5" customHeight="1" outlineLevel="1" x14ac:dyDescent="0.2">
      <c r="A60" s="130" t="s">
        <v>36</v>
      </c>
      <c r="B60" s="366"/>
      <c r="C60" s="367"/>
      <c r="D60" s="56">
        <v>4725</v>
      </c>
      <c r="E60" s="37"/>
      <c r="F60" s="37"/>
      <c r="G60" s="37"/>
      <c r="H60" s="38"/>
    </row>
    <row r="61" spans="1:8" s="16" customFormat="1" ht="37.5" customHeight="1" outlineLevel="1" x14ac:dyDescent="0.2">
      <c r="A61" s="130" t="s">
        <v>37</v>
      </c>
      <c r="B61" s="366"/>
      <c r="C61" s="367"/>
      <c r="D61" s="56">
        <v>5670</v>
      </c>
      <c r="E61" s="37"/>
      <c r="F61" s="37"/>
      <c r="G61" s="37"/>
      <c r="H61" s="38"/>
    </row>
    <row r="62" spans="1:8" s="16" customFormat="1" ht="37.5" customHeight="1" outlineLevel="1" x14ac:dyDescent="0.2">
      <c r="A62" s="130" t="s">
        <v>38</v>
      </c>
      <c r="B62" s="366"/>
      <c r="C62" s="367"/>
      <c r="D62" s="56">
        <v>6615</v>
      </c>
      <c r="E62" s="37"/>
      <c r="F62" s="37"/>
      <c r="G62" s="37"/>
      <c r="H62" s="38"/>
    </row>
    <row r="63" spans="1:8" s="16" customFormat="1" ht="37.5" customHeight="1" outlineLevel="1" x14ac:dyDescent="0.2">
      <c r="A63" s="130" t="s">
        <v>39</v>
      </c>
      <c r="B63" s="366"/>
      <c r="C63" s="367"/>
      <c r="D63" s="56">
        <v>7560</v>
      </c>
      <c r="E63" s="37"/>
      <c r="F63" s="37"/>
      <c r="G63" s="37"/>
      <c r="H63" s="38"/>
    </row>
    <row r="64" spans="1:8" s="16" customFormat="1" ht="37.5" customHeight="1" outlineLevel="1" x14ac:dyDescent="0.2">
      <c r="A64" s="130" t="s">
        <v>40</v>
      </c>
      <c r="B64" s="366"/>
      <c r="C64" s="367"/>
      <c r="D64" s="56">
        <v>8505</v>
      </c>
      <c r="E64" s="37"/>
      <c r="F64" s="37"/>
      <c r="G64" s="37"/>
      <c r="H64" s="38"/>
    </row>
    <row r="65" spans="1:8" s="16" customFormat="1" ht="37.5" customHeight="1" outlineLevel="1" x14ac:dyDescent="0.2">
      <c r="A65" s="130" t="s">
        <v>41</v>
      </c>
      <c r="B65" s="366"/>
      <c r="C65" s="367"/>
      <c r="D65" s="56">
        <v>9450</v>
      </c>
      <c r="E65" s="37"/>
      <c r="F65" s="37"/>
      <c r="G65" s="37"/>
      <c r="H65" s="38"/>
    </row>
    <row r="66" spans="1:8" s="16" customFormat="1" ht="37.5" customHeight="1" outlineLevel="1" x14ac:dyDescent="0.2">
      <c r="A66" s="130" t="s">
        <v>42</v>
      </c>
      <c r="B66" s="366"/>
      <c r="C66" s="367"/>
      <c r="D66" s="56">
        <v>10395</v>
      </c>
      <c r="E66" s="37"/>
      <c r="F66" s="37"/>
      <c r="G66" s="37"/>
      <c r="H66" s="38"/>
    </row>
    <row r="67" spans="1:8" s="16" customFormat="1" ht="37.5" customHeight="1" outlineLevel="1" x14ac:dyDescent="0.2">
      <c r="A67" s="130" t="s">
        <v>43</v>
      </c>
      <c r="B67" s="366"/>
      <c r="C67" s="367"/>
      <c r="D67" s="56">
        <v>11340</v>
      </c>
      <c r="E67" s="37"/>
      <c r="F67" s="37"/>
      <c r="G67" s="37"/>
      <c r="H67" s="38"/>
    </row>
    <row r="68" spans="1:8" s="16" customFormat="1" ht="37.5" customHeight="1" outlineLevel="1" x14ac:dyDescent="0.2">
      <c r="A68" s="130" t="s">
        <v>44</v>
      </c>
      <c r="B68" s="366"/>
      <c r="C68" s="367"/>
      <c r="D68" s="56">
        <v>12285</v>
      </c>
      <c r="E68" s="37"/>
      <c r="F68" s="37"/>
      <c r="G68" s="37"/>
      <c r="H68" s="38"/>
    </row>
    <row r="69" spans="1:8" s="16" customFormat="1" ht="37.5" customHeight="1" outlineLevel="1" x14ac:dyDescent="0.2">
      <c r="A69" s="130" t="s">
        <v>45</v>
      </c>
      <c r="B69" s="366"/>
      <c r="C69" s="367"/>
      <c r="D69" s="56">
        <v>13230</v>
      </c>
      <c r="E69" s="37"/>
      <c r="F69" s="37"/>
      <c r="G69" s="37"/>
      <c r="H69" s="38"/>
    </row>
    <row r="70" spans="1:8" s="16" customFormat="1" ht="37.5" customHeight="1" outlineLevel="1" x14ac:dyDescent="0.2">
      <c r="A70" s="130" t="s">
        <v>46</v>
      </c>
      <c r="B70" s="366"/>
      <c r="C70" s="367"/>
      <c r="D70" s="56">
        <v>14175</v>
      </c>
      <c r="E70" s="37"/>
      <c r="F70" s="37"/>
      <c r="G70" s="37"/>
      <c r="H70" s="38"/>
    </row>
    <row r="71" spans="1:8" s="16" customFormat="1" ht="37.5" customHeight="1" outlineLevel="1" x14ac:dyDescent="0.2">
      <c r="A71" s="130" t="s">
        <v>47</v>
      </c>
      <c r="B71" s="366"/>
      <c r="C71" s="367"/>
      <c r="D71" s="56">
        <v>15120</v>
      </c>
      <c r="E71" s="37"/>
      <c r="F71" s="37"/>
      <c r="G71" s="37"/>
      <c r="H71" s="38"/>
    </row>
    <row r="72" spans="1:8" s="16" customFormat="1" ht="37.5" customHeight="1" outlineLevel="1" x14ac:dyDescent="0.2">
      <c r="A72" s="130" t="s">
        <v>48</v>
      </c>
      <c r="B72" s="366"/>
      <c r="C72" s="367"/>
      <c r="D72" s="56">
        <v>16065</v>
      </c>
      <c r="E72" s="37"/>
      <c r="F72" s="37"/>
      <c r="G72" s="37"/>
      <c r="H72" s="38"/>
    </row>
    <row r="73" spans="1:8" s="16" customFormat="1" ht="37.5" customHeight="1" outlineLevel="1" x14ac:dyDescent="0.2">
      <c r="A73" s="130" t="s">
        <v>49</v>
      </c>
      <c r="B73" s="366"/>
      <c r="C73" s="367"/>
      <c r="D73" s="56">
        <v>17010</v>
      </c>
      <c r="E73" s="37"/>
      <c r="F73" s="37"/>
      <c r="G73" s="37"/>
      <c r="H73" s="38"/>
    </row>
    <row r="74" spans="1:8" s="16" customFormat="1" ht="37.5" customHeight="1" outlineLevel="1" x14ac:dyDescent="0.2">
      <c r="A74" s="130" t="s">
        <v>50</v>
      </c>
      <c r="B74" s="366"/>
      <c r="C74" s="367"/>
      <c r="D74" s="56">
        <v>17955</v>
      </c>
      <c r="E74" s="37"/>
      <c r="F74" s="37"/>
      <c r="G74" s="37"/>
      <c r="H74" s="38"/>
    </row>
    <row r="75" spans="1:8" s="16" customFormat="1" ht="37.5" customHeight="1" outlineLevel="1" x14ac:dyDescent="0.2">
      <c r="A75" s="130" t="s">
        <v>51</v>
      </c>
      <c r="B75" s="366"/>
      <c r="C75" s="367"/>
      <c r="D75" s="56">
        <v>18900</v>
      </c>
      <c r="E75" s="37"/>
      <c r="F75" s="37"/>
      <c r="G75" s="37"/>
      <c r="H75" s="38"/>
    </row>
    <row r="76" spans="1:8" s="16" customFormat="1" ht="37.5" customHeight="1" outlineLevel="1" x14ac:dyDescent="0.2">
      <c r="A76" s="130" t="s">
        <v>197</v>
      </c>
      <c r="B76" s="131"/>
      <c r="C76" s="367"/>
      <c r="D76" s="56">
        <v>19845</v>
      </c>
      <c r="E76" s="37"/>
      <c r="F76" s="37"/>
      <c r="G76" s="37"/>
      <c r="H76" s="38"/>
    </row>
    <row r="77" spans="1:8" s="16" customFormat="1" ht="37.5" customHeight="1" outlineLevel="1" x14ac:dyDescent="0.2">
      <c r="A77" s="130" t="s">
        <v>198</v>
      </c>
      <c r="B77" s="131"/>
      <c r="C77" s="367"/>
      <c r="D77" s="56">
        <v>20790</v>
      </c>
      <c r="E77" s="37"/>
      <c r="F77" s="37"/>
      <c r="G77" s="37"/>
      <c r="H77" s="38"/>
    </row>
    <row r="78" spans="1:8" s="16" customFormat="1" ht="37.5" customHeight="1" outlineLevel="1" x14ac:dyDescent="0.2">
      <c r="A78" s="130" t="s">
        <v>199</v>
      </c>
      <c r="B78" s="131"/>
      <c r="C78" s="367"/>
      <c r="D78" s="56">
        <v>21735</v>
      </c>
      <c r="E78" s="37"/>
      <c r="F78" s="37"/>
      <c r="G78" s="37"/>
      <c r="H78" s="38"/>
    </row>
    <row r="79" spans="1:8" s="16" customFormat="1" ht="37.5" customHeight="1" outlineLevel="1" x14ac:dyDescent="0.2">
      <c r="A79" s="130" t="s">
        <v>200</v>
      </c>
      <c r="B79" s="131"/>
      <c r="C79" s="367"/>
      <c r="D79" s="56">
        <v>22680</v>
      </c>
      <c r="E79" s="37"/>
      <c r="F79" s="37"/>
      <c r="G79" s="37"/>
      <c r="H79" s="38"/>
    </row>
    <row r="80" spans="1:8" s="16" customFormat="1" ht="37.5" customHeight="1" outlineLevel="1" x14ac:dyDescent="0.2">
      <c r="A80" s="130" t="s">
        <v>201</v>
      </c>
      <c r="B80" s="131"/>
      <c r="C80" s="367"/>
      <c r="D80" s="56">
        <v>23625</v>
      </c>
      <c r="E80" s="37"/>
      <c r="F80" s="37"/>
      <c r="G80" s="37"/>
      <c r="H80" s="38"/>
    </row>
    <row r="81" spans="1:8" s="16" customFormat="1" ht="37.5" customHeight="1" outlineLevel="1" x14ac:dyDescent="0.2">
      <c r="A81" s="130" t="s">
        <v>202</v>
      </c>
      <c r="B81" s="131"/>
      <c r="C81" s="367"/>
      <c r="D81" s="56">
        <v>24570</v>
      </c>
      <c r="E81" s="37"/>
      <c r="F81" s="37"/>
      <c r="G81" s="37"/>
      <c r="H81" s="38"/>
    </row>
    <row r="82" spans="1:8" s="16" customFormat="1" ht="37.5" customHeight="1" outlineLevel="1" x14ac:dyDescent="0.2">
      <c r="A82" s="130" t="s">
        <v>203</v>
      </c>
      <c r="B82" s="131"/>
      <c r="C82" s="367"/>
      <c r="D82" s="56">
        <v>25515</v>
      </c>
      <c r="E82" s="37"/>
      <c r="F82" s="37"/>
      <c r="G82" s="37"/>
      <c r="H82" s="38"/>
    </row>
    <row r="83" spans="1:8" s="16" customFormat="1" ht="37.5" customHeight="1" outlineLevel="1" x14ac:dyDescent="0.2">
      <c r="A83" s="130" t="s">
        <v>204</v>
      </c>
      <c r="B83" s="131"/>
      <c r="C83" s="367"/>
      <c r="D83" s="56">
        <v>26460</v>
      </c>
      <c r="E83" s="37"/>
      <c r="F83" s="37"/>
      <c r="G83" s="37"/>
      <c r="H83" s="38"/>
    </row>
    <row r="84" spans="1:8" s="16" customFormat="1" ht="37.5" customHeight="1" outlineLevel="1" x14ac:dyDescent="0.2">
      <c r="A84" s="130" t="s">
        <v>205</v>
      </c>
      <c r="B84" s="131"/>
      <c r="C84" s="367"/>
      <c r="D84" s="56">
        <v>27405</v>
      </c>
      <c r="E84" s="37"/>
      <c r="F84" s="37"/>
      <c r="G84" s="37"/>
      <c r="H84" s="38"/>
    </row>
    <row r="85" spans="1:8" s="16" customFormat="1" ht="37.5" customHeight="1" outlineLevel="1" x14ac:dyDescent="0.2">
      <c r="A85" s="130" t="s">
        <v>206</v>
      </c>
      <c r="B85" s="131"/>
      <c r="C85" s="367"/>
      <c r="D85" s="56">
        <v>28350</v>
      </c>
      <c r="E85" s="37"/>
      <c r="F85" s="37"/>
      <c r="G85" s="37"/>
      <c r="H85" s="38"/>
    </row>
    <row r="86" spans="1:8" s="16" customFormat="1" ht="37.5" customHeight="1" outlineLevel="1" x14ac:dyDescent="0.2">
      <c r="A86" s="130" t="s">
        <v>216</v>
      </c>
      <c r="B86" s="131"/>
      <c r="C86" s="367"/>
      <c r="D86" s="56">
        <v>29295</v>
      </c>
      <c r="E86" s="37"/>
      <c r="F86" s="37"/>
      <c r="G86" s="37"/>
      <c r="H86" s="38"/>
    </row>
    <row r="87" spans="1:8" s="16" customFormat="1" ht="37.5" customHeight="1" outlineLevel="1" x14ac:dyDescent="0.2">
      <c r="A87" s="130" t="s">
        <v>217</v>
      </c>
      <c r="B87" s="131"/>
      <c r="C87" s="367"/>
      <c r="D87" s="56">
        <v>30240</v>
      </c>
      <c r="E87" s="37"/>
      <c r="F87" s="37"/>
      <c r="G87" s="37"/>
      <c r="H87" s="38"/>
    </row>
    <row r="88" spans="1:8" s="16" customFormat="1" ht="37.5" customHeight="1" outlineLevel="1" x14ac:dyDescent="0.2">
      <c r="A88" s="130" t="s">
        <v>218</v>
      </c>
      <c r="B88" s="131"/>
      <c r="C88" s="367"/>
      <c r="D88" s="56">
        <v>31185</v>
      </c>
      <c r="E88" s="37"/>
      <c r="F88" s="37"/>
      <c r="G88" s="37"/>
      <c r="H88" s="38"/>
    </row>
    <row r="89" spans="1:8" s="16" customFormat="1" ht="37.5" customHeight="1" outlineLevel="1" x14ac:dyDescent="0.2">
      <c r="A89" s="130" t="s">
        <v>219</v>
      </c>
      <c r="B89" s="131"/>
      <c r="C89" s="367"/>
      <c r="D89" s="56">
        <v>32130</v>
      </c>
      <c r="E89" s="37"/>
      <c r="F89" s="37"/>
      <c r="G89" s="37"/>
      <c r="H89" s="38"/>
    </row>
    <row r="90" spans="1:8" s="16" customFormat="1" ht="37.5" customHeight="1" outlineLevel="1" x14ac:dyDescent="0.2">
      <c r="A90" s="130" t="s">
        <v>220</v>
      </c>
      <c r="B90" s="131"/>
      <c r="C90" s="367"/>
      <c r="D90" s="56">
        <v>33075</v>
      </c>
      <c r="E90" s="37"/>
      <c r="F90" s="37"/>
      <c r="G90" s="37"/>
      <c r="H90" s="38"/>
    </row>
    <row r="91" spans="1:8" s="16" customFormat="1" ht="37.5" customHeight="1" outlineLevel="1" x14ac:dyDescent="0.2">
      <c r="A91" s="130" t="s">
        <v>221</v>
      </c>
      <c r="B91" s="131"/>
      <c r="C91" s="367"/>
      <c r="D91" s="56">
        <v>34020</v>
      </c>
      <c r="E91" s="37"/>
      <c r="F91" s="37"/>
      <c r="G91" s="37"/>
      <c r="H91" s="38"/>
    </row>
    <row r="92" spans="1:8" s="16" customFormat="1" ht="37.5" customHeight="1" outlineLevel="1" x14ac:dyDescent="0.2">
      <c r="A92" s="130" t="s">
        <v>222</v>
      </c>
      <c r="B92" s="131"/>
      <c r="C92" s="367"/>
      <c r="D92" s="56">
        <v>34965</v>
      </c>
      <c r="E92" s="37"/>
      <c r="F92" s="37"/>
      <c r="G92" s="37"/>
      <c r="H92" s="38"/>
    </row>
    <row r="93" spans="1:8" s="16" customFormat="1" ht="37.5" customHeight="1" outlineLevel="1" x14ac:dyDescent="0.2">
      <c r="A93" s="130" t="s">
        <v>223</v>
      </c>
      <c r="B93" s="131"/>
      <c r="C93" s="367"/>
      <c r="D93" s="56">
        <v>35910</v>
      </c>
      <c r="E93" s="37"/>
      <c r="F93" s="37"/>
      <c r="G93" s="37"/>
      <c r="H93" s="38"/>
    </row>
    <row r="94" spans="1:8" s="16" customFormat="1" ht="37.5" customHeight="1" outlineLevel="1" x14ac:dyDescent="0.2">
      <c r="A94" s="130" t="s">
        <v>224</v>
      </c>
      <c r="B94" s="131"/>
      <c r="C94" s="367"/>
      <c r="D94" s="56">
        <v>36855</v>
      </c>
      <c r="E94" s="37"/>
      <c r="F94" s="37"/>
      <c r="G94" s="37"/>
      <c r="H94" s="38"/>
    </row>
    <row r="95" spans="1:8" s="16" customFormat="1" ht="37.5" customHeight="1" outlineLevel="1" thickBot="1" x14ac:dyDescent="0.25">
      <c r="A95" s="130" t="s">
        <v>225</v>
      </c>
      <c r="B95" s="131"/>
      <c r="C95" s="368"/>
      <c r="D95" s="56">
        <v>37800</v>
      </c>
      <c r="E95" s="37"/>
      <c r="F95" s="37"/>
      <c r="G95" s="37"/>
      <c r="H95" s="38"/>
    </row>
    <row r="96" spans="1:8" s="16" customFormat="1" ht="50.1" customHeight="1" thickBot="1" x14ac:dyDescent="0.25">
      <c r="A96" s="119" t="s">
        <v>52</v>
      </c>
      <c r="B96" s="120"/>
      <c r="C96" s="120"/>
      <c r="D96" s="121" t="str">
        <f>"от "&amp;MIN(D97:D106)&amp;" до "&amp;MAX(D97:D106)</f>
        <v>от 63 до 6048</v>
      </c>
      <c r="E96" s="122"/>
      <c r="F96" s="122"/>
      <c r="G96" s="122"/>
      <c r="H96" s="123"/>
    </row>
    <row r="97" spans="1:8" s="16" customFormat="1" ht="157.5" customHeight="1" x14ac:dyDescent="0.2">
      <c r="A97" s="132" t="s">
        <v>53</v>
      </c>
      <c r="B97" s="133" t="s">
        <v>13</v>
      </c>
      <c r="C97" s="321"/>
      <c r="D97" s="127">
        <v>1071</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98" s="36">
        <v>63</v>
      </c>
      <c r="E98" s="37"/>
      <c r="F98" s="37"/>
      <c r="G98" s="37"/>
      <c r="H98" s="38"/>
    </row>
    <row r="99" spans="1:8" s="16" customFormat="1" ht="37.5" customHeight="1" x14ac:dyDescent="0.2">
      <c r="A99" s="143" t="s">
        <v>55</v>
      </c>
      <c r="B99" s="144"/>
      <c r="C99" s="142"/>
      <c r="D99" s="36">
        <v>6048</v>
      </c>
      <c r="E99" s="37"/>
      <c r="F99" s="37"/>
      <c r="G99" s="37"/>
      <c r="H99" s="38"/>
    </row>
    <row r="100" spans="1:8" s="16" customFormat="1" ht="37.5" customHeight="1" x14ac:dyDescent="0.2">
      <c r="A100" s="143" t="s">
        <v>56</v>
      </c>
      <c r="B100" s="144"/>
      <c r="C100" s="142"/>
      <c r="D100" s="36">
        <v>1260</v>
      </c>
      <c r="E100" s="37"/>
      <c r="F100" s="37"/>
      <c r="G100" s="37"/>
      <c r="H100" s="38"/>
    </row>
    <row r="101" spans="1:8" s="16" customFormat="1" ht="37.5" customHeight="1" x14ac:dyDescent="0.2">
      <c r="A101" s="143" t="s">
        <v>57</v>
      </c>
      <c r="B101" s="144"/>
      <c r="C101" s="142"/>
      <c r="D101" s="36">
        <v>3654</v>
      </c>
      <c r="E101" s="37"/>
      <c r="F101" s="37"/>
      <c r="G101" s="37"/>
      <c r="H101" s="38"/>
    </row>
    <row r="102" spans="1:8" s="16" customFormat="1" ht="37.5" customHeight="1" x14ac:dyDescent="0.2">
      <c r="A102" s="143" t="s">
        <v>58</v>
      </c>
      <c r="B102" s="458"/>
      <c r="C102" s="142"/>
      <c r="D102" s="36">
        <v>252</v>
      </c>
      <c r="E102" s="37"/>
      <c r="F102" s="37"/>
      <c r="G102" s="37"/>
      <c r="H102" s="38"/>
    </row>
    <row r="103" spans="1:8" s="16" customFormat="1" ht="37.5" customHeight="1" x14ac:dyDescent="0.2">
      <c r="A103" s="143" t="s">
        <v>59</v>
      </c>
      <c r="B103" s="458"/>
      <c r="C103" s="142"/>
      <c r="D103" s="36">
        <v>252</v>
      </c>
      <c r="E103" s="37"/>
      <c r="F103" s="37"/>
      <c r="G103" s="37"/>
      <c r="H103" s="38"/>
    </row>
    <row r="104" spans="1:8" s="16" customFormat="1" ht="37.5" customHeight="1" x14ac:dyDescent="0.2">
      <c r="A104" s="143" t="s">
        <v>60</v>
      </c>
      <c r="B104" s="458"/>
      <c r="C104" s="142"/>
      <c r="D104" s="36">
        <v>504</v>
      </c>
      <c r="E104" s="37"/>
      <c r="F104" s="37"/>
      <c r="G104" s="37"/>
      <c r="H104" s="38"/>
    </row>
    <row r="105" spans="1:8" s="16" customFormat="1" ht="37.5" customHeight="1" x14ac:dyDescent="0.2">
      <c r="A105" s="143" t="s">
        <v>61</v>
      </c>
      <c r="B105" s="458"/>
      <c r="C105" s="142"/>
      <c r="D105" s="36">
        <v>756</v>
      </c>
      <c r="E105" s="37"/>
      <c r="F105" s="37"/>
      <c r="G105" s="37"/>
      <c r="H105" s="38"/>
    </row>
    <row r="106" spans="1:8" s="16" customFormat="1" ht="37.5" customHeight="1" thickBot="1" x14ac:dyDescent="0.25">
      <c r="A106" s="194" t="s">
        <v>62</v>
      </c>
      <c r="B106" s="459"/>
      <c r="C106" s="147"/>
      <c r="D106" s="36">
        <v>4221</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07" s="45">
        <v>33</v>
      </c>
      <c r="E107" s="45"/>
      <c r="F107" s="45"/>
      <c r="G107" s="45"/>
      <c r="H107" s="46"/>
    </row>
    <row r="108" spans="1:8" s="28" customFormat="1" ht="50.1" customHeight="1" thickBot="1" x14ac:dyDescent="0.25">
      <c r="A108" s="24" t="s">
        <v>65</v>
      </c>
      <c r="B108" s="25"/>
      <c r="C108" s="26"/>
      <c r="D108" s="156" t="str">
        <f>"от "&amp;MIN(D110,D130:H131,F170,D132:H146)&amp;" до "&amp;MAX(D110,D130:H131,F170,D132:H146)</f>
        <v>от 537 до 15750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8.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10" s="165">
        <v>3024</v>
      </c>
      <c r="E110" s="165"/>
      <c r="F110" s="165"/>
      <c r="G110" s="165"/>
      <c r="H110" s="166"/>
    </row>
    <row r="111" spans="1:8" s="16" customFormat="1" ht="58.5" customHeight="1" thickBot="1" x14ac:dyDescent="0.25">
      <c r="A111" s="167" t="s">
        <v>67</v>
      </c>
      <c r="B111" s="168"/>
      <c r="C111" s="169"/>
      <c r="D111" s="170" t="s">
        <v>68</v>
      </c>
      <c r="E111" s="171"/>
      <c r="F111" s="171"/>
      <c r="G111" s="171"/>
      <c r="H111" s="172"/>
    </row>
    <row r="112" spans="1:8" s="16" customFormat="1" ht="58.5" customHeight="1" x14ac:dyDescent="0.2">
      <c r="A112" s="173" t="s">
        <v>69</v>
      </c>
      <c r="B112" s="174"/>
      <c r="C112" s="169"/>
      <c r="D112" s="140">
        <f>D110/4</f>
        <v>756</v>
      </c>
      <c r="E112" s="140"/>
      <c r="F112" s="140"/>
      <c r="G112" s="140"/>
      <c r="H112" s="141"/>
    </row>
    <row r="113" spans="1:8" s="16" customFormat="1" ht="58.5" customHeight="1" x14ac:dyDescent="0.2">
      <c r="A113" s="173" t="s">
        <v>70</v>
      </c>
      <c r="B113" s="174"/>
      <c r="C113" s="169"/>
      <c r="D113" s="140">
        <f>D110/5</f>
        <v>604.79999999999995</v>
      </c>
      <c r="E113" s="140"/>
      <c r="F113" s="140"/>
      <c r="G113" s="140"/>
      <c r="H113" s="141"/>
    </row>
    <row r="114" spans="1:8" s="16" customFormat="1" ht="58.5" customHeight="1" x14ac:dyDescent="0.2">
      <c r="A114" s="173" t="s">
        <v>71</v>
      </c>
      <c r="B114" s="174"/>
      <c r="C114" s="169"/>
      <c r="D114" s="140">
        <f>D110/6</f>
        <v>504</v>
      </c>
      <c r="E114" s="140"/>
      <c r="F114" s="140"/>
      <c r="G114" s="140"/>
      <c r="H114" s="141"/>
    </row>
    <row r="115" spans="1:8" s="16" customFormat="1" ht="58.5" customHeight="1" x14ac:dyDescent="0.2">
      <c r="A115" s="173" t="s">
        <v>72</v>
      </c>
      <c r="B115" s="174"/>
      <c r="C115" s="169"/>
      <c r="D115" s="140">
        <f>D110/7</f>
        <v>432</v>
      </c>
      <c r="E115" s="140"/>
      <c r="F115" s="140"/>
      <c r="G115" s="140"/>
      <c r="H115" s="141"/>
    </row>
    <row r="116" spans="1:8" s="16" customFormat="1" ht="58.5" customHeight="1" x14ac:dyDescent="0.2">
      <c r="A116" s="173" t="s">
        <v>73</v>
      </c>
      <c r="B116" s="174"/>
      <c r="C116" s="169"/>
      <c r="D116" s="140">
        <f>D110/8</f>
        <v>378</v>
      </c>
      <c r="E116" s="140"/>
      <c r="F116" s="140"/>
      <c r="G116" s="140"/>
      <c r="H116" s="141"/>
    </row>
    <row r="117" spans="1:8" s="16" customFormat="1" ht="58.5" customHeight="1" x14ac:dyDescent="0.2">
      <c r="A117" s="173" t="s">
        <v>74</v>
      </c>
      <c r="B117" s="174"/>
      <c r="C117" s="169"/>
      <c r="D117" s="140">
        <f>D110/9</f>
        <v>336</v>
      </c>
      <c r="E117" s="140"/>
      <c r="F117" s="140"/>
      <c r="G117" s="140"/>
      <c r="H117" s="141"/>
    </row>
    <row r="118" spans="1:8" s="16" customFormat="1" ht="58.5" customHeight="1" x14ac:dyDescent="0.2">
      <c r="A118" s="173" t="s">
        <v>75</v>
      </c>
      <c r="B118" s="174"/>
      <c r="C118" s="169"/>
      <c r="D118" s="140">
        <f>D110/10</f>
        <v>302.39999999999998</v>
      </c>
      <c r="E118" s="140"/>
      <c r="F118" s="140"/>
      <c r="G118" s="140"/>
      <c r="H118" s="141"/>
    </row>
    <row r="119" spans="1:8" s="16" customFormat="1" ht="58.5" customHeight="1" thickBot="1" x14ac:dyDescent="0.25">
      <c r="A119" s="162" t="s">
        <v>76</v>
      </c>
      <c r="B119" s="163"/>
      <c r="C119" s="169"/>
      <c r="D119" s="165">
        <v>4536</v>
      </c>
      <c r="E119" s="165"/>
      <c r="F119" s="165"/>
      <c r="G119" s="165"/>
      <c r="H119" s="166"/>
    </row>
    <row r="120" spans="1:8" s="16" customFormat="1" ht="58.5" customHeight="1" thickBot="1" x14ac:dyDescent="0.25">
      <c r="A120" s="167" t="s">
        <v>67</v>
      </c>
      <c r="B120" s="168"/>
      <c r="C120" s="169"/>
      <c r="D120" s="170" t="s">
        <v>68</v>
      </c>
      <c r="E120" s="171"/>
      <c r="F120" s="171"/>
      <c r="G120" s="171"/>
      <c r="H120" s="172"/>
    </row>
    <row r="121" spans="1:8" s="16" customFormat="1" ht="58.5" customHeight="1" x14ac:dyDescent="0.2">
      <c r="A121" s="173" t="s">
        <v>69</v>
      </c>
      <c r="B121" s="174"/>
      <c r="C121" s="169"/>
      <c r="D121" s="140">
        <v>1134</v>
      </c>
      <c r="E121" s="140"/>
      <c r="F121" s="140"/>
      <c r="G121" s="140"/>
      <c r="H121" s="141"/>
    </row>
    <row r="122" spans="1:8" s="16" customFormat="1" ht="58.5" customHeight="1" x14ac:dyDescent="0.2">
      <c r="A122" s="173" t="s">
        <v>70</v>
      </c>
      <c r="B122" s="174"/>
      <c r="C122" s="169"/>
      <c r="D122" s="140">
        <v>907.19999999999993</v>
      </c>
      <c r="E122" s="140"/>
      <c r="F122" s="140"/>
      <c r="G122" s="140"/>
      <c r="H122" s="141"/>
    </row>
    <row r="123" spans="1:8" s="16" customFormat="1" ht="58.5" customHeight="1" x14ac:dyDescent="0.2">
      <c r="A123" s="173" t="s">
        <v>71</v>
      </c>
      <c r="B123" s="174"/>
      <c r="C123" s="169"/>
      <c r="D123" s="140">
        <v>756</v>
      </c>
      <c r="E123" s="140"/>
      <c r="F123" s="140"/>
      <c r="G123" s="140"/>
      <c r="H123" s="141"/>
    </row>
    <row r="124" spans="1:8" s="16" customFormat="1" ht="58.5" customHeight="1" x14ac:dyDescent="0.2">
      <c r="A124" s="173" t="s">
        <v>72</v>
      </c>
      <c r="B124" s="174"/>
      <c r="C124" s="169"/>
      <c r="D124" s="140">
        <v>648</v>
      </c>
      <c r="E124" s="140"/>
      <c r="F124" s="140"/>
      <c r="G124" s="140"/>
      <c r="H124" s="141"/>
    </row>
    <row r="125" spans="1:8" s="16" customFormat="1" ht="58.5" customHeight="1" x14ac:dyDescent="0.2">
      <c r="A125" s="173" t="s">
        <v>73</v>
      </c>
      <c r="B125" s="174"/>
      <c r="C125" s="169"/>
      <c r="D125" s="140">
        <v>567</v>
      </c>
      <c r="E125" s="140"/>
      <c r="F125" s="140"/>
      <c r="G125" s="140"/>
      <c r="H125" s="141"/>
    </row>
    <row r="126" spans="1:8" s="16" customFormat="1" ht="58.5" customHeight="1" x14ac:dyDescent="0.2">
      <c r="A126" s="173" t="s">
        <v>74</v>
      </c>
      <c r="B126" s="174"/>
      <c r="C126" s="169"/>
      <c r="D126" s="140">
        <v>504</v>
      </c>
      <c r="E126" s="140"/>
      <c r="F126" s="140"/>
      <c r="G126" s="140"/>
      <c r="H126" s="141"/>
    </row>
    <row r="127" spans="1:8" s="16" customFormat="1" ht="58.5" customHeight="1" thickBot="1" x14ac:dyDescent="0.25">
      <c r="A127" s="173" t="s">
        <v>75</v>
      </c>
      <c r="B127" s="174"/>
      <c r="C127" s="177"/>
      <c r="D127" s="140">
        <v>453.59999999999997</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28" s="44">
        <v>10509</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"2ГИС.РЯЗАНЬ"</v>
      </c>
      <c r="D130" s="56">
        <v>2520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1" s="56">
        <v>3528</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2" s="56">
        <v>8064</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"2ГИС.РЯЗАНЬ"</v>
      </c>
      <c r="D133" s="56">
        <v>5166</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"2ГИС.РЯЗАНЬ"</v>
      </c>
      <c r="D134" s="56">
        <v>6201</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5" s="56">
        <v>5418</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6" s="56">
        <v>5418</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7" s="56">
        <v>9702</v>
      </c>
      <c r="E137" s="37"/>
      <c r="F137" s="37"/>
      <c r="G137" s="37"/>
      <c r="H137" s="38"/>
    </row>
    <row r="138" spans="1:8" s="16" customFormat="1" ht="50.1" customHeight="1" x14ac:dyDescent="0.2">
      <c r="A138" s="143" t="s">
        <v>86</v>
      </c>
      <c r="B138" s="144"/>
      <c r="C138" s="190" t="str">
        <f>C171</f>
        <v>Интернет-площадка 2gis.ru на основе Cправочника организаций "2ГИС.РЯЗАНЬ"</v>
      </c>
      <c r="D138" s="56">
        <v>15750</v>
      </c>
      <c r="E138" s="37"/>
      <c r="F138" s="37"/>
      <c r="G138" s="37"/>
      <c r="H138" s="38"/>
    </row>
    <row r="139" spans="1:8" s="16" customFormat="1" ht="50.1" customHeight="1" x14ac:dyDescent="0.2">
      <c r="A139" s="137" t="s">
        <v>87</v>
      </c>
      <c r="B139" s="191"/>
      <c r="C139" s="190" t="s">
        <v>88</v>
      </c>
      <c r="D139" s="56">
        <v>537</v>
      </c>
      <c r="E139" s="37"/>
      <c r="F139" s="37"/>
      <c r="G139" s="37"/>
      <c r="H139" s="38"/>
    </row>
    <row r="140" spans="1:8" s="16" customFormat="1" ht="83.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0" s="56">
        <v>2016</v>
      </c>
      <c r="E140" s="37"/>
      <c r="F140" s="37"/>
      <c r="G140" s="37"/>
      <c r="H140" s="38"/>
    </row>
    <row r="141" spans="1:8" s="16" customFormat="1" ht="83.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1" s="56">
        <v>1536</v>
      </c>
      <c r="E141" s="37"/>
      <c r="F141" s="37"/>
      <c r="G141" s="37"/>
      <c r="H141" s="38"/>
    </row>
    <row r="142" spans="1:8" s="16" customFormat="1" ht="83.25" customHeight="1" x14ac:dyDescent="0.2">
      <c r="A142" s="143" t="s">
        <v>91</v>
      </c>
      <c r="B142" s="144"/>
      <c r="C142"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2" s="56">
        <v>1638</v>
      </c>
      <c r="E142" s="37"/>
      <c r="F142" s="37"/>
      <c r="G142" s="37"/>
      <c r="H142" s="38"/>
    </row>
    <row r="143" spans="1:8" s="16" customFormat="1" ht="83.25" customHeight="1" x14ac:dyDescent="0.2">
      <c r="A143" s="143" t="s">
        <v>92</v>
      </c>
      <c r="B143" s="144"/>
      <c r="C143"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3" s="56">
        <v>768</v>
      </c>
      <c r="E143" s="37"/>
      <c r="F143" s="37"/>
      <c r="G143" s="37"/>
      <c r="H143" s="38"/>
    </row>
    <row r="144" spans="1:8" s="16" customFormat="1" ht="83.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4" s="56">
        <v>12600</v>
      </c>
      <c r="E144" s="37"/>
      <c r="F144" s="37"/>
      <c r="G144" s="37"/>
      <c r="H144" s="38"/>
    </row>
    <row r="145" spans="1:8" s="16" customFormat="1" ht="83.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5" s="56">
        <v>3504</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6" s="56">
        <v>3528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7" s="56">
        <v>945</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8" s="5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9" s="56">
        <v>4032</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50" s="56">
        <v>3150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51" s="56">
        <v>5262</v>
      </c>
      <c r="E151" s="37"/>
      <c r="F151" s="37"/>
      <c r="G151" s="37"/>
      <c r="H151" s="38"/>
    </row>
    <row r="152" spans="1:8" s="16" customFormat="1"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"2ГИС.РЯЗАНЬ"</v>
      </c>
      <c r="D152" s="56">
        <v>3600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5040</v>
      </c>
      <c r="E153" s="37"/>
      <c r="F153" s="37"/>
      <c r="G153" s="37"/>
      <c r="H153" s="38"/>
    </row>
    <row r="154" spans="1:8" s="16" customFormat="1" ht="50.1" customHeight="1" x14ac:dyDescent="0.2">
      <c r="A154" s="143" t="s">
        <v>102</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4" s="56">
        <v>11400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"2ГИС.РЯЗАНЬ"</v>
      </c>
      <c r="D155" s="56">
        <v>7320</v>
      </c>
      <c r="E155" s="37"/>
      <c r="F155" s="37"/>
      <c r="G155" s="37"/>
      <c r="H155" s="38"/>
    </row>
    <row r="156" spans="1:8" s="16" customFormat="1" ht="50.1" customHeight="1" x14ac:dyDescent="0.2">
      <c r="A156" s="143" t="s">
        <v>104</v>
      </c>
      <c r="B156" s="144"/>
      <c r="C156" s="190" t="str">
        <f>"Интернет-площадка 2gis.ru на основе Cправочника организаций "&amp;$C$2&amp;""</f>
        <v>Интернет-площадка 2gis.ru на основе Cправочника организаций "2ГИС.РЯЗАНЬ"</v>
      </c>
      <c r="D156" s="56">
        <v>8784</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7" s="56">
        <v>7680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8" s="56">
        <v>7680</v>
      </c>
      <c r="E158" s="37"/>
      <c r="F158" s="37"/>
      <c r="G158" s="37"/>
      <c r="H158" s="38"/>
    </row>
    <row r="159" spans="1:8" s="16" customFormat="1" ht="50.1" customHeight="1" x14ac:dyDescent="0.2">
      <c r="A159" s="143" t="s">
        <v>107</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9" s="56">
        <v>13680</v>
      </c>
      <c r="E159" s="37"/>
      <c r="F159" s="37"/>
      <c r="G159" s="37"/>
      <c r="H159" s="38"/>
    </row>
    <row r="160" spans="1:8" s="16" customFormat="1" ht="50.1" customHeight="1" x14ac:dyDescent="0.2">
      <c r="A160" s="143" t="s">
        <v>108</v>
      </c>
      <c r="B160" s="144"/>
      <c r="C160" s="190" t="s">
        <v>88</v>
      </c>
      <c r="D160" s="56">
        <v>840</v>
      </c>
      <c r="E160" s="37"/>
      <c r="F160" s="37"/>
      <c r="G160" s="37"/>
      <c r="H160" s="38"/>
    </row>
    <row r="161" spans="1:8" s="16" customFormat="1" ht="64.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56">
        <v>17640</v>
      </c>
      <c r="E161" s="37"/>
      <c r="F161" s="37"/>
      <c r="G161" s="37"/>
      <c r="H161" s="38"/>
    </row>
    <row r="162" spans="1:8" s="16" customFormat="1" ht="50.1" customHeight="1" thickBot="1" x14ac:dyDescent="0.25">
      <c r="A162" s="143" t="s">
        <v>110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5040</v>
      </c>
      <c r="E162" s="37"/>
      <c r="F162" s="37"/>
      <c r="G162" s="37"/>
      <c r="H162" s="38"/>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64" s="36">
        <v>3150</v>
      </c>
      <c r="E164" s="37"/>
      <c r="F164" s="37"/>
      <c r="G164" s="37"/>
      <c r="H164" s="38"/>
    </row>
    <row r="165" spans="1:8" s="16" customFormat="1" ht="50.1" customHeight="1" x14ac:dyDescent="0.2">
      <c r="A165" s="143" t="s">
        <v>113</v>
      </c>
      <c r="B165" s="144"/>
      <c r="C165" s="196"/>
      <c r="D165" s="36">
        <v>3150</v>
      </c>
      <c r="E165" s="37"/>
      <c r="F165" s="37"/>
      <c r="G165" s="37"/>
      <c r="H165" s="38"/>
    </row>
    <row r="166" spans="1:8" s="16" customFormat="1" ht="50.1" customHeight="1" x14ac:dyDescent="0.2">
      <c r="A166" s="194" t="s">
        <v>114</v>
      </c>
      <c r="B166" s="195"/>
      <c r="C166" s="196"/>
      <c r="D166" s="329">
        <v>1590</v>
      </c>
      <c r="E166" s="140"/>
      <c r="F166" s="140"/>
      <c r="G166" s="140"/>
      <c r="H166" s="140"/>
    </row>
    <row r="167" spans="1:8" s="16" customFormat="1" ht="50.1" customHeight="1" x14ac:dyDescent="0.2">
      <c r="A167" s="194" t="s">
        <v>115</v>
      </c>
      <c r="B167" s="195"/>
      <c r="C167" s="196"/>
      <c r="D167" s="329">
        <v>159</v>
      </c>
      <c r="E167" s="140"/>
      <c r="F167" s="140"/>
      <c r="G167" s="140"/>
      <c r="H167" s="140"/>
    </row>
    <row r="168" spans="1:8" s="16" customFormat="1" ht="50.1" customHeight="1" thickBot="1" x14ac:dyDescent="0.25">
      <c r="A168" s="194" t="s">
        <v>116</v>
      </c>
      <c r="B168" s="195"/>
      <c r="C168" s="198"/>
      <c r="D168" s="78">
        <v>537</v>
      </c>
      <c r="E168" s="79"/>
      <c r="F168" s="79"/>
      <c r="G168" s="79"/>
      <c r="H168" s="79"/>
    </row>
    <row r="169" spans="1:8" s="16" customFormat="1" ht="50.1" customHeight="1" thickBot="1" x14ac:dyDescent="0.25">
      <c r="A169" s="24" t="s">
        <v>117</v>
      </c>
      <c r="B169" s="25"/>
      <c r="C169" s="26"/>
      <c r="D169" s="156"/>
      <c r="E169" s="156"/>
      <c r="F169" s="156"/>
      <c r="G169" s="156"/>
      <c r="H169" s="157"/>
    </row>
    <row r="170" spans="1:8" s="16" customFormat="1"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70" s="200">
        <f>F170*1.2</f>
        <v>3780</v>
      </c>
      <c r="E170" s="201">
        <f>F170*1.1</f>
        <v>3465.0000000000005</v>
      </c>
      <c r="F170" s="201">
        <v>3150</v>
      </c>
      <c r="G170" s="201">
        <f>F170*0.75</f>
        <v>2362.5</v>
      </c>
      <c r="H170" s="202">
        <f>F170*0.5</f>
        <v>1575</v>
      </c>
    </row>
    <row r="171" spans="1:8" s="16" customFormat="1"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"2ГИС.РЯЗАНЬ"</v>
      </c>
      <c r="D171" s="36">
        <v>2835</v>
      </c>
      <c r="E171" s="37"/>
      <c r="F171" s="37"/>
      <c r="G171" s="37"/>
      <c r="H171" s="38"/>
    </row>
    <row r="172" spans="1:8" s="16" customFormat="1" ht="50.1" customHeight="1" x14ac:dyDescent="0.2">
      <c r="A172" s="143" t="s">
        <v>120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2" s="56">
        <v>1575</v>
      </c>
      <c r="E172" s="37"/>
      <c r="F172" s="37"/>
      <c r="G172" s="37"/>
      <c r="H172" s="38"/>
    </row>
    <row r="173" spans="1:8" s="16" customFormat="1" ht="50.1" customHeight="1" x14ac:dyDescent="0.2">
      <c r="A173" s="137" t="s">
        <v>287</v>
      </c>
      <c r="B173" s="191"/>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73" s="200">
        <f>F173*1.2</f>
        <v>5328</v>
      </c>
      <c r="E173" s="201">
        <f>F173*1.1</f>
        <v>4884</v>
      </c>
      <c r="F173" s="201">
        <v>4440</v>
      </c>
      <c r="G173" s="201">
        <f>F173*0.75</f>
        <v>3330</v>
      </c>
      <c r="H173" s="202">
        <f>F173*0.5</f>
        <v>2220</v>
      </c>
    </row>
    <row r="174" spans="1:8" s="16" customFormat="1" ht="50.1" customHeight="1" x14ac:dyDescent="0.2">
      <c r="A174" s="143" t="s">
        <v>166</v>
      </c>
      <c r="B174" s="144"/>
      <c r="C174" s="190" t="str">
        <f>"Интернет-площадка 2gis.ru на основе Cправочника организаций "&amp;$C$2&amp;""</f>
        <v>Интернет-площадка 2gis.ru на основе Cправочника организаций "2ГИС.РЯЗАНЬ"</v>
      </c>
      <c r="D174" s="36">
        <v>4080</v>
      </c>
      <c r="E174" s="37"/>
      <c r="F174" s="37"/>
      <c r="G174" s="37"/>
      <c r="H174" s="38"/>
    </row>
    <row r="175" spans="1:8" s="16" customFormat="1" ht="50.1" customHeight="1" x14ac:dyDescent="0.2">
      <c r="A175" s="143" t="s">
        <v>123</v>
      </c>
      <c r="B175" s="144"/>
      <c r="C175"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6">
        <v>2280</v>
      </c>
      <c r="E175" s="37"/>
      <c r="F175" s="37"/>
      <c r="G175" s="37"/>
      <c r="H175" s="38"/>
    </row>
    <row r="176" spans="1:8" s="16" customFormat="1" ht="126" customHeight="1" thickBot="1" x14ac:dyDescent="0.25">
      <c r="A176" s="143" t="s">
        <v>124</v>
      </c>
      <c r="B176" s="144"/>
      <c r="C176" s="203" t="e">
        <f>#REF!</f>
        <v>#REF!</v>
      </c>
      <c r="D176" s="200">
        <f>F176*1.2</f>
        <v>2570.4</v>
      </c>
      <c r="E176" s="201">
        <f>F176*1.1</f>
        <v>2356.2000000000003</v>
      </c>
      <c r="F176" s="201">
        <v>2142</v>
      </c>
      <c r="G176" s="201">
        <f>F176*0.75</f>
        <v>1606.5</v>
      </c>
      <c r="H176" s="202">
        <f>F176*0.5</f>
        <v>1071</v>
      </c>
    </row>
    <row r="177" spans="1:8" s="28" customFormat="1"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79" s="31">
        <v>6630</v>
      </c>
      <c r="E179" s="32"/>
      <c r="F179" s="32"/>
      <c r="G179" s="32"/>
      <c r="H179" s="33"/>
    </row>
    <row r="180" spans="1:8" s="16" customFormat="1" ht="83.25" customHeight="1" thickBot="1" x14ac:dyDescent="0.25">
      <c r="A180" s="143" t="s">
        <v>187</v>
      </c>
      <c r="B180" s="144"/>
      <c r="C180" s="196"/>
      <c r="D180" s="36">
        <v>6630</v>
      </c>
      <c r="E180" s="37"/>
      <c r="F180" s="37"/>
      <c r="G180" s="37"/>
      <c r="H180" s="38"/>
    </row>
    <row r="181" spans="1:8" s="16" customFormat="1" ht="21.75" thickBot="1" x14ac:dyDescent="0.25">
      <c r="A181" s="301"/>
      <c r="B181" s="302"/>
      <c r="C181" s="182"/>
      <c r="D181" s="325"/>
      <c r="E181" s="325"/>
      <c r="F181" s="325"/>
      <c r="G181" s="325"/>
      <c r="H181" s="326"/>
    </row>
    <row r="182" spans="1:8" ht="12.6" customHeight="1" x14ac:dyDescent="0.2"/>
    <row r="183" spans="1:8" s="211" customFormat="1" ht="24.95" customHeight="1" x14ac:dyDescent="0.2">
      <c r="A183" s="208"/>
      <c r="B183" s="209" t="s">
        <v>126</v>
      </c>
      <c r="C183" s="210" t="s">
        <v>523</v>
      </c>
      <c r="D183" s="210"/>
    </row>
    <row r="184" spans="1:8" s="211" customFormat="1" ht="24.95" customHeight="1" x14ac:dyDescent="0.2">
      <c r="A184" s="208"/>
      <c r="C184" s="212" t="s">
        <v>524</v>
      </c>
      <c r="D184" s="212"/>
    </row>
    <row r="185" spans="1:8" s="211" customFormat="1" ht="24.95" customHeight="1" x14ac:dyDescent="0.2">
      <c r="A185" s="208"/>
      <c r="C185" s="212" t="s">
        <v>525</v>
      </c>
      <c r="D185" s="212"/>
    </row>
    <row r="186" spans="1:8" s="205" customFormat="1" ht="12" customHeight="1" x14ac:dyDescent="0.2">
      <c r="A186" s="204"/>
      <c r="C186" s="212"/>
      <c r="D186" s="212"/>
      <c r="E186" s="211"/>
      <c r="F186" s="211"/>
      <c r="G186" s="211"/>
    </row>
    <row r="187" spans="1:8" s="219" customFormat="1" ht="24.9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s="219" customFormat="1" ht="24.9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s="219" customFormat="1" ht="24.9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s="219" customFormat="1" ht="24.9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s="226" customFormat="1" ht="12" customHeight="1" x14ac:dyDescent="0.2">
      <c r="A194" s="221"/>
      <c r="B194" s="221"/>
      <c r="C194" s="222"/>
      <c r="D194" s="223"/>
      <c r="E194" s="223"/>
      <c r="F194" s="224"/>
      <c r="G194" s="225"/>
      <c r="H194" s="225"/>
    </row>
    <row r="195" spans="1:8" ht="24.95" customHeight="1" x14ac:dyDescent="0.2">
      <c r="A195" s="227" t="s">
        <v>137</v>
      </c>
      <c r="B195" s="227"/>
      <c r="C195" s="227"/>
      <c r="D195" s="227"/>
      <c r="E195" s="227"/>
      <c r="F195" s="227"/>
      <c r="G195" s="227"/>
      <c r="H195" s="227"/>
    </row>
    <row r="196" spans="1:8" ht="24.95" customHeight="1" x14ac:dyDescent="0.2">
      <c r="A196" s="227" t="s">
        <v>138</v>
      </c>
      <c r="B196" s="227"/>
      <c r="C196" s="227"/>
      <c r="D196" s="227"/>
      <c r="E196" s="227"/>
      <c r="F196" s="227"/>
      <c r="G196" s="227"/>
      <c r="H196" s="227"/>
    </row>
    <row r="197" spans="1:8" s="226" customFormat="1" ht="12.6" customHeight="1" x14ac:dyDescent="0.2">
      <c r="A197" s="221"/>
      <c r="B197" s="221"/>
      <c r="C197" s="222"/>
      <c r="D197" s="223"/>
      <c r="E197" s="223"/>
      <c r="F197" s="224"/>
      <c r="G197" s="225"/>
      <c r="H197" s="225"/>
    </row>
    <row r="198" spans="1:8" s="230" customFormat="1" ht="50.1" customHeight="1" thickBot="1" x14ac:dyDescent="0.25">
      <c r="A198" s="228" t="s">
        <v>139</v>
      </c>
      <c r="B198" s="228"/>
      <c r="C198" s="228"/>
      <c r="D198" s="228"/>
      <c r="E198" s="228"/>
      <c r="F198" s="229"/>
      <c r="G198" s="219"/>
    </row>
    <row r="199" spans="1:8" s="235" customFormat="1" ht="50.1" customHeight="1" thickBot="1" x14ac:dyDescent="0.25">
      <c r="A199" s="540" t="s">
        <v>140</v>
      </c>
      <c r="B199" s="541"/>
      <c r="C199" s="541"/>
      <c r="D199" s="541"/>
      <c r="E199" s="542"/>
      <c r="F199" s="234"/>
      <c r="G199" s="205"/>
    </row>
    <row r="200" spans="1:8" ht="91.5" customHeight="1" thickBot="1" x14ac:dyDescent="0.25">
      <c r="A200" s="305" t="s">
        <v>141</v>
      </c>
      <c r="B200" s="306"/>
      <c r="C200" s="238" t="s">
        <v>142</v>
      </c>
      <c r="D200" s="330" t="s">
        <v>143</v>
      </c>
      <c r="E200" s="331"/>
      <c r="F200" s="240"/>
      <c r="G200" s="240"/>
      <c r="H200" s="240"/>
    </row>
    <row r="201" spans="1:8" ht="50.1" customHeight="1" x14ac:dyDescent="0.2">
      <c r="A201" s="241" t="s">
        <v>170</v>
      </c>
      <c r="B201" s="242"/>
      <c r="C201" s="244" t="s">
        <v>171</v>
      </c>
      <c r="D201" s="370">
        <v>2190</v>
      </c>
      <c r="E201" s="245"/>
      <c r="F201" s="240"/>
      <c r="G201" s="240"/>
      <c r="H201" s="240"/>
    </row>
    <row r="202" spans="1:8" ht="50.1" customHeight="1" x14ac:dyDescent="0.2">
      <c r="A202" s="246" t="s">
        <v>172</v>
      </c>
      <c r="B202" s="247"/>
      <c r="C202" s="249"/>
      <c r="D202" s="371">
        <v>1590</v>
      </c>
      <c r="E202" s="250"/>
      <c r="F202" s="240"/>
      <c r="G202" s="240"/>
      <c r="H202" s="240"/>
    </row>
    <row r="203" spans="1:8" ht="50.1" customHeight="1" x14ac:dyDescent="0.2">
      <c r="A203" s="246" t="s">
        <v>173</v>
      </c>
      <c r="B203" s="247"/>
      <c r="C203" s="249"/>
      <c r="D203" s="371">
        <v>1440</v>
      </c>
      <c r="E203" s="250"/>
      <c r="F203" s="240"/>
      <c r="G203" s="240"/>
      <c r="H203" s="240"/>
    </row>
    <row r="204" spans="1:8" ht="50.1" customHeight="1" x14ac:dyDescent="0.2">
      <c r="A204" s="246" t="s">
        <v>174</v>
      </c>
      <c r="B204" s="247"/>
      <c r="C204" s="249"/>
      <c r="D204" s="371">
        <v>1290</v>
      </c>
      <c r="E204" s="250"/>
      <c r="F204" s="240"/>
      <c r="G204" s="240"/>
      <c r="H204" s="240"/>
    </row>
    <row r="205" spans="1:8" ht="99.95" customHeight="1" x14ac:dyDescent="0.2">
      <c r="A205" s="246" t="s">
        <v>144</v>
      </c>
      <c r="B205" s="247"/>
      <c r="C205" s="248" t="s">
        <v>145</v>
      </c>
      <c r="D205" s="249" t="s">
        <v>146</v>
      </c>
      <c r="E205" s="250"/>
      <c r="F205" s="240"/>
      <c r="G205" s="240"/>
      <c r="H205" s="240"/>
    </row>
    <row r="206" spans="1:8" ht="75" customHeight="1" x14ac:dyDescent="0.2">
      <c r="A206" s="246" t="s">
        <v>147</v>
      </c>
      <c r="B206" s="247"/>
      <c r="C206" s="248" t="s">
        <v>148</v>
      </c>
      <c r="D206" s="249" t="s">
        <v>149</v>
      </c>
      <c r="E206" s="250"/>
      <c r="F206" s="240"/>
      <c r="G206" s="240"/>
      <c r="H206" s="240"/>
    </row>
    <row r="207" spans="1:8" ht="141.75" customHeight="1" thickBot="1" x14ac:dyDescent="0.25">
      <c r="A207" s="332" t="s">
        <v>150</v>
      </c>
      <c r="B207" s="333"/>
      <c r="C207" s="334" t="s">
        <v>151</v>
      </c>
      <c r="D207" s="335" t="s">
        <v>149</v>
      </c>
      <c r="E207" s="336"/>
      <c r="F207" s="240"/>
      <c r="G207" s="240"/>
      <c r="H207" s="240"/>
    </row>
    <row r="208" spans="1:8" s="205" customFormat="1" ht="102.75" customHeight="1" thickBot="1" x14ac:dyDescent="0.25">
      <c r="A208" s="332" t="s">
        <v>153</v>
      </c>
      <c r="B208" s="333"/>
      <c r="C208" s="546" t="s">
        <v>154</v>
      </c>
      <c r="D208" s="333" t="s">
        <v>149</v>
      </c>
      <c r="E208" s="547"/>
      <c r="F208" s="234"/>
      <c r="G208" s="234"/>
      <c r="H208" s="234"/>
    </row>
    <row r="209" spans="1:8" s="226" customFormat="1" ht="222.75" customHeight="1" thickBot="1" x14ac:dyDescent="0.25">
      <c r="A209" s="332" t="s">
        <v>155</v>
      </c>
      <c r="B209" s="333"/>
      <c r="C209" s="334" t="s">
        <v>156</v>
      </c>
      <c r="D209" s="335" t="s">
        <v>149</v>
      </c>
      <c r="E209" s="336"/>
      <c r="F209" s="224"/>
      <c r="G209" s="225"/>
      <c r="H209" s="225"/>
    </row>
    <row r="210" spans="1:8" ht="35.25" customHeight="1" x14ac:dyDescent="0.2">
      <c r="A210" s="252" t="s">
        <v>157</v>
      </c>
      <c r="B210" s="252"/>
      <c r="C210" s="252"/>
      <c r="D210" s="252"/>
      <c r="E210" s="252"/>
      <c r="F210" s="252"/>
      <c r="G210" s="252"/>
      <c r="H210" s="252"/>
    </row>
    <row r="211" spans="1:8" ht="35.25" customHeight="1" x14ac:dyDescent="0.2">
      <c r="A211" s="252" t="s">
        <v>158</v>
      </c>
      <c r="B211" s="252"/>
      <c r="C211" s="252"/>
      <c r="D211" s="252"/>
      <c r="E211" s="252"/>
      <c r="F211" s="252"/>
      <c r="G211" s="252"/>
      <c r="H211" s="252"/>
    </row>
    <row r="212" spans="1:8" ht="185.25" customHeight="1" x14ac:dyDescent="0.2">
      <c r="A21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11"/>
      <c r="C212" s="311"/>
      <c r="D212" s="311"/>
      <c r="E212" s="311"/>
      <c r="F212" s="311"/>
      <c r="G212" s="311"/>
      <c r="H212" s="311"/>
    </row>
    <row r="213" spans="1:8" s="16" customFormat="1" ht="67.5" customHeight="1" x14ac:dyDescent="0.2">
      <c r="A213" s="227" t="s">
        <v>160</v>
      </c>
      <c r="B213" s="227"/>
      <c r="C213" s="227"/>
      <c r="D213" s="227"/>
      <c r="E213" s="227"/>
      <c r="F213" s="227"/>
      <c r="G213" s="227"/>
      <c r="H213" s="227"/>
    </row>
    <row r="214" spans="1:8" ht="23.25" x14ac:dyDescent="0.2">
      <c r="A214" s="252" t="s">
        <v>161</v>
      </c>
      <c r="B214" s="252"/>
      <c r="C214" s="252"/>
      <c r="D214" s="252"/>
      <c r="E214" s="252"/>
      <c r="F214" s="252"/>
      <c r="G214" s="252"/>
      <c r="H214" s="252"/>
    </row>
    <row r="215" spans="1:8" s="254" customFormat="1" ht="114.75" customHeight="1" x14ac:dyDescent="0.2">
      <c r="A215" s="227" t="s">
        <v>162</v>
      </c>
      <c r="B215" s="227"/>
      <c r="C215" s="227"/>
      <c r="D215" s="227"/>
      <c r="E215" s="227"/>
      <c r="F215" s="227"/>
      <c r="G215" s="227"/>
      <c r="H215" s="227"/>
    </row>
  </sheetData>
  <sheetProtection selectLockedCells="1" selectUnlockedCells="1"/>
  <mergeCells count="363">
    <mergeCell ref="A212:H212"/>
    <mergeCell ref="A213:H213"/>
    <mergeCell ref="A214:H214"/>
    <mergeCell ref="A215:E215"/>
    <mergeCell ref="F215:H215"/>
    <mergeCell ref="A208:B208"/>
    <mergeCell ref="D208:E208"/>
    <mergeCell ref="A209:B209"/>
    <mergeCell ref="D209:E209"/>
    <mergeCell ref="A210:H210"/>
    <mergeCell ref="A211:H211"/>
    <mergeCell ref="D204:E204"/>
    <mergeCell ref="A205:B205"/>
    <mergeCell ref="D205:E205"/>
    <mergeCell ref="A206:B206"/>
    <mergeCell ref="D206:E206"/>
    <mergeCell ref="A207:B207"/>
    <mergeCell ref="D207:E207"/>
    <mergeCell ref="A200:B200"/>
    <mergeCell ref="D200:E200"/>
    <mergeCell ref="A201:B201"/>
    <mergeCell ref="C201:C204"/>
    <mergeCell ref="D201:E201"/>
    <mergeCell ref="A202:B202"/>
    <mergeCell ref="D202:E202"/>
    <mergeCell ref="A203:B203"/>
    <mergeCell ref="D203:E203"/>
    <mergeCell ref="A204:B204"/>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5"/>
  <sheetViews>
    <sheetView view="pageBreakPreview" zoomScale="40" zoomScaleNormal="60" zoomScaleSheetLayoutView="40" workbookViewId="0">
      <pane ySplit="3" topLeftCell="A15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646</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4">
        <v>252</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32.25" customHeight="1" thickBot="1" x14ac:dyDescent="0.25">
      <c r="A48" s="644"/>
      <c r="B48" s="645"/>
      <c r="C48" s="645"/>
      <c r="D48" s="302" t="s">
        <v>291</v>
      </c>
      <c r="E48" s="302"/>
      <c r="F48" s="302"/>
      <c r="G48" s="302"/>
      <c r="H48" s="429"/>
    </row>
    <row r="49" spans="1:8" s="16" customFormat="1" ht="50.1" customHeight="1" thickBot="1" x14ac:dyDescent="0.25">
      <c r="A49" s="119" t="s">
        <v>31</v>
      </c>
      <c r="B49" s="120"/>
      <c r="C49" s="120"/>
      <c r="D49" s="528" t="str">
        <f>"от "&amp;MIN(D50:D70)&amp;" до "&amp;MAX(D50:D70)</f>
        <v>от 2205 до 46305</v>
      </c>
      <c r="E49" s="528"/>
      <c r="F49" s="528"/>
      <c r="G49" s="528"/>
      <c r="H49" s="529"/>
    </row>
    <row r="50" spans="1:8" s="16" customFormat="1" ht="37.5" customHeight="1" outlineLevel="1" x14ac:dyDescent="0.2">
      <c r="A50" s="530" t="s">
        <v>32</v>
      </c>
      <c r="B50" s="600"/>
      <c r="C50" s="646"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50" s="564">
        <v>2205</v>
      </c>
      <c r="E50" s="509"/>
      <c r="F50" s="509"/>
      <c r="G50" s="509"/>
      <c r="H50" s="416"/>
    </row>
    <row r="51" spans="1:8" s="16" customFormat="1" ht="37.5" customHeight="1" outlineLevel="1" x14ac:dyDescent="0.2">
      <c r="A51" s="500" t="s">
        <v>33</v>
      </c>
      <c r="B51" s="501"/>
      <c r="C51" s="647"/>
      <c r="D51" s="329">
        <v>4410</v>
      </c>
      <c r="E51" s="140"/>
      <c r="F51" s="140"/>
      <c r="G51" s="140"/>
      <c r="H51" s="141"/>
    </row>
    <row r="52" spans="1:8" s="16" customFormat="1" ht="37.5" customHeight="1" outlineLevel="1" x14ac:dyDescent="0.2">
      <c r="A52" s="500" t="s">
        <v>34</v>
      </c>
      <c r="B52" s="501"/>
      <c r="C52" s="647"/>
      <c r="D52" s="329">
        <v>6615</v>
      </c>
      <c r="E52" s="140"/>
      <c r="F52" s="140"/>
      <c r="G52" s="140"/>
      <c r="H52" s="141"/>
    </row>
    <row r="53" spans="1:8" s="16" customFormat="1" ht="37.5" customHeight="1" outlineLevel="1" x14ac:dyDescent="0.2">
      <c r="A53" s="500" t="s">
        <v>35</v>
      </c>
      <c r="B53" s="501"/>
      <c r="C53" s="647"/>
      <c r="D53" s="329">
        <v>8820</v>
      </c>
      <c r="E53" s="140"/>
      <c r="F53" s="140"/>
      <c r="G53" s="140"/>
      <c r="H53" s="141"/>
    </row>
    <row r="54" spans="1:8" s="16" customFormat="1" ht="37.5" customHeight="1" outlineLevel="1" x14ac:dyDescent="0.2">
      <c r="A54" s="500" t="s">
        <v>36</v>
      </c>
      <c r="B54" s="501"/>
      <c r="C54" s="647"/>
      <c r="D54" s="329">
        <v>11025</v>
      </c>
      <c r="E54" s="140"/>
      <c r="F54" s="140"/>
      <c r="G54" s="140"/>
      <c r="H54" s="141"/>
    </row>
    <row r="55" spans="1:8" s="16" customFormat="1" ht="37.5" customHeight="1" outlineLevel="1" x14ac:dyDescent="0.2">
      <c r="A55" s="500" t="s">
        <v>37</v>
      </c>
      <c r="B55" s="501"/>
      <c r="C55" s="647"/>
      <c r="D55" s="329">
        <v>13230</v>
      </c>
      <c r="E55" s="140"/>
      <c r="F55" s="140"/>
      <c r="G55" s="140"/>
      <c r="H55" s="141"/>
    </row>
    <row r="56" spans="1:8" s="16" customFormat="1" ht="37.5" customHeight="1" outlineLevel="1" x14ac:dyDescent="0.2">
      <c r="A56" s="500" t="s">
        <v>38</v>
      </c>
      <c r="B56" s="501"/>
      <c r="C56" s="647"/>
      <c r="D56" s="329">
        <v>15435</v>
      </c>
      <c r="E56" s="140"/>
      <c r="F56" s="140"/>
      <c r="G56" s="140"/>
      <c r="H56" s="141"/>
    </row>
    <row r="57" spans="1:8" s="16" customFormat="1" ht="37.5" customHeight="1" outlineLevel="1" x14ac:dyDescent="0.2">
      <c r="A57" s="500" t="s">
        <v>39</v>
      </c>
      <c r="B57" s="501"/>
      <c r="C57" s="647"/>
      <c r="D57" s="329">
        <v>17640</v>
      </c>
      <c r="E57" s="140"/>
      <c r="F57" s="140"/>
      <c r="G57" s="140"/>
      <c r="H57" s="141"/>
    </row>
    <row r="58" spans="1:8" s="16" customFormat="1" ht="37.5" customHeight="1" outlineLevel="1" x14ac:dyDescent="0.2">
      <c r="A58" s="500" t="s">
        <v>40</v>
      </c>
      <c r="B58" s="501"/>
      <c r="C58" s="647"/>
      <c r="D58" s="329">
        <v>19845</v>
      </c>
      <c r="E58" s="140"/>
      <c r="F58" s="140"/>
      <c r="G58" s="140"/>
      <c r="H58" s="141"/>
    </row>
    <row r="59" spans="1:8" s="16" customFormat="1" ht="37.5" customHeight="1" outlineLevel="1" x14ac:dyDescent="0.2">
      <c r="A59" s="500" t="s">
        <v>41</v>
      </c>
      <c r="B59" s="501"/>
      <c r="C59" s="647"/>
      <c r="D59" s="329">
        <v>22050</v>
      </c>
      <c r="E59" s="140"/>
      <c r="F59" s="140"/>
      <c r="G59" s="140"/>
      <c r="H59" s="141"/>
    </row>
    <row r="60" spans="1:8" s="16" customFormat="1" ht="37.5" customHeight="1" outlineLevel="1" x14ac:dyDescent="0.2">
      <c r="A60" s="500" t="s">
        <v>42</v>
      </c>
      <c r="B60" s="501"/>
      <c r="C60" s="647"/>
      <c r="D60" s="329">
        <v>24255</v>
      </c>
      <c r="E60" s="140"/>
      <c r="F60" s="140"/>
      <c r="G60" s="140"/>
      <c r="H60" s="141"/>
    </row>
    <row r="61" spans="1:8" s="16" customFormat="1" ht="37.5" customHeight="1" outlineLevel="1" x14ac:dyDescent="0.2">
      <c r="A61" s="500" t="s">
        <v>43</v>
      </c>
      <c r="B61" s="501"/>
      <c r="C61" s="647"/>
      <c r="D61" s="329">
        <v>26460</v>
      </c>
      <c r="E61" s="140"/>
      <c r="F61" s="140"/>
      <c r="G61" s="140"/>
      <c r="H61" s="141"/>
    </row>
    <row r="62" spans="1:8" s="16" customFormat="1" ht="37.5" customHeight="1" outlineLevel="1" x14ac:dyDescent="0.2">
      <c r="A62" s="500" t="s">
        <v>44</v>
      </c>
      <c r="B62" s="501"/>
      <c r="C62" s="647"/>
      <c r="D62" s="329">
        <v>28665</v>
      </c>
      <c r="E62" s="140"/>
      <c r="F62" s="140"/>
      <c r="G62" s="140"/>
      <c r="H62" s="141"/>
    </row>
    <row r="63" spans="1:8" s="16" customFormat="1" ht="37.5" customHeight="1" outlineLevel="1" x14ac:dyDescent="0.2">
      <c r="A63" s="500" t="s">
        <v>45</v>
      </c>
      <c r="B63" s="501"/>
      <c r="C63" s="647"/>
      <c r="D63" s="329">
        <v>30870</v>
      </c>
      <c r="E63" s="140"/>
      <c r="F63" s="140"/>
      <c r="G63" s="140"/>
      <c r="H63" s="141"/>
    </row>
    <row r="64" spans="1:8" s="16" customFormat="1" ht="37.5" customHeight="1" outlineLevel="1" x14ac:dyDescent="0.2">
      <c r="A64" s="500" t="s">
        <v>46</v>
      </c>
      <c r="B64" s="501"/>
      <c r="C64" s="647"/>
      <c r="D64" s="329">
        <v>33075</v>
      </c>
      <c r="E64" s="140"/>
      <c r="F64" s="140"/>
      <c r="G64" s="140"/>
      <c r="H64" s="141"/>
    </row>
    <row r="65" spans="1:8" s="16" customFormat="1" ht="37.5" customHeight="1" outlineLevel="1" x14ac:dyDescent="0.2">
      <c r="A65" s="500" t="s">
        <v>47</v>
      </c>
      <c r="B65" s="501"/>
      <c r="C65" s="647"/>
      <c r="D65" s="329">
        <v>35280</v>
      </c>
      <c r="E65" s="140"/>
      <c r="F65" s="140"/>
      <c r="G65" s="140"/>
      <c r="H65" s="141"/>
    </row>
    <row r="66" spans="1:8" s="16" customFormat="1" ht="37.5" customHeight="1" outlineLevel="1" x14ac:dyDescent="0.2">
      <c r="A66" s="500" t="s">
        <v>48</v>
      </c>
      <c r="B66" s="501"/>
      <c r="C66" s="647"/>
      <c r="D66" s="329">
        <v>37485</v>
      </c>
      <c r="E66" s="140"/>
      <c r="F66" s="140"/>
      <c r="G66" s="140"/>
      <c r="H66" s="141"/>
    </row>
    <row r="67" spans="1:8" s="16" customFormat="1" ht="37.5" customHeight="1" outlineLevel="1" x14ac:dyDescent="0.2">
      <c r="A67" s="500" t="s">
        <v>49</v>
      </c>
      <c r="B67" s="501"/>
      <c r="C67" s="647"/>
      <c r="D67" s="329">
        <v>39690</v>
      </c>
      <c r="E67" s="140"/>
      <c r="F67" s="140"/>
      <c r="G67" s="140"/>
      <c r="H67" s="141"/>
    </row>
    <row r="68" spans="1:8" s="16" customFormat="1" ht="37.5" customHeight="1" outlineLevel="1" x14ac:dyDescent="0.2">
      <c r="A68" s="500" t="s">
        <v>50</v>
      </c>
      <c r="B68" s="501"/>
      <c r="C68" s="647"/>
      <c r="D68" s="329">
        <v>41895</v>
      </c>
      <c r="E68" s="140"/>
      <c r="F68" s="140"/>
      <c r="G68" s="140"/>
      <c r="H68" s="141"/>
    </row>
    <row r="69" spans="1:8" s="16" customFormat="1" ht="37.5" customHeight="1" outlineLevel="1" x14ac:dyDescent="0.2">
      <c r="A69" s="500" t="s">
        <v>51</v>
      </c>
      <c r="B69" s="501"/>
      <c r="C69" s="647"/>
      <c r="D69" s="329">
        <v>44100</v>
      </c>
      <c r="E69" s="140"/>
      <c r="F69" s="140"/>
      <c r="G69" s="140"/>
      <c r="H69" s="141"/>
    </row>
    <row r="70" spans="1:8" s="16" customFormat="1" ht="37.5" customHeight="1" outlineLevel="1" thickBot="1" x14ac:dyDescent="0.25">
      <c r="A70" s="500" t="s">
        <v>197</v>
      </c>
      <c r="B70" s="501"/>
      <c r="C70" s="647"/>
      <c r="D70" s="329">
        <v>46305</v>
      </c>
      <c r="E70" s="140"/>
      <c r="F70" s="140"/>
      <c r="G70" s="140"/>
      <c r="H70" s="141"/>
    </row>
    <row r="71" spans="1:8" s="16" customFormat="1" ht="24.95" customHeight="1" thickBot="1" x14ac:dyDescent="0.25">
      <c r="A71" s="81"/>
      <c r="B71" s="467"/>
      <c r="C71" s="118"/>
      <c r="D71" s="468" t="s">
        <v>352</v>
      </c>
      <c r="E71" s="468"/>
      <c r="F71" s="468"/>
      <c r="G71" s="468"/>
      <c r="H71" s="469"/>
    </row>
    <row r="72" spans="1:8" s="16" customFormat="1" ht="24.95" customHeight="1" thickBot="1" x14ac:dyDescent="0.25">
      <c r="A72" s="470"/>
      <c r="B72" s="471"/>
      <c r="C72" s="182"/>
      <c r="D72" s="472" t="s">
        <v>176</v>
      </c>
      <c r="E72" s="473" t="s">
        <v>177</v>
      </c>
      <c r="F72" s="474" t="s">
        <v>178</v>
      </c>
      <c r="G72" s="473" t="s">
        <v>179</v>
      </c>
      <c r="H72" s="475" t="s">
        <v>180</v>
      </c>
    </row>
    <row r="73" spans="1:8" s="16" customFormat="1" ht="48" customHeight="1" x14ac:dyDescent="0.2">
      <c r="A73" s="29" t="s">
        <v>353</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3" s="31">
        <f>F73*1.2</f>
        <v>12438</v>
      </c>
      <c r="E73" s="32">
        <f>F73*1.1</f>
        <v>11401.500000000002</v>
      </c>
      <c r="F73" s="32">
        <v>10365</v>
      </c>
      <c r="G73" s="32">
        <f>F73*0.75</f>
        <v>7773.75</v>
      </c>
      <c r="H73" s="33">
        <f>F73*0.5</f>
        <v>5182.5</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76" s="44"/>
      <c r="E76" s="45"/>
      <c r="F76" s="45"/>
      <c r="G76" s="45"/>
      <c r="H76" s="46"/>
    </row>
    <row r="77" spans="1:8" s="16" customFormat="1" ht="24.95" customHeight="1" thickBot="1" x14ac:dyDescent="0.25">
      <c r="A77" s="47"/>
      <c r="B77" s="48"/>
      <c r="C77" s="49"/>
      <c r="D77" s="302"/>
      <c r="E77" s="302"/>
      <c r="F77" s="302"/>
      <c r="G77" s="302"/>
      <c r="H77" s="429"/>
    </row>
    <row r="78" spans="1:8" s="16" customFormat="1" ht="48" customHeight="1" x14ac:dyDescent="0.2">
      <c r="A78" s="53" t="s">
        <v>354</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8" s="54">
        <f>F78*1.2</f>
        <v>14176.8</v>
      </c>
      <c r="E78" s="32">
        <f>F78*1.1</f>
        <v>12995.400000000001</v>
      </c>
      <c r="F78" s="32">
        <v>11814</v>
      </c>
      <c r="G78" s="32">
        <f>F78*0.75</f>
        <v>8860.5</v>
      </c>
      <c r="H78" s="33">
        <f>F78*0.5</f>
        <v>5907</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2" s="61"/>
      <c r="E82" s="45"/>
      <c r="F82" s="45"/>
      <c r="G82" s="45"/>
      <c r="H82" s="46"/>
    </row>
    <row r="83" spans="1:8" s="16" customFormat="1" ht="24.95" customHeight="1" thickBot="1" x14ac:dyDescent="0.25">
      <c r="A83" s="81"/>
      <c r="B83" s="82"/>
      <c r="C83" s="83"/>
      <c r="D83" s="302"/>
      <c r="E83" s="302"/>
      <c r="F83" s="302"/>
      <c r="G83" s="302"/>
      <c r="H83" s="429"/>
    </row>
    <row r="84" spans="1:8" s="16" customFormat="1" ht="50.1" customHeight="1" x14ac:dyDescent="0.2">
      <c r="A84" s="65" t="s">
        <v>355</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4" s="264">
        <v>252</v>
      </c>
      <c r="E84" s="316"/>
      <c r="F84" s="316"/>
      <c r="G84" s="316"/>
      <c r="H84" s="317"/>
    </row>
    <row r="85" spans="1:8" s="16" customFormat="1" ht="94.5" customHeight="1" x14ac:dyDescent="0.2">
      <c r="A85" s="71"/>
      <c r="B85" s="92"/>
      <c r="C85" s="93"/>
      <c r="D85" s="94"/>
      <c r="E85" s="95"/>
      <c r="F85" s="95"/>
      <c r="G85" s="95"/>
      <c r="H85" s="318"/>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6" s="265"/>
      <c r="E86" s="319"/>
      <c r="F86" s="319"/>
      <c r="G86" s="319"/>
      <c r="H86" s="320"/>
    </row>
    <row r="87" spans="1:8" s="16" customFormat="1" ht="24.95" customHeight="1" thickBot="1" x14ac:dyDescent="0.25">
      <c r="A87" s="81"/>
      <c r="B87" s="117"/>
      <c r="C87" s="118"/>
      <c r="D87" s="468" t="s">
        <v>352</v>
      </c>
      <c r="E87" s="468"/>
      <c r="F87" s="468"/>
      <c r="G87" s="468"/>
      <c r="H87" s="469"/>
    </row>
    <row r="88" spans="1:8" s="16" customFormat="1" ht="50.1" customHeight="1" thickBot="1" x14ac:dyDescent="0.25">
      <c r="A88" s="119" t="s">
        <v>31</v>
      </c>
      <c r="B88" s="120"/>
      <c r="C88" s="120"/>
      <c r="D88" s="452" t="str">
        <f>"от "&amp;MIN(D89:D107)&amp;" до "&amp;MAX(D89:D107)</f>
        <v>от 2205 до 41895</v>
      </c>
      <c r="E88" s="453"/>
      <c r="F88" s="453"/>
      <c r="G88" s="453"/>
      <c r="H88" s="454"/>
    </row>
    <row r="89" spans="1:8" s="16" customFormat="1" ht="37.5" customHeight="1" outlineLevel="1" x14ac:dyDescent="0.2">
      <c r="A89" s="690" t="s">
        <v>356</v>
      </c>
      <c r="B89" s="691"/>
      <c r="C89"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31">
        <v>2205</v>
      </c>
      <c r="E89" s="32"/>
      <c r="F89" s="32"/>
      <c r="G89" s="32"/>
      <c r="H89" s="33"/>
    </row>
    <row r="90" spans="1:8" s="16" customFormat="1" ht="37.5" customHeight="1" outlineLevel="1" x14ac:dyDescent="0.2">
      <c r="A90" s="500" t="s">
        <v>357</v>
      </c>
      <c r="B90" s="627"/>
      <c r="C90" s="367"/>
      <c r="D90" s="127">
        <v>4410</v>
      </c>
      <c r="E90" s="128"/>
      <c r="F90" s="128"/>
      <c r="G90" s="128"/>
      <c r="H90" s="129"/>
    </row>
    <row r="91" spans="1:8" s="16" customFormat="1" ht="37.5" customHeight="1" outlineLevel="1" x14ac:dyDescent="0.2">
      <c r="A91" s="500" t="s">
        <v>358</v>
      </c>
      <c r="B91" s="627"/>
      <c r="C91" s="367"/>
      <c r="D91" s="127">
        <v>6615</v>
      </c>
      <c r="E91" s="128"/>
      <c r="F91" s="128"/>
      <c r="G91" s="128"/>
      <c r="H91" s="129"/>
    </row>
    <row r="92" spans="1:8" s="16" customFormat="1" ht="37.5" customHeight="1" outlineLevel="1" x14ac:dyDescent="0.2">
      <c r="A92" s="500" t="s">
        <v>359</v>
      </c>
      <c r="B92" s="627"/>
      <c r="C92" s="367"/>
      <c r="D92" s="127">
        <v>8820</v>
      </c>
      <c r="E92" s="128"/>
      <c r="F92" s="128"/>
      <c r="G92" s="128"/>
      <c r="H92" s="129"/>
    </row>
    <row r="93" spans="1:8" s="16" customFormat="1" ht="37.5" customHeight="1" outlineLevel="1" x14ac:dyDescent="0.2">
      <c r="A93" s="500" t="s">
        <v>360</v>
      </c>
      <c r="B93" s="627"/>
      <c r="C93" s="367"/>
      <c r="D93" s="127">
        <v>11025</v>
      </c>
      <c r="E93" s="128"/>
      <c r="F93" s="128"/>
      <c r="G93" s="128"/>
      <c r="H93" s="129"/>
    </row>
    <row r="94" spans="1:8" s="16" customFormat="1" ht="37.5" customHeight="1" outlineLevel="1" x14ac:dyDescent="0.2">
      <c r="A94" s="500" t="s">
        <v>361</v>
      </c>
      <c r="B94" s="627"/>
      <c r="C94" s="367"/>
      <c r="D94" s="127">
        <v>13230</v>
      </c>
      <c r="E94" s="128"/>
      <c r="F94" s="128"/>
      <c r="G94" s="128"/>
      <c r="H94" s="129"/>
    </row>
    <row r="95" spans="1:8" s="16" customFormat="1" ht="37.5" customHeight="1" outlineLevel="1" x14ac:dyDescent="0.2">
      <c r="A95" s="500" t="s">
        <v>362</v>
      </c>
      <c r="B95" s="627"/>
      <c r="C95" s="367"/>
      <c r="D95" s="127">
        <v>15435</v>
      </c>
      <c r="E95" s="128"/>
      <c r="F95" s="128"/>
      <c r="G95" s="128"/>
      <c r="H95" s="129"/>
    </row>
    <row r="96" spans="1:8" s="16" customFormat="1" ht="37.5" customHeight="1" outlineLevel="1" x14ac:dyDescent="0.2">
      <c r="A96" s="500" t="s">
        <v>363</v>
      </c>
      <c r="B96" s="627"/>
      <c r="C96" s="367"/>
      <c r="D96" s="127">
        <v>17640</v>
      </c>
      <c r="E96" s="128"/>
      <c r="F96" s="128"/>
      <c r="G96" s="128"/>
      <c r="H96" s="129"/>
    </row>
    <row r="97" spans="1:8" s="16" customFormat="1" ht="37.5" customHeight="1" outlineLevel="1" x14ac:dyDescent="0.2">
      <c r="A97" s="500" t="s">
        <v>364</v>
      </c>
      <c r="B97" s="627"/>
      <c r="C97" s="367"/>
      <c r="D97" s="127">
        <v>19845</v>
      </c>
      <c r="E97" s="128"/>
      <c r="F97" s="128"/>
      <c r="G97" s="128"/>
      <c r="H97" s="129"/>
    </row>
    <row r="98" spans="1:8" s="16" customFormat="1" ht="37.5" customHeight="1" outlineLevel="1" x14ac:dyDescent="0.2">
      <c r="A98" s="500" t="s">
        <v>365</v>
      </c>
      <c r="B98" s="627"/>
      <c r="C98" s="367"/>
      <c r="D98" s="127">
        <v>22050</v>
      </c>
      <c r="E98" s="128"/>
      <c r="F98" s="128"/>
      <c r="G98" s="128"/>
      <c r="H98" s="129"/>
    </row>
    <row r="99" spans="1:8" s="16" customFormat="1" ht="37.5" customHeight="1" outlineLevel="1" x14ac:dyDescent="0.2">
      <c r="A99" s="500" t="s">
        <v>366</v>
      </c>
      <c r="B99" s="627"/>
      <c r="C99" s="367"/>
      <c r="D99" s="127">
        <v>24255</v>
      </c>
      <c r="E99" s="128"/>
      <c r="F99" s="128"/>
      <c r="G99" s="128"/>
      <c r="H99" s="129"/>
    </row>
    <row r="100" spans="1:8" s="16" customFormat="1" ht="37.5" customHeight="1" outlineLevel="1" x14ac:dyDescent="0.2">
      <c r="A100" s="500" t="s">
        <v>367</v>
      </c>
      <c r="B100" s="627"/>
      <c r="C100" s="367"/>
      <c r="D100" s="127">
        <v>26460</v>
      </c>
      <c r="E100" s="128"/>
      <c r="F100" s="128"/>
      <c r="G100" s="128"/>
      <c r="H100" s="129"/>
    </row>
    <row r="101" spans="1:8" s="16" customFormat="1" ht="37.5" customHeight="1" outlineLevel="1" x14ac:dyDescent="0.2">
      <c r="A101" s="500" t="s">
        <v>368</v>
      </c>
      <c r="B101" s="627"/>
      <c r="C101" s="367"/>
      <c r="D101" s="127">
        <v>28665</v>
      </c>
      <c r="E101" s="128"/>
      <c r="F101" s="128"/>
      <c r="G101" s="128"/>
      <c r="H101" s="129"/>
    </row>
    <row r="102" spans="1:8" s="16" customFormat="1" ht="37.5" customHeight="1" outlineLevel="1" x14ac:dyDescent="0.2">
      <c r="A102" s="500" t="s">
        <v>369</v>
      </c>
      <c r="B102" s="627"/>
      <c r="C102" s="367"/>
      <c r="D102" s="127">
        <v>30870</v>
      </c>
      <c r="E102" s="128"/>
      <c r="F102" s="128"/>
      <c r="G102" s="128"/>
      <c r="H102" s="129"/>
    </row>
    <row r="103" spans="1:8" s="16" customFormat="1" ht="37.5" customHeight="1" outlineLevel="1" x14ac:dyDescent="0.2">
      <c r="A103" s="500" t="s">
        <v>370</v>
      </c>
      <c r="B103" s="627"/>
      <c r="C103" s="367"/>
      <c r="D103" s="127">
        <v>33075</v>
      </c>
      <c r="E103" s="128"/>
      <c r="F103" s="128"/>
      <c r="G103" s="128"/>
      <c r="H103" s="129"/>
    </row>
    <row r="104" spans="1:8" s="16" customFormat="1" ht="37.5" customHeight="1" outlineLevel="1" x14ac:dyDescent="0.2">
      <c r="A104" s="500" t="s">
        <v>371</v>
      </c>
      <c r="B104" s="627"/>
      <c r="C104" s="367"/>
      <c r="D104" s="127">
        <v>35280</v>
      </c>
      <c r="E104" s="128"/>
      <c r="F104" s="128"/>
      <c r="G104" s="128"/>
      <c r="H104" s="129"/>
    </row>
    <row r="105" spans="1:8" s="16" customFormat="1" ht="37.5" customHeight="1" outlineLevel="1" x14ac:dyDescent="0.2">
      <c r="A105" s="500" t="s">
        <v>372</v>
      </c>
      <c r="B105" s="627"/>
      <c r="C105" s="367"/>
      <c r="D105" s="127">
        <v>37485</v>
      </c>
      <c r="E105" s="128"/>
      <c r="F105" s="128"/>
      <c r="G105" s="128"/>
      <c r="H105" s="129"/>
    </row>
    <row r="106" spans="1:8" s="16" customFormat="1" ht="37.5" customHeight="1" outlineLevel="1" x14ac:dyDescent="0.2">
      <c r="A106" s="500" t="s">
        <v>373</v>
      </c>
      <c r="B106" s="627"/>
      <c r="C106" s="367"/>
      <c r="D106" s="127">
        <v>39690</v>
      </c>
      <c r="E106" s="128"/>
      <c r="F106" s="128"/>
      <c r="G106" s="128"/>
      <c r="H106" s="129"/>
    </row>
    <row r="107" spans="1:8" s="16" customFormat="1" ht="37.5" customHeight="1" outlineLevel="1" x14ac:dyDescent="0.2">
      <c r="A107" s="500" t="s">
        <v>374</v>
      </c>
      <c r="B107" s="627"/>
      <c r="C107" s="367"/>
      <c r="D107" s="127">
        <v>41895</v>
      </c>
      <c r="E107" s="128"/>
      <c r="F107" s="128"/>
      <c r="G107" s="128"/>
      <c r="H107" s="129"/>
    </row>
    <row r="108" spans="1:8" s="16" customFormat="1" ht="37.5" customHeight="1" outlineLevel="1" x14ac:dyDescent="0.2">
      <c r="A108" s="130" t="s">
        <v>375</v>
      </c>
      <c r="B108" s="692"/>
      <c r="C108" s="367"/>
      <c r="D108" s="127">
        <v>44100</v>
      </c>
      <c r="E108" s="128"/>
      <c r="F108" s="128"/>
      <c r="G108" s="128"/>
      <c r="H108" s="129"/>
    </row>
    <row r="109" spans="1:8" s="16" customFormat="1" ht="37.5" customHeight="1" outlineLevel="1" thickBot="1" x14ac:dyDescent="0.25">
      <c r="A109" s="693" t="s">
        <v>376</v>
      </c>
      <c r="B109" s="694"/>
      <c r="C109" s="368"/>
      <c r="D109" s="409">
        <v>46305</v>
      </c>
      <c r="E109" s="410"/>
      <c r="F109" s="410"/>
      <c r="G109" s="410"/>
      <c r="H109" s="411"/>
    </row>
    <row r="110" spans="1:8" s="16" customFormat="1" ht="50.1" customHeight="1" thickBot="1" x14ac:dyDescent="0.25">
      <c r="A110" s="119" t="s">
        <v>52</v>
      </c>
      <c r="B110" s="120"/>
      <c r="C110" s="120"/>
      <c r="D110" s="121" t="str">
        <f>"от "&amp;MIN(D111:D120)&amp;" до "&amp;MAX(D111:D120)</f>
        <v>от 330 до 9390</v>
      </c>
      <c r="E110" s="122"/>
      <c r="F110" s="122"/>
      <c r="G110" s="122"/>
      <c r="H110" s="123"/>
    </row>
    <row r="111" spans="1:8" s="16" customFormat="1" ht="159" customHeight="1" x14ac:dyDescent="0.2">
      <c r="A111" s="590" t="s">
        <v>272</v>
      </c>
      <c r="B111" s="133" t="s">
        <v>273</v>
      </c>
      <c r="C11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1" s="509">
        <v>1449</v>
      </c>
      <c r="E111" s="509"/>
      <c r="F111" s="509"/>
      <c r="G111" s="509"/>
      <c r="H111" s="54"/>
    </row>
    <row r="112" spans="1:8" s="16" customFormat="1" ht="37.5" customHeight="1" x14ac:dyDescent="0.2">
      <c r="A112" s="143" t="s">
        <v>54</v>
      </c>
      <c r="B112" s="144"/>
      <c r="C112" s="62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12" s="365">
        <v>900</v>
      </c>
      <c r="E112" s="128"/>
      <c r="F112" s="128"/>
      <c r="G112" s="128"/>
      <c r="H112" s="129"/>
    </row>
    <row r="113" spans="1:8" s="16" customFormat="1" ht="37.5" customHeight="1" x14ac:dyDescent="0.2">
      <c r="A113" s="143" t="s">
        <v>55</v>
      </c>
      <c r="B113" s="144"/>
      <c r="C113" s="196"/>
      <c r="D113" s="56">
        <v>9390</v>
      </c>
      <c r="E113" s="37"/>
      <c r="F113" s="37"/>
      <c r="G113" s="37"/>
      <c r="H113" s="38"/>
    </row>
    <row r="114" spans="1:8" s="16" customFormat="1" ht="37.5" customHeight="1" x14ac:dyDescent="0.2">
      <c r="A114" s="143" t="s">
        <v>56</v>
      </c>
      <c r="B114" s="144"/>
      <c r="C114" s="196"/>
      <c r="D114" s="329">
        <v>1890</v>
      </c>
      <c r="E114" s="140"/>
      <c r="F114" s="140"/>
      <c r="G114" s="140"/>
      <c r="H114" s="141"/>
    </row>
    <row r="115" spans="1:8" s="16" customFormat="1" ht="37.5" customHeight="1" x14ac:dyDescent="0.2">
      <c r="A115" s="137" t="s">
        <v>57</v>
      </c>
      <c r="B115" s="191"/>
      <c r="C115" s="196"/>
      <c r="D115" s="329">
        <v>6390</v>
      </c>
      <c r="E115" s="140"/>
      <c r="F115" s="140"/>
      <c r="G115" s="140"/>
      <c r="H115" s="141"/>
    </row>
    <row r="116" spans="1:8" s="16" customFormat="1" ht="37.5" customHeight="1" x14ac:dyDescent="0.2">
      <c r="A116" s="143" t="s">
        <v>58</v>
      </c>
      <c r="B116" s="144"/>
      <c r="C116" s="196"/>
      <c r="D116" s="56">
        <v>330</v>
      </c>
      <c r="E116" s="37"/>
      <c r="F116" s="37"/>
      <c r="G116" s="37"/>
      <c r="H116" s="38"/>
    </row>
    <row r="117" spans="1:8" s="16" customFormat="1" ht="37.5" customHeight="1" x14ac:dyDescent="0.2">
      <c r="A117" s="143" t="s">
        <v>59</v>
      </c>
      <c r="B117" s="144"/>
      <c r="C117" s="196"/>
      <c r="D117" s="56">
        <v>330</v>
      </c>
      <c r="E117" s="37"/>
      <c r="F117" s="37"/>
      <c r="G117" s="37"/>
      <c r="H117" s="38"/>
    </row>
    <row r="118" spans="1:8" s="16" customFormat="1" ht="37.5" customHeight="1" x14ac:dyDescent="0.2">
      <c r="A118" s="143" t="s">
        <v>60</v>
      </c>
      <c r="B118" s="144"/>
      <c r="C118" s="196"/>
      <c r="D118" s="56">
        <v>660</v>
      </c>
      <c r="E118" s="37"/>
      <c r="F118" s="37"/>
      <c r="G118" s="37"/>
      <c r="H118" s="38"/>
    </row>
    <row r="119" spans="1:8" s="16" customFormat="1" ht="37.5" customHeight="1" x14ac:dyDescent="0.2">
      <c r="A119" s="143" t="s">
        <v>61</v>
      </c>
      <c r="B119" s="144"/>
      <c r="C119" s="196"/>
      <c r="D119" s="56">
        <v>990</v>
      </c>
      <c r="E119" s="37"/>
      <c r="F119" s="37"/>
      <c r="G119" s="37"/>
      <c r="H119" s="38"/>
    </row>
    <row r="120" spans="1:8" s="16" customFormat="1" ht="37.5" customHeight="1" thickBot="1" x14ac:dyDescent="0.25">
      <c r="A120" s="194" t="s">
        <v>62</v>
      </c>
      <c r="B120" s="195"/>
      <c r="C120" s="198"/>
      <c r="D120" s="56">
        <v>6390</v>
      </c>
      <c r="E120" s="37"/>
      <c r="F120" s="37"/>
      <c r="G120" s="37"/>
      <c r="H120" s="38"/>
    </row>
    <row r="121" spans="1:8" s="16" customFormat="1" ht="117.75" customHeight="1" thickBot="1" x14ac:dyDescent="0.25">
      <c r="A121" s="322" t="s">
        <v>64</v>
      </c>
      <c r="B121" s="323"/>
      <c r="C12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21" s="45">
        <v>30</v>
      </c>
      <c r="E121" s="45"/>
      <c r="F121" s="45"/>
      <c r="G121" s="45"/>
      <c r="H121" s="46"/>
    </row>
    <row r="122" spans="1:8" s="28" customFormat="1" ht="50.1" customHeight="1" thickBot="1" x14ac:dyDescent="0.25">
      <c r="A122" s="24" t="s">
        <v>65</v>
      </c>
      <c r="B122" s="25"/>
      <c r="C122" s="26"/>
      <c r="D122" s="156" t="str">
        <f>"от "&amp;MIN(D124,D144:D158)&amp;" до "&amp;MAX(D124,D144:D158)</f>
        <v>от 540 до 20790</v>
      </c>
      <c r="E122" s="156"/>
      <c r="F122" s="156"/>
      <c r="G122" s="156"/>
      <c r="H122" s="157"/>
    </row>
    <row r="123" spans="1:8" s="16" customFormat="1" ht="24.95" customHeight="1" thickBot="1" x14ac:dyDescent="0.25">
      <c r="A123" s="301"/>
      <c r="B123" s="302"/>
      <c r="C123" s="118"/>
      <c r="D123" s="325"/>
      <c r="E123" s="325"/>
      <c r="F123" s="325"/>
      <c r="G123" s="325"/>
      <c r="H123" s="326"/>
    </row>
    <row r="124" spans="1:8" s="16" customFormat="1" ht="67.5" customHeight="1" thickBot="1" x14ac:dyDescent="0.25">
      <c r="A124" s="162" t="s">
        <v>66</v>
      </c>
      <c r="B124" s="163"/>
      <c r="C12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24" s="165">
        <v>13200</v>
      </c>
      <c r="E124" s="165"/>
      <c r="F124" s="165"/>
      <c r="G124" s="165"/>
      <c r="H124" s="166"/>
    </row>
    <row r="125" spans="1:8" s="16" customFormat="1" ht="67.5" customHeight="1" thickBot="1" x14ac:dyDescent="0.25">
      <c r="A125" s="167" t="s">
        <v>67</v>
      </c>
      <c r="B125" s="168"/>
      <c r="C125" s="169"/>
      <c r="D125" s="170" t="s">
        <v>68</v>
      </c>
      <c r="E125" s="171"/>
      <c r="F125" s="171"/>
      <c r="G125" s="171"/>
      <c r="H125" s="172"/>
    </row>
    <row r="126" spans="1:8" s="16" customFormat="1" ht="67.5" customHeight="1" x14ac:dyDescent="0.2">
      <c r="A126" s="173" t="s">
        <v>69</v>
      </c>
      <c r="B126" s="174"/>
      <c r="C126" s="169"/>
      <c r="D126" s="140">
        <f>D124/4</f>
        <v>3300</v>
      </c>
      <c r="E126" s="140"/>
      <c r="F126" s="140"/>
      <c r="G126" s="140"/>
      <c r="H126" s="141"/>
    </row>
    <row r="127" spans="1:8" s="16" customFormat="1" ht="67.5" customHeight="1" x14ac:dyDescent="0.2">
      <c r="A127" s="173" t="s">
        <v>70</v>
      </c>
      <c r="B127" s="174"/>
      <c r="C127" s="169"/>
      <c r="D127" s="140">
        <f>D124/5</f>
        <v>2640</v>
      </c>
      <c r="E127" s="140"/>
      <c r="F127" s="140"/>
      <c r="G127" s="140"/>
      <c r="H127" s="141"/>
    </row>
    <row r="128" spans="1:8" s="16" customFormat="1" ht="67.5" customHeight="1" x14ac:dyDescent="0.2">
      <c r="A128" s="173" t="s">
        <v>71</v>
      </c>
      <c r="B128" s="174"/>
      <c r="C128" s="169"/>
      <c r="D128" s="140">
        <f>D124/6</f>
        <v>2200</v>
      </c>
      <c r="E128" s="140"/>
      <c r="F128" s="140"/>
      <c r="G128" s="140"/>
      <c r="H128" s="141"/>
    </row>
    <row r="129" spans="1:8" s="16" customFormat="1" ht="67.5" customHeight="1" x14ac:dyDescent="0.2">
      <c r="A129" s="173" t="s">
        <v>72</v>
      </c>
      <c r="B129" s="174"/>
      <c r="C129" s="169"/>
      <c r="D129" s="140">
        <f>D124/7</f>
        <v>1885.7142857142858</v>
      </c>
      <c r="E129" s="140"/>
      <c r="F129" s="140"/>
      <c r="G129" s="140"/>
      <c r="H129" s="141"/>
    </row>
    <row r="130" spans="1:8" s="16" customFormat="1" ht="67.5" customHeight="1" x14ac:dyDescent="0.2">
      <c r="A130" s="173" t="s">
        <v>73</v>
      </c>
      <c r="B130" s="174"/>
      <c r="C130" s="169"/>
      <c r="D130" s="140">
        <f>D124/8</f>
        <v>1650</v>
      </c>
      <c r="E130" s="140"/>
      <c r="F130" s="140"/>
      <c r="G130" s="140"/>
      <c r="H130" s="141"/>
    </row>
    <row r="131" spans="1:8" s="16" customFormat="1" ht="67.5" customHeight="1" x14ac:dyDescent="0.2">
      <c r="A131" s="173" t="s">
        <v>74</v>
      </c>
      <c r="B131" s="174"/>
      <c r="C131" s="169"/>
      <c r="D131" s="140">
        <f>D124/9</f>
        <v>1466.6666666666667</v>
      </c>
      <c r="E131" s="140"/>
      <c r="F131" s="140"/>
      <c r="G131" s="140"/>
      <c r="H131" s="141"/>
    </row>
    <row r="132" spans="1:8" s="16" customFormat="1" ht="67.5" customHeight="1" x14ac:dyDescent="0.2">
      <c r="A132" s="173" t="s">
        <v>75</v>
      </c>
      <c r="B132" s="174"/>
      <c r="C132" s="169"/>
      <c r="D132" s="140">
        <f>D124/10</f>
        <v>1320</v>
      </c>
      <c r="E132" s="140"/>
      <c r="F132" s="140"/>
      <c r="G132" s="140"/>
      <c r="H132" s="141"/>
    </row>
    <row r="133" spans="1:8" s="16" customFormat="1" ht="67.5" customHeight="1" thickBot="1" x14ac:dyDescent="0.25">
      <c r="A133" s="162" t="s">
        <v>76</v>
      </c>
      <c r="B133" s="163"/>
      <c r="C133" s="169"/>
      <c r="D133" s="165">
        <v>19800</v>
      </c>
      <c r="E133" s="165"/>
      <c r="F133" s="165"/>
      <c r="G133" s="165"/>
      <c r="H133" s="166"/>
    </row>
    <row r="134" spans="1:8" s="16" customFormat="1" ht="67.5" customHeight="1" thickBot="1" x14ac:dyDescent="0.25">
      <c r="A134" s="167" t="s">
        <v>67</v>
      </c>
      <c r="B134" s="168"/>
      <c r="C134" s="169"/>
      <c r="D134" s="170" t="s">
        <v>68</v>
      </c>
      <c r="E134" s="171"/>
      <c r="F134" s="171"/>
      <c r="G134" s="171"/>
      <c r="H134" s="172"/>
    </row>
    <row r="135" spans="1:8" s="16" customFormat="1" ht="67.5" customHeight="1" x14ac:dyDescent="0.2">
      <c r="A135" s="173" t="s">
        <v>69</v>
      </c>
      <c r="B135" s="174"/>
      <c r="C135" s="169"/>
      <c r="D135" s="140">
        <v>4950</v>
      </c>
      <c r="E135" s="140"/>
      <c r="F135" s="140"/>
      <c r="G135" s="140"/>
      <c r="H135" s="141"/>
    </row>
    <row r="136" spans="1:8" s="16" customFormat="1" ht="67.5" customHeight="1" x14ac:dyDescent="0.2">
      <c r="A136" s="173" t="s">
        <v>70</v>
      </c>
      <c r="B136" s="174"/>
      <c r="C136" s="169"/>
      <c r="D136" s="140">
        <v>3960</v>
      </c>
      <c r="E136" s="140"/>
      <c r="F136" s="140"/>
      <c r="G136" s="140"/>
      <c r="H136" s="141"/>
    </row>
    <row r="137" spans="1:8" s="16" customFormat="1" ht="67.5" customHeight="1" x14ac:dyDescent="0.2">
      <c r="A137" s="173" t="s">
        <v>71</v>
      </c>
      <c r="B137" s="174"/>
      <c r="C137" s="169"/>
      <c r="D137" s="140">
        <v>3300</v>
      </c>
      <c r="E137" s="140"/>
      <c r="F137" s="140"/>
      <c r="G137" s="140"/>
      <c r="H137" s="141"/>
    </row>
    <row r="138" spans="1:8" s="16" customFormat="1" ht="67.5" customHeight="1" x14ac:dyDescent="0.2">
      <c r="A138" s="173" t="s">
        <v>72</v>
      </c>
      <c r="B138" s="174"/>
      <c r="C138" s="169"/>
      <c r="D138" s="140">
        <v>2828.5714285714289</v>
      </c>
      <c r="E138" s="140"/>
      <c r="F138" s="140"/>
      <c r="G138" s="140"/>
      <c r="H138" s="141"/>
    </row>
    <row r="139" spans="1:8" s="16" customFormat="1" ht="67.5" customHeight="1" x14ac:dyDescent="0.2">
      <c r="A139" s="173" t="s">
        <v>73</v>
      </c>
      <c r="B139" s="174"/>
      <c r="C139" s="169"/>
      <c r="D139" s="140">
        <v>2475</v>
      </c>
      <c r="E139" s="140"/>
      <c r="F139" s="140"/>
      <c r="G139" s="140"/>
      <c r="H139" s="141"/>
    </row>
    <row r="140" spans="1:8" s="16" customFormat="1" ht="67.5" customHeight="1" x14ac:dyDescent="0.2">
      <c r="A140" s="173" t="s">
        <v>74</v>
      </c>
      <c r="B140" s="174"/>
      <c r="C140" s="169"/>
      <c r="D140" s="140">
        <v>2200</v>
      </c>
      <c r="E140" s="140"/>
      <c r="F140" s="140"/>
      <c r="G140" s="140"/>
      <c r="H140" s="141"/>
    </row>
    <row r="141" spans="1:8" s="16" customFormat="1" ht="67.5" customHeight="1" thickBot="1" x14ac:dyDescent="0.25">
      <c r="A141" s="173" t="s">
        <v>75</v>
      </c>
      <c r="B141" s="174"/>
      <c r="C141" s="177"/>
      <c r="D141" s="140">
        <v>1980</v>
      </c>
      <c r="E141" s="140"/>
      <c r="F141" s="140"/>
      <c r="G141" s="140"/>
      <c r="H141" s="141"/>
    </row>
    <row r="142" spans="1:8" s="16" customFormat="1" ht="62.45" customHeight="1" thickBot="1" x14ac:dyDescent="0.25">
      <c r="A142" s="178" t="s">
        <v>77</v>
      </c>
      <c r="B142" s="179"/>
      <c r="C1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2" s="44">
        <v>10008</v>
      </c>
      <c r="E142" s="45"/>
      <c r="F142" s="45"/>
      <c r="G142" s="45"/>
      <c r="H142" s="46"/>
    </row>
    <row r="143" spans="1:8" s="16" customFormat="1" ht="24.75" customHeight="1" thickBot="1" x14ac:dyDescent="0.25">
      <c r="A143" s="301"/>
      <c r="B143" s="302"/>
      <c r="C143" s="182"/>
      <c r="D143" s="325"/>
      <c r="E143" s="325"/>
      <c r="F143" s="325"/>
      <c r="G143" s="325"/>
      <c r="H143" s="326"/>
    </row>
    <row r="144" spans="1:8" s="16" customFormat="1" ht="50.1" customHeight="1" x14ac:dyDescent="0.2">
      <c r="A144" s="507" t="s">
        <v>78</v>
      </c>
      <c r="B144" s="508"/>
      <c r="C144" s="294" t="str">
        <f>"Интернет-площадка 2gis.ru на основе Cправочника организаций "&amp;$C$2&amp;""</f>
        <v>Интернет-площадка 2gis.ru на основе Cправочника организаций "2ГИС.САМАРА"</v>
      </c>
      <c r="D144" s="564">
        <v>12390</v>
      </c>
      <c r="E144" s="509"/>
      <c r="F144" s="509"/>
      <c r="G144" s="509"/>
      <c r="H144" s="416"/>
    </row>
    <row r="145" spans="1:8" s="16" customFormat="1" ht="50.1" customHeight="1" x14ac:dyDescent="0.2">
      <c r="A145" s="143" t="s">
        <v>79</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5" s="329">
        <v>8490</v>
      </c>
      <c r="E145" s="140"/>
      <c r="F145" s="140"/>
      <c r="G145" s="140"/>
      <c r="H145" s="141"/>
    </row>
    <row r="146" spans="1:8" s="16" customFormat="1" ht="50.1" customHeight="1" x14ac:dyDescent="0.2">
      <c r="A146" s="143" t="s">
        <v>80</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6" s="329">
        <v>20790</v>
      </c>
      <c r="E146" s="140"/>
      <c r="F146" s="140"/>
      <c r="G146" s="140"/>
      <c r="H146" s="141"/>
    </row>
    <row r="147" spans="1:8" s="16" customFormat="1" ht="50.1" customHeight="1" x14ac:dyDescent="0.2">
      <c r="A147" s="143" t="s">
        <v>81</v>
      </c>
      <c r="B147" s="144"/>
      <c r="C147" s="190" t="str">
        <f>"Интернет-площадка 2gis.ru на основе Cправочника организаций "&amp;$C$2&amp;""</f>
        <v>Интернет-площадка 2gis.ru на основе Cправочника организаций "2ГИС.САМАРА"</v>
      </c>
      <c r="D147" s="329">
        <v>15645</v>
      </c>
      <c r="E147" s="140"/>
      <c r="F147" s="140"/>
      <c r="G147" s="140"/>
      <c r="H147" s="141"/>
    </row>
    <row r="148" spans="1:8" s="16" customFormat="1" ht="50.1" customHeight="1" x14ac:dyDescent="0.2">
      <c r="A148" s="143" t="s">
        <v>82</v>
      </c>
      <c r="B148" s="144"/>
      <c r="C148" s="190" t="str">
        <f>"Интернет-площадка 2gis.ru на основе Cправочника организаций "&amp;$C$2&amp;""</f>
        <v>Интернет-площадка 2gis.ru на основе Cправочника организаций "2ГИС.САМАРА"</v>
      </c>
      <c r="D148" s="329">
        <v>18774</v>
      </c>
      <c r="E148" s="140"/>
      <c r="F148" s="140"/>
      <c r="G148" s="140"/>
      <c r="H148" s="141"/>
    </row>
    <row r="149" spans="1:8" s="16" customFormat="1" ht="50.1" customHeight="1" x14ac:dyDescent="0.2">
      <c r="A149" s="143" t="s">
        <v>83</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9" s="329">
        <v>9090</v>
      </c>
      <c r="E149" s="140"/>
      <c r="F149" s="140"/>
      <c r="G149" s="140"/>
      <c r="H149" s="141"/>
    </row>
    <row r="150" spans="1:8" s="16" customFormat="1" ht="50.1" customHeight="1" x14ac:dyDescent="0.2">
      <c r="A150" s="143" t="s">
        <v>84</v>
      </c>
      <c r="B150" s="144"/>
      <c r="C150"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0" s="329">
        <v>15690</v>
      </c>
      <c r="E150" s="140"/>
      <c r="F150" s="140"/>
      <c r="G150" s="140"/>
      <c r="H150" s="141"/>
    </row>
    <row r="151" spans="1:8" s="16" customFormat="1" ht="50.1" customHeight="1" x14ac:dyDescent="0.2">
      <c r="A151" s="137" t="s">
        <v>85</v>
      </c>
      <c r="B151" s="191"/>
      <c r="C151"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1" s="329">
        <v>20790</v>
      </c>
      <c r="E151" s="140"/>
      <c r="F151" s="140"/>
      <c r="G151" s="140"/>
      <c r="H151" s="141"/>
    </row>
    <row r="152" spans="1:8" s="16" customFormat="1" ht="50.1" customHeight="1" x14ac:dyDescent="0.2">
      <c r="A152" s="137" t="s">
        <v>86</v>
      </c>
      <c r="B152" s="191"/>
      <c r="C152" s="190" t="str">
        <f>C183</f>
        <v>электронный справочник на основе Справочника организаций "2ГИС.САМАРА" (мобильная версия 2ГИС 4.0 и выше)</v>
      </c>
      <c r="D152" s="329">
        <v>9300</v>
      </c>
      <c r="E152" s="140"/>
      <c r="F152" s="140"/>
      <c r="G152" s="140"/>
      <c r="H152" s="141"/>
    </row>
    <row r="153" spans="1:8" s="16" customFormat="1" ht="50.1" customHeight="1" x14ac:dyDescent="0.2">
      <c r="A153" s="143" t="s">
        <v>87</v>
      </c>
      <c r="B153" s="144"/>
      <c r="C153" s="190" t="s">
        <v>88</v>
      </c>
      <c r="D153" s="329">
        <v>540</v>
      </c>
      <c r="E153" s="140"/>
      <c r="F153" s="140"/>
      <c r="G153" s="140"/>
      <c r="H153" s="141"/>
    </row>
    <row r="154" spans="1:8" s="16" customFormat="1" ht="79.5" customHeight="1" x14ac:dyDescent="0.2">
      <c r="A154" s="143" t="s">
        <v>89</v>
      </c>
      <c r="B154" s="144"/>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4" s="329">
        <v>6390</v>
      </c>
      <c r="E154" s="140"/>
      <c r="F154" s="140"/>
      <c r="G154" s="140"/>
      <c r="H154" s="141"/>
    </row>
    <row r="155" spans="1:8" s="16" customFormat="1" ht="79.5" customHeight="1" x14ac:dyDescent="0.2">
      <c r="A155" s="143" t="s">
        <v>90</v>
      </c>
      <c r="B155" s="144"/>
      <c r="C155" s="190" t="str">
        <f t="shared" ref="C155:C15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5" s="329">
        <v>5112</v>
      </c>
      <c r="E155" s="140"/>
      <c r="F155" s="140"/>
      <c r="G155" s="140"/>
      <c r="H155" s="141"/>
    </row>
    <row r="156" spans="1:8" s="16" customFormat="1" ht="79.5" customHeight="1" x14ac:dyDescent="0.2">
      <c r="A156" s="143" t="s">
        <v>91</v>
      </c>
      <c r="B156" s="144"/>
      <c r="C156"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6" s="329">
        <v>5190</v>
      </c>
      <c r="E156" s="140"/>
      <c r="F156" s="140"/>
      <c r="G156" s="140"/>
      <c r="H156" s="141"/>
    </row>
    <row r="157" spans="1:8" s="16" customFormat="1" ht="79.5" customHeight="1" x14ac:dyDescent="0.2">
      <c r="A157" s="143" t="s">
        <v>92</v>
      </c>
      <c r="B157" s="144"/>
      <c r="C157"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7" s="329">
        <v>2556</v>
      </c>
      <c r="E157" s="140"/>
      <c r="F157" s="140"/>
      <c r="G157" s="140"/>
      <c r="H157" s="141"/>
    </row>
    <row r="158" spans="1:8" s="16" customFormat="1" ht="50.1" customHeight="1" thickBot="1" x14ac:dyDescent="0.25">
      <c r="A158" s="137" t="s">
        <v>95</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8" s="329">
        <v>9390</v>
      </c>
      <c r="E158" s="140"/>
      <c r="F158" s="140"/>
      <c r="G158" s="140"/>
      <c r="H158" s="141"/>
    </row>
    <row r="159" spans="1:8" s="16" customFormat="1" ht="102" customHeight="1" thickBot="1" x14ac:dyDescent="0.25">
      <c r="A159" s="143" t="s">
        <v>16</v>
      </c>
      <c r="B159" s="144"/>
      <c r="C15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9" s="329">
        <v>1449</v>
      </c>
      <c r="E159" s="140"/>
      <c r="F159" s="140"/>
      <c r="G159" s="140"/>
      <c r="H159" s="141"/>
    </row>
    <row r="160" spans="1:8" s="16" customFormat="1" ht="102" customHeight="1" thickBot="1" x14ac:dyDescent="0.25">
      <c r="A160" s="143" t="s">
        <v>96</v>
      </c>
      <c r="B160" s="144"/>
      <c r="C16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0" s="329">
        <v>100002</v>
      </c>
      <c r="E160" s="140"/>
      <c r="F160" s="140"/>
      <c r="G160" s="140"/>
      <c r="H160" s="141"/>
    </row>
    <row r="161" spans="1:8" s="16" customFormat="1" ht="126" customHeight="1" x14ac:dyDescent="0.2">
      <c r="A161" s="143" t="s">
        <v>97</v>
      </c>
      <c r="B161" s="144"/>
      <c r="C16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1" s="329">
        <v>11667</v>
      </c>
      <c r="E161" s="140"/>
      <c r="F161" s="140"/>
      <c r="G161" s="140"/>
      <c r="H161" s="141"/>
    </row>
    <row r="162" spans="1:8" s="16" customFormat="1" ht="96" customHeight="1" x14ac:dyDescent="0.2">
      <c r="A162" s="137" t="s">
        <v>98</v>
      </c>
      <c r="B162" s="191"/>
      <c r="C16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2" s="329">
        <v>10005</v>
      </c>
      <c r="E162" s="140"/>
      <c r="F162" s="140"/>
      <c r="G162" s="140"/>
      <c r="H162" s="141"/>
    </row>
    <row r="163" spans="1:8" s="16" customFormat="1" ht="96" customHeight="1" x14ac:dyDescent="0.2">
      <c r="A163" s="137" t="s">
        <v>99</v>
      </c>
      <c r="B163" s="191"/>
      <c r="C16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3" s="329">
        <v>10002</v>
      </c>
      <c r="E163" s="140"/>
      <c r="F163" s="140"/>
      <c r="G163" s="140"/>
      <c r="H163" s="141"/>
    </row>
    <row r="164" spans="1:8" s="16" customFormat="1" ht="78" customHeight="1" x14ac:dyDescent="0.2">
      <c r="A164" s="143" t="s">
        <v>93</v>
      </c>
      <c r="B164" s="144" t="s">
        <v>93</v>
      </c>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4" s="329">
        <v>10008</v>
      </c>
      <c r="E164" s="140"/>
      <c r="F164" s="140"/>
      <c r="G164" s="140"/>
      <c r="H164" s="141"/>
    </row>
    <row r="165" spans="1:8" s="16" customFormat="1" ht="78" customHeight="1" x14ac:dyDescent="0.2">
      <c r="A165" s="143" t="s">
        <v>94</v>
      </c>
      <c r="B165" s="144" t="s">
        <v>94</v>
      </c>
      <c r="C16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5" s="329">
        <v>7500</v>
      </c>
      <c r="E165" s="140"/>
      <c r="F165" s="140"/>
      <c r="G165" s="140"/>
      <c r="H165" s="141"/>
    </row>
    <row r="166" spans="1:8" s="16" customFormat="1" ht="75" customHeight="1" x14ac:dyDescent="0.2">
      <c r="A166" s="695" t="s">
        <v>100</v>
      </c>
      <c r="B166" s="696"/>
      <c r="C166" s="190" t="str">
        <f>"Интернет-площадка 2gis.ru на основе Cправочника организаций "&amp;$C$2&amp;""</f>
        <v>Интернет-площадка 2gis.ru на основе Cправочника организаций "2ГИС.САМАРА"</v>
      </c>
      <c r="D166" s="329">
        <v>36000</v>
      </c>
      <c r="E166" s="140"/>
      <c r="F166" s="140"/>
      <c r="G166" s="140"/>
      <c r="H166" s="141"/>
    </row>
    <row r="167" spans="1:8" s="16" customFormat="1" ht="75" customHeight="1" x14ac:dyDescent="0.2">
      <c r="A167" s="137" t="s">
        <v>101</v>
      </c>
      <c r="B167" s="191"/>
      <c r="C167" s="190" t="str">
        <f t="shared" ref="C167:C175"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329">
        <v>24720</v>
      </c>
      <c r="E167" s="140"/>
      <c r="F167" s="140"/>
      <c r="G167" s="140"/>
      <c r="H167" s="141"/>
    </row>
    <row r="168" spans="1:8" s="16" customFormat="1" ht="50.1" customHeight="1" x14ac:dyDescent="0.2">
      <c r="A168" s="143" t="s">
        <v>102</v>
      </c>
      <c r="B168" s="144"/>
      <c r="C168" s="190" t="str">
        <f t="shared" si="1"/>
        <v>Электронный справочник на основе Справочника организаций "2ГИС.САМАРА" (версия для ПК)</v>
      </c>
      <c r="D168" s="329">
        <v>60360</v>
      </c>
      <c r="E168" s="140"/>
      <c r="F168" s="140"/>
      <c r="G168" s="140"/>
      <c r="H168" s="141"/>
    </row>
    <row r="169" spans="1:8" s="16" customFormat="1" ht="50.1" customHeight="1" x14ac:dyDescent="0.2">
      <c r="A169" s="143" t="s">
        <v>103</v>
      </c>
      <c r="B169" s="144"/>
      <c r="C169" s="190" t="str">
        <f>"Интернет-площадка 2gis.ru на основе Cправочника организаций "&amp;$C$2&amp;""</f>
        <v>Интернет-площадка 2gis.ru на основе Cправочника организаций "2ГИС.САМАРА"</v>
      </c>
      <c r="D169" s="329">
        <v>45480</v>
      </c>
      <c r="E169" s="140"/>
      <c r="F169" s="140"/>
      <c r="G169" s="140"/>
      <c r="H169" s="141"/>
    </row>
    <row r="170" spans="1:8" s="16" customFormat="1" ht="50.1" customHeight="1" x14ac:dyDescent="0.2">
      <c r="A170" s="143" t="s">
        <v>104</v>
      </c>
      <c r="B170" s="144"/>
      <c r="C170" s="190" t="str">
        <f>"Интернет-площадка 2gis.ru на основе Cправочника организаций "&amp;$C$2&amp;""</f>
        <v>Интернет-площадка 2gis.ru на основе Cправочника организаций "2ГИС.САМАРА"</v>
      </c>
      <c r="D170" s="329">
        <v>54576</v>
      </c>
      <c r="E170" s="140"/>
      <c r="F170" s="140"/>
      <c r="G170" s="140"/>
      <c r="H170" s="141"/>
    </row>
    <row r="171" spans="1:8" s="16" customFormat="1" ht="50.1" customHeight="1" x14ac:dyDescent="0.2">
      <c r="A171" s="143" t="s">
        <v>105</v>
      </c>
      <c r="B171" s="144"/>
      <c r="C171" s="190" t="str">
        <f t="shared" si="1"/>
        <v>Электронный справочник на основе Справочника организаций "2ГИС.САМАРА" (версия для ПК)</v>
      </c>
      <c r="D171" s="329">
        <v>26400</v>
      </c>
      <c r="E171" s="140"/>
      <c r="F171" s="140"/>
      <c r="G171" s="140"/>
      <c r="H171" s="141"/>
    </row>
    <row r="172" spans="1:8" s="16" customFormat="1" ht="50.1" customHeight="1" x14ac:dyDescent="0.2">
      <c r="A172" s="143" t="s">
        <v>106</v>
      </c>
      <c r="B172" s="144"/>
      <c r="C172" s="190" t="str">
        <f t="shared" si="1"/>
        <v>Электронный справочник на основе Справочника организаций "2ГИС.САМАРА" (версия для ПК)</v>
      </c>
      <c r="D172" s="329">
        <v>45600</v>
      </c>
      <c r="E172" s="140"/>
      <c r="F172" s="140"/>
      <c r="G172" s="140"/>
      <c r="H172" s="141"/>
    </row>
    <row r="173" spans="1:8" s="16" customFormat="1" ht="50.1" customHeight="1" x14ac:dyDescent="0.2">
      <c r="A173" s="143" t="s">
        <v>107</v>
      </c>
      <c r="B173" s="144"/>
      <c r="C173" s="190" t="str">
        <f t="shared" si="1"/>
        <v>Электронный справочник на основе Справочника организаций "2ГИС.САМАРА" (версия для ПК)</v>
      </c>
      <c r="D173" s="329">
        <v>60360</v>
      </c>
      <c r="E173" s="140"/>
      <c r="F173" s="140"/>
      <c r="G173" s="140"/>
      <c r="H173" s="141"/>
    </row>
    <row r="174" spans="1:8" s="16" customFormat="1" ht="50.1" customHeight="1" x14ac:dyDescent="0.2">
      <c r="A174" s="143" t="s">
        <v>108</v>
      </c>
      <c r="B174" s="144"/>
      <c r="C174" s="190" t="s">
        <v>88</v>
      </c>
      <c r="D174" s="329">
        <v>1680</v>
      </c>
      <c r="E174" s="140"/>
      <c r="F174" s="140"/>
      <c r="G174" s="140"/>
      <c r="H174" s="141"/>
    </row>
    <row r="175" spans="1:8" s="16" customFormat="1" ht="50.1" customHeight="1" thickBot="1" x14ac:dyDescent="0.25">
      <c r="A175" s="137" t="s">
        <v>110</v>
      </c>
      <c r="B175" s="191"/>
      <c r="C175" s="190" t="str">
        <f t="shared" si="1"/>
        <v>Электронный справочник на основе Справочника организаций "2ГИС.САМАРА" (версия для ПК)</v>
      </c>
      <c r="D175" s="329">
        <v>27240</v>
      </c>
      <c r="E175" s="140"/>
      <c r="F175" s="140"/>
      <c r="G175" s="140"/>
      <c r="H175" s="141"/>
    </row>
    <row r="176" spans="1:8" s="28" customFormat="1" ht="50.1" customHeight="1" thickBot="1" x14ac:dyDescent="0.25">
      <c r="A176" s="24" t="s">
        <v>111</v>
      </c>
      <c r="B176" s="25"/>
      <c r="C176" s="26"/>
      <c r="D176" s="156"/>
      <c r="E176" s="156"/>
      <c r="F176" s="156"/>
      <c r="G176" s="156"/>
      <c r="H176" s="157"/>
    </row>
    <row r="177" spans="1:8" s="16" customFormat="1" ht="50.1" customHeight="1" x14ac:dyDescent="0.2">
      <c r="A177" s="143" t="s">
        <v>112</v>
      </c>
      <c r="B177" s="144"/>
      <c r="C17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77" s="329">
        <v>10008</v>
      </c>
      <c r="E177" s="140"/>
      <c r="F177" s="140"/>
      <c r="G177" s="140"/>
      <c r="H177" s="141"/>
    </row>
    <row r="178" spans="1:8" s="16" customFormat="1" ht="50.1" customHeight="1" x14ac:dyDescent="0.2">
      <c r="A178" s="143" t="s">
        <v>113</v>
      </c>
      <c r="B178" s="144"/>
      <c r="C178" s="196"/>
      <c r="D178" s="329">
        <v>10008</v>
      </c>
      <c r="E178" s="140"/>
      <c r="F178" s="140"/>
      <c r="G178" s="140"/>
      <c r="H178" s="141"/>
    </row>
    <row r="179" spans="1:8" s="16" customFormat="1" ht="50.1" customHeight="1" x14ac:dyDescent="0.2">
      <c r="A179" s="194" t="s">
        <v>114</v>
      </c>
      <c r="B179" s="195"/>
      <c r="C179" s="196"/>
      <c r="D179" s="329">
        <v>3000</v>
      </c>
      <c r="E179" s="140"/>
      <c r="F179" s="140"/>
      <c r="G179" s="140"/>
      <c r="H179" s="140"/>
    </row>
    <row r="180" spans="1:8" s="16" customFormat="1" ht="50.1" customHeight="1" x14ac:dyDescent="0.2">
      <c r="A180" s="194" t="s">
        <v>115</v>
      </c>
      <c r="B180" s="195"/>
      <c r="C180" s="196"/>
      <c r="D180" s="329">
        <v>300</v>
      </c>
      <c r="E180" s="140"/>
      <c r="F180" s="140"/>
      <c r="G180" s="140"/>
      <c r="H180" s="140"/>
    </row>
    <row r="181" spans="1:8" s="16" customFormat="1" ht="50.1" customHeight="1" thickBot="1" x14ac:dyDescent="0.25">
      <c r="A181" s="194" t="s">
        <v>116</v>
      </c>
      <c r="B181" s="195"/>
      <c r="C181" s="198"/>
      <c r="D181" s="78">
        <v>1050</v>
      </c>
      <c r="E181" s="79"/>
      <c r="F181" s="79"/>
      <c r="G181" s="79"/>
      <c r="H181" s="79"/>
    </row>
    <row r="182" spans="1:8" s="16" customFormat="1" ht="50.1" customHeight="1" thickBot="1" x14ac:dyDescent="0.25">
      <c r="A182" s="24" t="s">
        <v>117</v>
      </c>
      <c r="B182" s="25"/>
      <c r="C182" s="26"/>
      <c r="D182" s="156"/>
      <c r="E182" s="156"/>
      <c r="F182" s="156"/>
      <c r="G182" s="156"/>
      <c r="H182" s="157"/>
    </row>
    <row r="183" spans="1:8" s="16" customFormat="1" ht="50.1" customHeight="1" x14ac:dyDescent="0.2">
      <c r="A183" s="137" t="s">
        <v>164</v>
      </c>
      <c r="B183" s="191"/>
      <c r="C18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3" s="329">
        <v>10290</v>
      </c>
      <c r="E183" s="140"/>
      <c r="F183" s="140"/>
      <c r="G183" s="140"/>
      <c r="H183" s="141"/>
    </row>
    <row r="184" spans="1:8" s="16" customFormat="1" ht="64.5" customHeight="1" x14ac:dyDescent="0.2">
      <c r="A184" s="137" t="s">
        <v>119</v>
      </c>
      <c r="B184" s="191" t="s">
        <v>456</v>
      </c>
      <c r="C18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4" s="329">
        <v>10290</v>
      </c>
      <c r="E184" s="140"/>
      <c r="F184" s="140"/>
      <c r="G184" s="140"/>
      <c r="H184" s="141"/>
    </row>
    <row r="185" spans="1:8" s="16" customFormat="1" ht="50.1" customHeight="1" x14ac:dyDescent="0.2">
      <c r="A185" s="137" t="s">
        <v>165</v>
      </c>
      <c r="B185" s="191"/>
      <c r="C185"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5" s="329">
        <v>29880</v>
      </c>
      <c r="E185" s="140"/>
      <c r="F185" s="140"/>
      <c r="G185" s="140"/>
      <c r="H185" s="141"/>
    </row>
    <row r="186" spans="1:8" s="16" customFormat="1" ht="50.1" customHeight="1" x14ac:dyDescent="0.2">
      <c r="A186" s="143" t="s">
        <v>166</v>
      </c>
      <c r="B186" s="144"/>
      <c r="C186"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6" s="329">
        <v>29880</v>
      </c>
      <c r="E186" s="140"/>
      <c r="F186" s="140"/>
      <c r="G186" s="140"/>
      <c r="H186" s="141"/>
    </row>
    <row r="187" spans="1:8" s="16" customFormat="1" ht="126" customHeight="1" x14ac:dyDescent="0.2">
      <c r="A187" s="143" t="s">
        <v>124</v>
      </c>
      <c r="B187" s="144"/>
      <c r="C187" s="300" t="str">
        <f>C183</f>
        <v>электронный справочник на основе Справочника организаций "2ГИС.САМАРА" (мобильная версия 2ГИС 4.0 и выше)</v>
      </c>
      <c r="D187" s="329">
        <v>10290</v>
      </c>
      <c r="E187" s="140"/>
      <c r="F187" s="140"/>
      <c r="G187" s="140"/>
      <c r="H187" s="141"/>
    </row>
    <row r="188" spans="1:8" s="16" customFormat="1" ht="126" customHeight="1" thickBot="1" x14ac:dyDescent="0.25">
      <c r="A188" s="143" t="s">
        <v>125</v>
      </c>
      <c r="B188" s="144"/>
      <c r="C18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88" s="329">
        <v>7722</v>
      </c>
      <c r="E188" s="140"/>
      <c r="F188" s="140"/>
      <c r="G188" s="140"/>
      <c r="H188" s="141"/>
    </row>
    <row r="189" spans="1:8" s="16" customFormat="1" ht="50.1" customHeight="1" thickBot="1" x14ac:dyDescent="0.25">
      <c r="A189" s="301"/>
      <c r="B189" s="302"/>
      <c r="C189" s="118"/>
      <c r="D189" s="325"/>
      <c r="E189" s="325"/>
      <c r="F189" s="325"/>
      <c r="G189" s="325"/>
      <c r="H189" s="326"/>
    </row>
    <row r="190" spans="1:8" s="16" customFormat="1" ht="21" x14ac:dyDescent="0.2">
      <c r="A190" s="484"/>
      <c r="B190" s="485"/>
      <c r="C190" s="486"/>
      <c r="D190" s="205"/>
      <c r="E190" s="205"/>
      <c r="F190" s="205"/>
      <c r="G190" s="205"/>
      <c r="H190" s="207"/>
    </row>
    <row r="191" spans="1:8" s="16" customFormat="1" ht="21" x14ac:dyDescent="0.2">
      <c r="A191" s="208"/>
      <c r="B191" s="209" t="s">
        <v>126</v>
      </c>
      <c r="C191" s="210" t="s">
        <v>181</v>
      </c>
      <c r="D191" s="210"/>
      <c r="E191" s="211"/>
      <c r="F191" s="211"/>
      <c r="G191" s="211"/>
      <c r="H191" s="211"/>
    </row>
    <row r="192" spans="1:8" s="16" customFormat="1" ht="21" x14ac:dyDescent="0.2">
      <c r="A192" s="208"/>
      <c r="B192" s="211"/>
      <c r="C192" s="212" t="s">
        <v>182</v>
      </c>
      <c r="D192" s="212"/>
      <c r="E192" s="211"/>
      <c r="F192" s="211"/>
      <c r="G192" s="211"/>
      <c r="H192" s="211"/>
    </row>
    <row r="193" spans="1:8" s="28" customFormat="1" ht="23.25" x14ac:dyDescent="0.2">
      <c r="A193" s="208"/>
      <c r="B193" s="211"/>
      <c r="C193" s="210" t="s">
        <v>183</v>
      </c>
      <c r="D193" s="212"/>
      <c r="E193" s="211"/>
      <c r="F193" s="211"/>
      <c r="G193" s="211"/>
      <c r="H193" s="211"/>
    </row>
    <row r="194" spans="1:8" s="23" customFormat="1" ht="26.25" x14ac:dyDescent="0.2">
      <c r="A194" s="204"/>
      <c r="B194" s="205"/>
      <c r="C194" s="212"/>
      <c r="D194" s="212"/>
      <c r="E194" s="211"/>
      <c r="F194" s="211"/>
      <c r="G194" s="211"/>
      <c r="H194" s="205"/>
    </row>
    <row r="195" spans="1:8" s="16" customFormat="1" ht="26.25" x14ac:dyDescent="0.2">
      <c r="A195" s="215" t="str">
        <f>Абакан_юр!A158</f>
        <v>По соглашению сторон в качестве валюты платежа могут выступать украинские гривны, в этом случае курс следующий: 1 руб. = 0,4427 гривен</v>
      </c>
      <c r="B195" s="215"/>
      <c r="C195" s="215"/>
      <c r="D195" s="216"/>
      <c r="E195" s="216"/>
      <c r="F195" s="217"/>
      <c r="G195" s="218"/>
      <c r="H195" s="218"/>
    </row>
    <row r="196" spans="1:8" ht="26.25" x14ac:dyDescent="0.2">
      <c r="A196" s="215" t="str">
        <f>Абакан_юр!A159</f>
        <v>По соглашению сторон в качестве валюты платежа могут выступать дирхамы ОАЭ, в этом случае курс следующий: 1 руб. = 0,0427 дирхам</v>
      </c>
      <c r="B196" s="215"/>
      <c r="C196" s="215"/>
      <c r="D196" s="216"/>
      <c r="E196" s="216"/>
      <c r="F196" s="217"/>
      <c r="G196" s="220"/>
      <c r="H196" s="220"/>
    </row>
    <row r="197" spans="1:8" ht="12.6" customHeight="1" x14ac:dyDescent="0.2">
      <c r="A197" s="215" t="str">
        <f>Абакан_юр!A160</f>
        <v>По соглашению сторон в качестве валюты платежа могут выступать доллары США, в этом случае курс следующий: 1 руб. = 0,0117 доллара</v>
      </c>
      <c r="B197" s="215"/>
      <c r="C197" s="215"/>
      <c r="D197" s="216"/>
      <c r="E197" s="216"/>
      <c r="F197" s="217"/>
      <c r="G197" s="220"/>
      <c r="H197" s="220"/>
    </row>
    <row r="198" spans="1:8" s="211" customFormat="1" ht="24.95" customHeight="1" x14ac:dyDescent="0.2">
      <c r="A198" s="215" t="str">
        <f>Абакан_юр!A161</f>
        <v>По соглашению сторон в качестве валюты платежа могут выступать евро, в этом случае курс следующий: 1 руб. = 0,0108 евро</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чешские кроны, в этом случае курс следующий: 1 руб. = 0,2672 крона</v>
      </c>
      <c r="B199" s="215"/>
      <c r="C199" s="215"/>
      <c r="D199" s="216"/>
      <c r="E199" s="217"/>
      <c r="F199" s="217"/>
      <c r="G199" s="220"/>
      <c r="H199" s="220"/>
    </row>
    <row r="200" spans="1:8" s="211" customFormat="1" ht="24.95" customHeight="1" x14ac:dyDescent="0.2">
      <c r="A200" s="215" t="str">
        <f>Абакан_юр!A163</f>
        <v>По соглашению сторон в качестве валюты платежа могут выступать киргизские сомы, в этом случае курс следующий: 1 руб. = 1,0485 сом</v>
      </c>
      <c r="B200" s="215"/>
      <c r="C200" s="215"/>
      <c r="D200" s="216"/>
      <c r="E200" s="216"/>
      <c r="F200" s="217"/>
      <c r="G200" s="220"/>
      <c r="H200" s="220"/>
    </row>
    <row r="201" spans="1:8" s="205" customFormat="1" ht="12.6" customHeight="1" x14ac:dyDescent="0.2">
      <c r="A201"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1" s="215"/>
      <c r="C201" s="215"/>
      <c r="D201" s="216"/>
      <c r="E201" s="216"/>
      <c r="F201" s="217"/>
      <c r="G201" s="220"/>
      <c r="H201" s="220"/>
    </row>
    <row r="202" spans="1:8" s="219" customFormat="1" ht="24.95" customHeight="1" x14ac:dyDescent="0.2">
      <c r="A202" s="221"/>
      <c r="B202" s="221"/>
      <c r="C202" s="222"/>
      <c r="D202" s="223"/>
      <c r="E202" s="223"/>
      <c r="F202" s="224"/>
      <c r="G202" s="225"/>
      <c r="H202" s="225"/>
    </row>
    <row r="203" spans="1:8" s="219" customFormat="1" ht="24.95" customHeight="1" x14ac:dyDescent="0.2">
      <c r="A203" s="227" t="s">
        <v>137</v>
      </c>
      <c r="B203" s="227"/>
      <c r="C203" s="227"/>
      <c r="D203" s="227"/>
      <c r="E203" s="227"/>
      <c r="F203" s="227"/>
      <c r="G203" s="227"/>
      <c r="H203" s="227"/>
    </row>
    <row r="204" spans="1:8" s="219" customFormat="1" ht="24.95" customHeight="1" x14ac:dyDescent="0.2">
      <c r="A204" s="227" t="s">
        <v>457</v>
      </c>
      <c r="B204" s="227"/>
      <c r="C204" s="227"/>
      <c r="D204" s="227"/>
      <c r="E204" s="227"/>
      <c r="F204" s="227"/>
      <c r="G204" s="227"/>
      <c r="H204" s="227"/>
    </row>
    <row r="205" spans="1:8" s="219" customFormat="1" ht="24.95" customHeight="1" x14ac:dyDescent="0.2">
      <c r="A205" s="227" t="s">
        <v>138</v>
      </c>
      <c r="B205" s="227"/>
      <c r="C205" s="227"/>
      <c r="D205" s="227"/>
      <c r="E205" s="227"/>
      <c r="F205" s="227"/>
      <c r="G205" s="227"/>
      <c r="H205" s="227"/>
    </row>
    <row r="206" spans="1:8" s="219" customFormat="1" ht="24.95" customHeight="1" x14ac:dyDescent="0.2">
      <c r="A206" s="215" t="s">
        <v>459</v>
      </c>
      <c r="B206" s="215"/>
      <c r="C206" s="215"/>
      <c r="D206" s="215"/>
      <c r="E206" s="215"/>
      <c r="F206" s="215"/>
      <c r="G206" s="215"/>
      <c r="H206" s="215"/>
    </row>
    <row r="207" spans="1:8" s="219" customFormat="1" ht="24.95" customHeight="1" thickBot="1" x14ac:dyDescent="0.25">
      <c r="A207" s="228" t="s">
        <v>139</v>
      </c>
      <c r="B207" s="228"/>
      <c r="C207" s="228"/>
      <c r="D207" s="228"/>
      <c r="E207" s="228"/>
      <c r="F207" s="229"/>
      <c r="H207" s="230"/>
    </row>
    <row r="208" spans="1:8" s="219" customFormat="1" ht="24.95" customHeight="1" thickBot="1" x14ac:dyDescent="0.25">
      <c r="A208" s="231" t="s">
        <v>140</v>
      </c>
      <c r="B208" s="232"/>
      <c r="C208" s="232"/>
      <c r="D208" s="232"/>
      <c r="E208" s="233"/>
      <c r="F208" s="234"/>
      <c r="G208" s="205"/>
      <c r="H208" s="235"/>
    </row>
    <row r="209" spans="1:8" s="226" customFormat="1" ht="12" customHeight="1" thickBot="1" x14ac:dyDescent="0.25">
      <c r="A209" s="305" t="s">
        <v>141</v>
      </c>
      <c r="B209" s="306"/>
      <c r="C209" s="238" t="s">
        <v>142</v>
      </c>
      <c r="D209" s="330" t="s">
        <v>143</v>
      </c>
      <c r="E209" s="331"/>
      <c r="F209" s="240"/>
      <c r="G209" s="240"/>
      <c r="H209" s="240"/>
    </row>
    <row r="210" spans="1:8" ht="24.95" customHeight="1" x14ac:dyDescent="0.2">
      <c r="A210" s="241" t="s">
        <v>170</v>
      </c>
      <c r="B210" s="242"/>
      <c r="C210" s="244" t="s">
        <v>171</v>
      </c>
      <c r="D210" s="370">
        <v>2190</v>
      </c>
      <c r="E210" s="245"/>
      <c r="F210" s="240"/>
      <c r="G210" s="240"/>
      <c r="H210" s="240"/>
    </row>
    <row r="211" spans="1:8" ht="24.95" customHeight="1" x14ac:dyDescent="0.2">
      <c r="A211" s="246" t="s">
        <v>172</v>
      </c>
      <c r="B211" s="247"/>
      <c r="C211" s="249"/>
      <c r="D211" s="371">
        <v>1590</v>
      </c>
      <c r="E211" s="250"/>
      <c r="F211" s="240"/>
      <c r="G211" s="240"/>
      <c r="H211" s="240"/>
    </row>
    <row r="212" spans="1:8" ht="24.95" customHeight="1" x14ac:dyDescent="0.2">
      <c r="A212" s="246" t="s">
        <v>173</v>
      </c>
      <c r="B212" s="247"/>
      <c r="C212" s="249"/>
      <c r="D212" s="371">
        <v>1440</v>
      </c>
      <c r="E212" s="250"/>
      <c r="F212" s="240"/>
      <c r="G212" s="240"/>
      <c r="H212" s="240"/>
    </row>
    <row r="213" spans="1:8" s="205" customFormat="1" ht="38.25" customHeight="1" x14ac:dyDescent="0.2">
      <c r="A213" s="246" t="s">
        <v>174</v>
      </c>
      <c r="B213" s="247"/>
      <c r="C213" s="249"/>
      <c r="D213" s="371">
        <v>1290</v>
      </c>
      <c r="E213" s="250"/>
      <c r="F213" s="240"/>
      <c r="G213" s="240"/>
      <c r="H213" s="240"/>
    </row>
    <row r="214" spans="1:8" s="230" customFormat="1" ht="50.1" customHeight="1" x14ac:dyDescent="0.2">
      <c r="A214" s="246" t="s">
        <v>144</v>
      </c>
      <c r="B214" s="247"/>
      <c r="C214" s="248" t="s">
        <v>145</v>
      </c>
      <c r="D214" s="249" t="s">
        <v>146</v>
      </c>
      <c r="E214" s="250"/>
      <c r="F214" s="240"/>
      <c r="G214" s="240"/>
      <c r="H214" s="240"/>
    </row>
    <row r="215" spans="1:8" s="235" customFormat="1" ht="50.1" customHeight="1" x14ac:dyDescent="0.2">
      <c r="A215" s="373" t="s">
        <v>147</v>
      </c>
      <c r="B215" s="374"/>
      <c r="C215" s="375" t="s">
        <v>148</v>
      </c>
      <c r="D215" s="376" t="s">
        <v>149</v>
      </c>
      <c r="E215" s="377"/>
      <c r="F215" s="240"/>
      <c r="G215" s="240"/>
      <c r="H215" s="240"/>
    </row>
    <row r="216" spans="1:8" ht="88.5" customHeight="1" thickBot="1" x14ac:dyDescent="0.25">
      <c r="A216" s="332" t="s">
        <v>150</v>
      </c>
      <c r="B216" s="333"/>
      <c r="C216" s="334" t="s">
        <v>151</v>
      </c>
      <c r="D216" s="335" t="s">
        <v>149</v>
      </c>
      <c r="E216" s="336"/>
      <c r="F216" s="240"/>
      <c r="G216" s="240"/>
      <c r="H216" s="240"/>
    </row>
    <row r="217" spans="1:8" ht="50.1" customHeight="1" thickBot="1" x14ac:dyDescent="0.25">
      <c r="A217" s="332" t="s">
        <v>153</v>
      </c>
      <c r="B217" s="333"/>
      <c r="C217" s="546" t="s">
        <v>154</v>
      </c>
      <c r="D217" s="333" t="s">
        <v>149</v>
      </c>
      <c r="E217" s="547"/>
      <c r="F217" s="234"/>
      <c r="G217" s="234"/>
      <c r="H217" s="234"/>
    </row>
    <row r="218" spans="1:8" ht="50.1" customHeight="1" thickBot="1" x14ac:dyDescent="0.25">
      <c r="A218" s="332" t="s">
        <v>155</v>
      </c>
      <c r="B218" s="333"/>
      <c r="C218" s="334" t="s">
        <v>156</v>
      </c>
      <c r="D218" s="335" t="s">
        <v>149</v>
      </c>
      <c r="E218" s="336"/>
      <c r="F218" s="224"/>
      <c r="G218" s="225"/>
      <c r="H218" s="225"/>
    </row>
    <row r="219" spans="1:8" ht="50.1" customHeight="1" x14ac:dyDescent="0.2">
      <c r="A219" s="252" t="s">
        <v>157</v>
      </c>
      <c r="B219" s="252"/>
      <c r="C219" s="252"/>
      <c r="D219" s="252"/>
      <c r="E219" s="252"/>
      <c r="F219" s="252"/>
      <c r="G219" s="252"/>
      <c r="H219" s="252"/>
    </row>
    <row r="220" spans="1:8" ht="50.1" customHeight="1" x14ac:dyDescent="0.2">
      <c r="A220" s="252" t="s">
        <v>158</v>
      </c>
      <c r="B220" s="252"/>
      <c r="C220" s="252"/>
      <c r="D220" s="252"/>
      <c r="E220" s="252"/>
      <c r="F220" s="252"/>
      <c r="G220" s="252"/>
      <c r="H220" s="252"/>
    </row>
    <row r="221" spans="1:8" ht="99.95" customHeight="1" x14ac:dyDescent="0.2">
      <c r="A22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311"/>
      <c r="C221" s="311"/>
      <c r="D221" s="311"/>
      <c r="E221" s="311"/>
      <c r="F221" s="311"/>
      <c r="G221" s="311"/>
      <c r="H221" s="311"/>
    </row>
    <row r="222" spans="1:8" ht="75" customHeight="1" x14ac:dyDescent="0.2">
      <c r="A222" s="227" t="s">
        <v>160</v>
      </c>
      <c r="B222" s="227"/>
      <c r="C222" s="227"/>
      <c r="D222" s="227"/>
      <c r="E222" s="227"/>
      <c r="F222" s="227"/>
      <c r="G222" s="227"/>
      <c r="H222" s="227"/>
    </row>
    <row r="223" spans="1:8" ht="134.25" customHeight="1" x14ac:dyDescent="0.2">
      <c r="A223" s="252" t="s">
        <v>161</v>
      </c>
      <c r="B223" s="252"/>
      <c r="C223" s="252"/>
      <c r="D223" s="252"/>
      <c r="E223" s="252"/>
      <c r="F223" s="252"/>
      <c r="G223" s="252"/>
      <c r="H223" s="252"/>
    </row>
    <row r="224" spans="1:8" s="205" customFormat="1" ht="125.25" customHeight="1" x14ac:dyDescent="0.2">
      <c r="A224" s="487" t="s">
        <v>460</v>
      </c>
      <c r="B224" s="487"/>
      <c r="C224" s="487"/>
      <c r="D224" s="487"/>
      <c r="E224" s="487"/>
      <c r="F224" s="487"/>
      <c r="G224" s="487"/>
      <c r="H224" s="487"/>
    </row>
    <row r="225" spans="1:8" ht="25.5" x14ac:dyDescent="0.35">
      <c r="A225" s="488" t="s">
        <v>461</v>
      </c>
      <c r="B225" s="489"/>
      <c r="C225" s="490" t="s">
        <v>462</v>
      </c>
    </row>
    <row r="226" spans="1:8" ht="25.5" x14ac:dyDescent="0.35">
      <c r="A226" s="491" t="s">
        <v>463</v>
      </c>
      <c r="B226" s="492"/>
      <c r="C226" s="493">
        <v>1</v>
      </c>
    </row>
    <row r="227" spans="1:8" ht="25.5" x14ac:dyDescent="0.35">
      <c r="A227" s="491">
        <v>2</v>
      </c>
      <c r="B227" s="492"/>
      <c r="C227" s="493">
        <v>1.1000000000000001</v>
      </c>
    </row>
    <row r="228" spans="1:8" ht="25.5" x14ac:dyDescent="0.35">
      <c r="A228" s="491">
        <v>3</v>
      </c>
      <c r="B228" s="492"/>
      <c r="C228" s="493">
        <v>1.2</v>
      </c>
    </row>
    <row r="229" spans="1:8" ht="25.5" x14ac:dyDescent="0.35">
      <c r="A229" s="491" t="s">
        <v>464</v>
      </c>
      <c r="B229" s="492"/>
      <c r="C229" s="493">
        <v>1.25</v>
      </c>
    </row>
    <row r="230" spans="1:8" ht="25.5" x14ac:dyDescent="0.35">
      <c r="A230" s="491" t="s">
        <v>465</v>
      </c>
      <c r="B230" s="492"/>
      <c r="C230" s="493">
        <v>1.3</v>
      </c>
    </row>
    <row r="231" spans="1:8" ht="25.5" x14ac:dyDescent="0.35">
      <c r="A231" s="491" t="s">
        <v>466</v>
      </c>
      <c r="B231" s="492"/>
      <c r="C231" s="493">
        <v>1.35</v>
      </c>
    </row>
    <row r="232" spans="1:8" ht="25.5" x14ac:dyDescent="0.35">
      <c r="A232" s="491" t="s">
        <v>467</v>
      </c>
      <c r="B232" s="492"/>
      <c r="C232" s="493">
        <v>1.4</v>
      </c>
    </row>
    <row r="233" spans="1:8" ht="25.5" x14ac:dyDescent="0.35">
      <c r="A233" s="491" t="s">
        <v>468</v>
      </c>
      <c r="B233" s="492"/>
      <c r="C233" s="493">
        <v>1.45</v>
      </c>
    </row>
    <row r="234" spans="1:8" ht="25.5" x14ac:dyDescent="0.35">
      <c r="A234" s="491" t="s">
        <v>469</v>
      </c>
      <c r="B234" s="492"/>
      <c r="C234" s="493">
        <v>1.5</v>
      </c>
    </row>
    <row r="235" spans="1:8" ht="25.5" x14ac:dyDescent="0.35">
      <c r="A235" s="491" t="s">
        <v>470</v>
      </c>
      <c r="B235" s="492"/>
      <c r="C235" s="493">
        <v>2</v>
      </c>
    </row>
    <row r="236" spans="1:8" ht="23.25" x14ac:dyDescent="0.2">
      <c r="A236" s="252" t="s">
        <v>471</v>
      </c>
      <c r="B236" s="252"/>
      <c r="C236" s="252"/>
      <c r="D236" s="252"/>
      <c r="E236" s="252"/>
      <c r="F236" s="252"/>
      <c r="G236" s="252"/>
      <c r="H236" s="252"/>
    </row>
    <row r="239" spans="1:8" s="254" customFormat="1" ht="114.75" customHeight="1" x14ac:dyDescent="0.2">
      <c r="A239" s="227" t="s">
        <v>472</v>
      </c>
      <c r="B239" s="227"/>
      <c r="C239" s="227"/>
      <c r="D239" s="227"/>
      <c r="E239" s="227"/>
      <c r="F239" s="227"/>
      <c r="G239" s="227"/>
      <c r="H239" s="227"/>
    </row>
    <row r="245" spans="1:8" s="254" customFormat="1" ht="114.75" customHeight="1" x14ac:dyDescent="0.2">
      <c r="A245" s="204"/>
      <c r="B245" s="205"/>
      <c r="C245" s="206"/>
      <c r="D245" s="205"/>
      <c r="E245" s="205"/>
      <c r="F245" s="205"/>
      <c r="G245" s="205"/>
      <c r="H245" s="207"/>
    </row>
  </sheetData>
  <sheetProtection selectLockedCells="1" selectUnlockedCells="1"/>
  <mergeCells count="391">
    <mergeCell ref="A233:B233"/>
    <mergeCell ref="A234:B234"/>
    <mergeCell ref="A235:B235"/>
    <mergeCell ref="A236:H236"/>
    <mergeCell ref="A239:E239"/>
    <mergeCell ref="F239:H239"/>
    <mergeCell ref="A227:B227"/>
    <mergeCell ref="A228:B228"/>
    <mergeCell ref="A229:B229"/>
    <mergeCell ref="A230:B230"/>
    <mergeCell ref="A231:B231"/>
    <mergeCell ref="A232:B232"/>
    <mergeCell ref="A221:H221"/>
    <mergeCell ref="A222:H222"/>
    <mergeCell ref="A223:H223"/>
    <mergeCell ref="A224:H224"/>
    <mergeCell ref="A225:B225"/>
    <mergeCell ref="A226:B226"/>
    <mergeCell ref="A217:B217"/>
    <mergeCell ref="D217:E217"/>
    <mergeCell ref="A218:B218"/>
    <mergeCell ref="D218:E218"/>
    <mergeCell ref="A219:H219"/>
    <mergeCell ref="A220:H220"/>
    <mergeCell ref="D213:E213"/>
    <mergeCell ref="A214:B214"/>
    <mergeCell ref="D214:E214"/>
    <mergeCell ref="A215:B215"/>
    <mergeCell ref="D215:E215"/>
    <mergeCell ref="A216:B216"/>
    <mergeCell ref="D216:E216"/>
    <mergeCell ref="A209:B209"/>
    <mergeCell ref="D209:E209"/>
    <mergeCell ref="A210:B210"/>
    <mergeCell ref="C210:C213"/>
    <mergeCell ref="D210:E210"/>
    <mergeCell ref="A211:B211"/>
    <mergeCell ref="D211:E211"/>
    <mergeCell ref="A212:B212"/>
    <mergeCell ref="D212:E212"/>
    <mergeCell ref="A213:B213"/>
    <mergeCell ref="A203:H203"/>
    <mergeCell ref="A204:H204"/>
    <mergeCell ref="A205:H205"/>
    <mergeCell ref="A206:H206"/>
    <mergeCell ref="A207:E207"/>
    <mergeCell ref="A208:E208"/>
    <mergeCell ref="A196:C196"/>
    <mergeCell ref="A197:C197"/>
    <mergeCell ref="A198:C198"/>
    <mergeCell ref="A199:C199"/>
    <mergeCell ref="A200:C200"/>
    <mergeCell ref="A201:C201"/>
    <mergeCell ref="C191:D191"/>
    <mergeCell ref="C192:D192"/>
    <mergeCell ref="C193:D193"/>
    <mergeCell ref="C194:D194"/>
    <mergeCell ref="A195:C195"/>
    <mergeCell ref="G195:H195"/>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80:H180"/>
    <mergeCell ref="A181:B181"/>
    <mergeCell ref="D181:H181"/>
    <mergeCell ref="A182:B182"/>
    <mergeCell ref="D182:H182"/>
    <mergeCell ref="A183:B183"/>
    <mergeCell ref="D183:H183"/>
    <mergeCell ref="A176:B176"/>
    <mergeCell ref="D176:H176"/>
    <mergeCell ref="A177:B177"/>
    <mergeCell ref="C177:C181"/>
    <mergeCell ref="D177:H177"/>
    <mergeCell ref="A178:B178"/>
    <mergeCell ref="D178:H178"/>
    <mergeCell ref="A179:B179"/>
    <mergeCell ref="D179:H179"/>
    <mergeCell ref="A180:B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D166:H166"/>
    <mergeCell ref="A167:B167"/>
    <mergeCell ref="D167:H167"/>
    <mergeCell ref="A168:B168"/>
    <mergeCell ref="D168:H168"/>
    <mergeCell ref="A169:B169"/>
    <mergeCell ref="D169:H169"/>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D123:H123"/>
    <mergeCell ref="A124:B124"/>
    <mergeCell ref="C124:C141"/>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1:H111"/>
    <mergeCell ref="A112:B112"/>
    <mergeCell ref="C112:C120"/>
    <mergeCell ref="D112:H112"/>
    <mergeCell ref="A113:B113"/>
    <mergeCell ref="D113:H113"/>
    <mergeCell ref="A114:B114"/>
    <mergeCell ref="D114:H114"/>
    <mergeCell ref="A115:B115"/>
    <mergeCell ref="D115:H115"/>
    <mergeCell ref="A108:B108"/>
    <mergeCell ref="D108:H108"/>
    <mergeCell ref="A109:B109"/>
    <mergeCell ref="D109:H109"/>
    <mergeCell ref="A110:C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9"/>
    <mergeCell ref="D89:H89"/>
    <mergeCell ref="A90:B90"/>
    <mergeCell ref="D90:H90"/>
    <mergeCell ref="A91:B91"/>
    <mergeCell ref="D91:H91"/>
    <mergeCell ref="A92:B92"/>
    <mergeCell ref="D83:H83"/>
    <mergeCell ref="A84:A86"/>
    <mergeCell ref="B84:B85"/>
    <mergeCell ref="C84:C85"/>
    <mergeCell ref="D84:H86"/>
    <mergeCell ref="D87:H87"/>
    <mergeCell ref="H73:H76"/>
    <mergeCell ref="D77:H77"/>
    <mergeCell ref="A78:A82"/>
    <mergeCell ref="B78:B79"/>
    <mergeCell ref="C78:C79"/>
    <mergeCell ref="D78:D82"/>
    <mergeCell ref="E78:E82"/>
    <mergeCell ref="F78:F82"/>
    <mergeCell ref="G78:G82"/>
    <mergeCell ref="H78:H82"/>
    <mergeCell ref="A70:B70"/>
    <mergeCell ref="D70:H70"/>
    <mergeCell ref="D71:H71"/>
    <mergeCell ref="A73:A76"/>
    <mergeCell ref="B73:B74"/>
    <mergeCell ref="C73:C74"/>
    <mergeCell ref="D73:D76"/>
    <mergeCell ref="E73:E76"/>
    <mergeCell ref="F73:F76"/>
    <mergeCell ref="G73:G76"/>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0"/>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7"/>
  <sheetViews>
    <sheetView view="pageBreakPreview" zoomScale="40" zoomScaleNormal="60" zoomScaleSheetLayoutView="40" workbookViewId="0">
      <pane ySplit="3" topLeftCell="A22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647</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658" t="s">
        <v>7</v>
      </c>
      <c r="D4" s="383"/>
      <c r="E4" s="383"/>
      <c r="F4" s="383"/>
      <c r="G4" s="383"/>
      <c r="H4" s="384"/>
    </row>
    <row r="5" spans="1:8" s="28" customFormat="1" ht="24.75" customHeight="1" thickBot="1" x14ac:dyDescent="0.25">
      <c r="A5" s="24" t="s">
        <v>9</v>
      </c>
      <c r="B5" s="25"/>
      <c r="C5" s="26"/>
      <c r="D5" s="26"/>
      <c r="E5" s="26"/>
      <c r="F5" s="26"/>
      <c r="G5" s="26"/>
      <c r="H5" s="27"/>
    </row>
    <row r="6" spans="1:8" s="16" customFormat="1" ht="32.25" customHeight="1" thickBot="1" x14ac:dyDescent="0.25">
      <c r="A6" s="644"/>
      <c r="B6" s="645"/>
      <c r="C6" s="645"/>
      <c r="D6" s="302" t="s">
        <v>291</v>
      </c>
      <c r="E6" s="302"/>
      <c r="F6" s="302"/>
      <c r="G6" s="302"/>
      <c r="H6" s="429"/>
    </row>
    <row r="7" spans="1:8" s="16" customFormat="1" ht="30.75" customHeight="1" thickBot="1" x14ac:dyDescent="0.25">
      <c r="A7" s="417"/>
      <c r="B7" s="418"/>
      <c r="C7" s="419"/>
      <c r="D7" s="445" t="s">
        <v>176</v>
      </c>
      <c r="E7" s="314" t="s">
        <v>177</v>
      </c>
      <c r="F7" s="446" t="s">
        <v>178</v>
      </c>
      <c r="G7" s="314" t="s">
        <v>179</v>
      </c>
      <c r="H7" s="447" t="s">
        <v>180</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403">
        <f>F8*1.2</f>
        <v>14263.199999999999</v>
      </c>
      <c r="E8" s="404">
        <f>F8*1.1</f>
        <v>13074.6</v>
      </c>
      <c r="F8" s="404">
        <v>11886</v>
      </c>
      <c r="G8" s="404">
        <f>F8*0.75</f>
        <v>8914.5</v>
      </c>
      <c r="H8" s="405">
        <f>F8*0.5</f>
        <v>5943</v>
      </c>
    </row>
    <row r="9" spans="1:8" s="16" customFormat="1" ht="47.25" customHeight="1" x14ac:dyDescent="0.2">
      <c r="A9" s="55"/>
      <c r="B9" s="659"/>
      <c r="C9" s="660"/>
      <c r="D9" s="406"/>
      <c r="E9" s="407"/>
      <c r="F9" s="407"/>
      <c r="G9" s="407"/>
      <c r="H9" s="408"/>
    </row>
    <row r="10" spans="1:8" s="16" customFormat="1" ht="57.75" customHeight="1" x14ac:dyDescent="0.2">
      <c r="A10" s="55"/>
      <c r="B10" s="659"/>
      <c r="C10" s="660"/>
      <c r="D10" s="406"/>
      <c r="E10" s="407"/>
      <c r="F10" s="407"/>
      <c r="G10" s="407"/>
      <c r="H10" s="408"/>
    </row>
    <row r="11" spans="1:8" s="16" customFormat="1" ht="63" customHeight="1" x14ac:dyDescent="0.2">
      <c r="A11" s="55"/>
      <c r="B11" s="92"/>
      <c r="C11" s="93"/>
      <c r="D11" s="406"/>
      <c r="E11" s="407"/>
      <c r="F11" s="407"/>
      <c r="G11" s="407"/>
      <c r="H11" s="408"/>
    </row>
    <row r="12" spans="1:8" s="16" customFormat="1" ht="55.5" customHeight="1" x14ac:dyDescent="0.2">
      <c r="A12" s="55"/>
      <c r="B12" s="661" t="s">
        <v>12</v>
      </c>
      <c r="C12" s="66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406"/>
      <c r="E12" s="407"/>
      <c r="F12" s="407"/>
      <c r="G12" s="407"/>
      <c r="H12" s="408"/>
    </row>
    <row r="13" spans="1:8" s="16" customFormat="1" ht="57.75" customHeight="1" x14ac:dyDescent="0.2">
      <c r="A13" s="55"/>
      <c r="B13" s="661"/>
      <c r="C13" s="662"/>
      <c r="D13" s="406"/>
      <c r="E13" s="407"/>
      <c r="F13" s="407"/>
      <c r="G13" s="407"/>
      <c r="H13" s="408"/>
    </row>
    <row r="14" spans="1:8" s="16" customFormat="1" ht="59.25" customHeight="1" x14ac:dyDescent="0.2">
      <c r="A14" s="55"/>
      <c r="B14" s="663" t="s">
        <v>13</v>
      </c>
      <c r="C14" s="6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406"/>
      <c r="E14" s="407"/>
      <c r="F14" s="407"/>
      <c r="G14" s="407"/>
      <c r="H14" s="408"/>
    </row>
    <row r="15" spans="1:8" s="16" customFormat="1" ht="100.5" customHeight="1" thickBot="1" x14ac:dyDescent="0.25">
      <c r="A15" s="59"/>
      <c r="B15" s="665"/>
      <c r="C15" s="666"/>
      <c r="D15" s="409"/>
      <c r="E15" s="410"/>
      <c r="F15" s="410"/>
      <c r="G15" s="410"/>
      <c r="H15" s="411"/>
    </row>
    <row r="16" spans="1:8" s="16" customFormat="1" ht="24.95" customHeight="1" thickBot="1" x14ac:dyDescent="0.25">
      <c r="A16" s="112"/>
      <c r="B16" s="667"/>
      <c r="C16" s="83"/>
      <c r="D16" s="159" t="s">
        <v>291</v>
      </c>
      <c r="E16" s="159"/>
      <c r="F16" s="159"/>
      <c r="G16" s="159"/>
      <c r="H16" s="697"/>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659"/>
      <c r="C18" s="660"/>
      <c r="D18" s="36"/>
      <c r="E18" s="37"/>
      <c r="F18" s="37"/>
      <c r="G18" s="37"/>
      <c r="H18" s="38"/>
    </row>
    <row r="19" spans="1:8" s="16" customFormat="1" ht="57.75" customHeight="1" x14ac:dyDescent="0.2">
      <c r="A19" s="71"/>
      <c r="B19" s="659"/>
      <c r="C19" s="660"/>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661" t="s">
        <v>12</v>
      </c>
      <c r="C21" s="6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661"/>
      <c r="C22" s="668"/>
      <c r="D22" s="36"/>
      <c r="E22" s="37"/>
      <c r="F22" s="37"/>
      <c r="G22" s="37"/>
      <c r="H22" s="38"/>
    </row>
    <row r="23" spans="1:8" s="16" customFormat="1" ht="87.75" customHeight="1" x14ac:dyDescent="0.2">
      <c r="A23" s="71"/>
      <c r="B23" s="669" t="s">
        <v>13</v>
      </c>
      <c r="C23"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669"/>
      <c r="C24" s="668"/>
      <c r="D24" s="36"/>
      <c r="E24" s="37"/>
      <c r="F24" s="37"/>
      <c r="G24" s="37"/>
      <c r="H24" s="38"/>
    </row>
    <row r="25" spans="1:8" s="16" customFormat="1" ht="100.5" customHeight="1" thickBot="1" x14ac:dyDescent="0.25">
      <c r="A25" s="77"/>
      <c r="B25" s="107" t="s">
        <v>16</v>
      </c>
      <c r="C25" s="67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7"/>
      <c r="C26" s="118"/>
      <c r="D26" s="698"/>
      <c r="E26" s="698"/>
      <c r="F26" s="698"/>
      <c r="G26" s="698"/>
      <c r="H26" s="699"/>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302" t="s">
        <v>291</v>
      </c>
      <c r="E31" s="302"/>
      <c r="F31" s="302"/>
      <c r="G31" s="302"/>
      <c r="H31" s="42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302" t="s">
        <v>291</v>
      </c>
      <c r="E35" s="302"/>
      <c r="F35" s="302"/>
      <c r="G35" s="302"/>
      <c r="H35" s="429"/>
    </row>
    <row r="36" spans="1:8" s="16" customFormat="1" ht="50.1" customHeight="1" x14ac:dyDescent="0.2">
      <c r="A36" s="65" t="s">
        <v>619</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302" t="s">
        <v>291</v>
      </c>
      <c r="E40" s="302"/>
      <c r="F40" s="302"/>
      <c r="G40" s="302"/>
      <c r="H40" s="429"/>
    </row>
    <row r="41" spans="1:8" s="16" customFormat="1" ht="50.1" customHeight="1" x14ac:dyDescent="0.2">
      <c r="A41" s="65" t="s">
        <v>620</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621</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302" t="s">
        <v>291</v>
      </c>
      <c r="E51" s="302"/>
      <c r="F51" s="302"/>
      <c r="G51" s="302"/>
      <c r="H51" s="429"/>
    </row>
    <row r="52" spans="1:8" s="16" customFormat="1" ht="50.1" customHeight="1" x14ac:dyDescent="0.2">
      <c r="A52" s="65" t="s">
        <v>622</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58.5" customHeight="1" thickBot="1" x14ac:dyDescent="0.25">
      <c r="A56" s="498"/>
      <c r="B56" s="468"/>
      <c r="C56" s="468"/>
      <c r="D56" s="302" t="s">
        <v>291</v>
      </c>
      <c r="E56" s="302"/>
      <c r="F56" s="302"/>
      <c r="G56" s="302"/>
      <c r="H56" s="429"/>
    </row>
    <row r="57" spans="1:8" s="16" customFormat="1" ht="50.1" customHeight="1" thickBot="1" x14ac:dyDescent="0.25">
      <c r="A57" s="119" t="s">
        <v>31</v>
      </c>
      <c r="B57" s="120"/>
      <c r="C57" s="120"/>
      <c r="D57" s="121" t="str">
        <f>"от "&amp;MIN(D58:D84)&amp;" до "&amp;MAX(D60:D84)</f>
        <v>от 2706 до 140712</v>
      </c>
      <c r="E57" s="122"/>
      <c r="F57" s="122"/>
      <c r="G57" s="122"/>
      <c r="H57" s="123"/>
    </row>
    <row r="58" spans="1:8" s="16" customFormat="1" ht="37.5" customHeight="1" outlineLevel="1" x14ac:dyDescent="0.2">
      <c r="A58" s="124" t="s">
        <v>32</v>
      </c>
      <c r="B58" s="364"/>
      <c r="C58"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58" s="127">
        <v>2706</v>
      </c>
      <c r="E58" s="128"/>
      <c r="F58" s="128"/>
      <c r="G58" s="128"/>
      <c r="H58" s="129"/>
    </row>
    <row r="59" spans="1:8" s="16" customFormat="1" ht="37.5" customHeight="1" outlineLevel="1" x14ac:dyDescent="0.2">
      <c r="A59" s="130" t="s">
        <v>33</v>
      </c>
      <c r="B59" s="366"/>
      <c r="C59" s="367"/>
      <c r="D59" s="36">
        <v>5412</v>
      </c>
      <c r="E59" s="37"/>
      <c r="F59" s="37"/>
      <c r="G59" s="37"/>
      <c r="H59" s="38"/>
    </row>
    <row r="60" spans="1:8" s="16" customFormat="1" ht="37.5" customHeight="1" outlineLevel="1" x14ac:dyDescent="0.2">
      <c r="A60" s="130" t="s">
        <v>34</v>
      </c>
      <c r="B60" s="366"/>
      <c r="C60" s="367"/>
      <c r="D60" s="36">
        <v>10824</v>
      </c>
      <c r="E60" s="37"/>
      <c r="F60" s="37"/>
      <c r="G60" s="37"/>
      <c r="H60" s="38"/>
    </row>
    <row r="61" spans="1:8" s="16" customFormat="1" ht="37.5" customHeight="1" outlineLevel="1" x14ac:dyDescent="0.2">
      <c r="A61" s="130" t="s">
        <v>35</v>
      </c>
      <c r="B61" s="366"/>
      <c r="C61" s="367"/>
      <c r="D61" s="36">
        <v>16236</v>
      </c>
      <c r="E61" s="37"/>
      <c r="F61" s="37"/>
      <c r="G61" s="37"/>
      <c r="H61" s="38"/>
    </row>
    <row r="62" spans="1:8" s="16" customFormat="1" ht="37.5" customHeight="1" outlineLevel="1" x14ac:dyDescent="0.2">
      <c r="A62" s="130" t="s">
        <v>36</v>
      </c>
      <c r="B62" s="366"/>
      <c r="C62" s="367"/>
      <c r="D62" s="36">
        <v>21648</v>
      </c>
      <c r="E62" s="37"/>
      <c r="F62" s="37"/>
      <c r="G62" s="37"/>
      <c r="H62" s="38"/>
    </row>
    <row r="63" spans="1:8" s="16" customFormat="1" ht="37.5" customHeight="1" outlineLevel="1" x14ac:dyDescent="0.2">
      <c r="A63" s="130" t="s">
        <v>37</v>
      </c>
      <c r="B63" s="366"/>
      <c r="C63" s="367"/>
      <c r="D63" s="36">
        <v>27060</v>
      </c>
      <c r="E63" s="37"/>
      <c r="F63" s="37"/>
      <c r="G63" s="37"/>
      <c r="H63" s="38"/>
    </row>
    <row r="64" spans="1:8" s="16" customFormat="1" ht="37.5" customHeight="1" outlineLevel="1" x14ac:dyDescent="0.2">
      <c r="A64" s="130" t="s">
        <v>38</v>
      </c>
      <c r="B64" s="366"/>
      <c r="C64" s="367"/>
      <c r="D64" s="36">
        <v>32472</v>
      </c>
      <c r="E64" s="37"/>
      <c r="F64" s="37"/>
      <c r="G64" s="37"/>
      <c r="H64" s="38"/>
    </row>
    <row r="65" spans="1:8" s="16" customFormat="1" ht="37.5" customHeight="1" outlineLevel="1" x14ac:dyDescent="0.2">
      <c r="A65" s="130" t="s">
        <v>39</v>
      </c>
      <c r="B65" s="366"/>
      <c r="C65" s="367"/>
      <c r="D65" s="36">
        <v>37884</v>
      </c>
      <c r="E65" s="37"/>
      <c r="F65" s="37"/>
      <c r="G65" s="37"/>
      <c r="H65" s="38"/>
    </row>
    <row r="66" spans="1:8" s="16" customFormat="1" ht="37.5" customHeight="1" outlineLevel="1" x14ac:dyDescent="0.2">
      <c r="A66" s="130" t="s">
        <v>40</v>
      </c>
      <c r="B66" s="366"/>
      <c r="C66" s="367"/>
      <c r="D66" s="36">
        <v>43296</v>
      </c>
      <c r="E66" s="37"/>
      <c r="F66" s="37"/>
      <c r="G66" s="37"/>
      <c r="H66" s="38"/>
    </row>
    <row r="67" spans="1:8" s="16" customFormat="1" ht="37.5" customHeight="1" outlineLevel="1" x14ac:dyDescent="0.2">
      <c r="A67" s="130" t="s">
        <v>41</v>
      </c>
      <c r="B67" s="366"/>
      <c r="C67" s="367"/>
      <c r="D67" s="36">
        <v>48708</v>
      </c>
      <c r="E67" s="37"/>
      <c r="F67" s="37"/>
      <c r="G67" s="37"/>
      <c r="H67" s="38"/>
    </row>
    <row r="68" spans="1:8" s="16" customFormat="1" ht="37.5" customHeight="1" outlineLevel="1" x14ac:dyDescent="0.2">
      <c r="A68" s="130" t="s">
        <v>42</v>
      </c>
      <c r="B68" s="366"/>
      <c r="C68" s="367"/>
      <c r="D68" s="36">
        <v>54120</v>
      </c>
      <c r="E68" s="37"/>
      <c r="F68" s="37"/>
      <c r="G68" s="37"/>
      <c r="H68" s="38"/>
    </row>
    <row r="69" spans="1:8" s="16" customFormat="1" ht="37.5" customHeight="1" outlineLevel="1" x14ac:dyDescent="0.2">
      <c r="A69" s="130" t="s">
        <v>43</v>
      </c>
      <c r="B69" s="366"/>
      <c r="C69" s="367"/>
      <c r="D69" s="36">
        <v>59532</v>
      </c>
      <c r="E69" s="37"/>
      <c r="F69" s="37"/>
      <c r="G69" s="37"/>
      <c r="H69" s="38"/>
    </row>
    <row r="70" spans="1:8" s="16" customFormat="1" ht="37.5" customHeight="1" outlineLevel="1" x14ac:dyDescent="0.2">
      <c r="A70" s="130" t="s">
        <v>44</v>
      </c>
      <c r="B70" s="366"/>
      <c r="C70" s="367"/>
      <c r="D70" s="36">
        <v>64944</v>
      </c>
      <c r="E70" s="37"/>
      <c r="F70" s="37"/>
      <c r="G70" s="37"/>
      <c r="H70" s="38"/>
    </row>
    <row r="71" spans="1:8" s="16" customFormat="1" ht="37.5" customHeight="1" outlineLevel="1" x14ac:dyDescent="0.2">
      <c r="A71" s="130" t="s">
        <v>45</v>
      </c>
      <c r="B71" s="366"/>
      <c r="C71" s="367"/>
      <c r="D71" s="36">
        <v>70356</v>
      </c>
      <c r="E71" s="37"/>
      <c r="F71" s="37"/>
      <c r="G71" s="37"/>
      <c r="H71" s="38"/>
    </row>
    <row r="72" spans="1:8" s="16" customFormat="1" ht="37.5" customHeight="1" outlineLevel="1" x14ac:dyDescent="0.2">
      <c r="A72" s="130" t="s">
        <v>46</v>
      </c>
      <c r="B72" s="366"/>
      <c r="C72" s="367"/>
      <c r="D72" s="36">
        <v>75768</v>
      </c>
      <c r="E72" s="37"/>
      <c r="F72" s="37"/>
      <c r="G72" s="37"/>
      <c r="H72" s="38"/>
    </row>
    <row r="73" spans="1:8" s="16" customFormat="1" ht="37.5" customHeight="1" outlineLevel="1" x14ac:dyDescent="0.2">
      <c r="A73" s="130" t="s">
        <v>47</v>
      </c>
      <c r="B73" s="366"/>
      <c r="C73" s="367"/>
      <c r="D73" s="36">
        <v>81180</v>
      </c>
      <c r="E73" s="37"/>
      <c r="F73" s="37"/>
      <c r="G73" s="37"/>
      <c r="H73" s="38"/>
    </row>
    <row r="74" spans="1:8" s="16" customFormat="1" ht="37.5" customHeight="1" outlineLevel="1" x14ac:dyDescent="0.2">
      <c r="A74" s="130" t="s">
        <v>48</v>
      </c>
      <c r="B74" s="366"/>
      <c r="C74" s="367"/>
      <c r="D74" s="36">
        <v>86592</v>
      </c>
      <c r="E74" s="37"/>
      <c r="F74" s="37"/>
      <c r="G74" s="37"/>
      <c r="H74" s="38"/>
    </row>
    <row r="75" spans="1:8" s="16" customFormat="1" ht="37.5" customHeight="1" outlineLevel="1" x14ac:dyDescent="0.2">
      <c r="A75" s="130" t="s">
        <v>49</v>
      </c>
      <c r="B75" s="366"/>
      <c r="C75" s="367"/>
      <c r="D75" s="36">
        <v>92004</v>
      </c>
      <c r="E75" s="37"/>
      <c r="F75" s="37"/>
      <c r="G75" s="37"/>
      <c r="H75" s="38"/>
    </row>
    <row r="76" spans="1:8" s="16" customFormat="1" ht="37.5" customHeight="1" outlineLevel="1" x14ac:dyDescent="0.2">
      <c r="A76" s="130" t="s">
        <v>50</v>
      </c>
      <c r="B76" s="366"/>
      <c r="C76" s="367"/>
      <c r="D76" s="36">
        <v>97416</v>
      </c>
      <c r="E76" s="37"/>
      <c r="F76" s="37"/>
      <c r="G76" s="37"/>
      <c r="H76" s="38"/>
    </row>
    <row r="77" spans="1:8" s="16" customFormat="1" ht="37.5" customHeight="1" outlineLevel="1" x14ac:dyDescent="0.2">
      <c r="A77" s="130" t="s">
        <v>51</v>
      </c>
      <c r="B77" s="366"/>
      <c r="C77" s="367"/>
      <c r="D77" s="36">
        <v>102828</v>
      </c>
      <c r="E77" s="37"/>
      <c r="F77" s="37"/>
      <c r="G77" s="37"/>
      <c r="H77" s="38"/>
    </row>
    <row r="78" spans="1:8" s="16" customFormat="1" ht="37.5" customHeight="1" outlineLevel="1" x14ac:dyDescent="0.2">
      <c r="A78" s="130" t="s">
        <v>197</v>
      </c>
      <c r="B78" s="366"/>
      <c r="C78" s="367"/>
      <c r="D78" s="36">
        <v>108240</v>
      </c>
      <c r="E78" s="37"/>
      <c r="F78" s="37"/>
      <c r="G78" s="37"/>
      <c r="H78" s="38"/>
    </row>
    <row r="79" spans="1:8" s="16" customFormat="1" ht="37.5" customHeight="1" outlineLevel="1" x14ac:dyDescent="0.2">
      <c r="A79" s="130" t="s">
        <v>198</v>
      </c>
      <c r="B79" s="366"/>
      <c r="C79" s="367"/>
      <c r="D79" s="36">
        <v>113652</v>
      </c>
      <c r="E79" s="37"/>
      <c r="F79" s="37"/>
      <c r="G79" s="37"/>
      <c r="H79" s="38"/>
    </row>
    <row r="80" spans="1:8" s="16" customFormat="1" ht="37.5" customHeight="1" outlineLevel="1" x14ac:dyDescent="0.2">
      <c r="A80" s="130" t="s">
        <v>199</v>
      </c>
      <c r="B80" s="366"/>
      <c r="C80" s="367"/>
      <c r="D80" s="36">
        <v>119064</v>
      </c>
      <c r="E80" s="37"/>
      <c r="F80" s="37"/>
      <c r="G80" s="37"/>
      <c r="H80" s="38"/>
    </row>
    <row r="81" spans="1:8" s="16" customFormat="1" ht="37.5" customHeight="1" outlineLevel="1" x14ac:dyDescent="0.2">
      <c r="A81" s="130" t="s">
        <v>200</v>
      </c>
      <c r="B81" s="366"/>
      <c r="C81" s="367"/>
      <c r="D81" s="36">
        <v>124476</v>
      </c>
      <c r="E81" s="37"/>
      <c r="F81" s="37"/>
      <c r="G81" s="37"/>
      <c r="H81" s="38"/>
    </row>
    <row r="82" spans="1:8" s="16" customFormat="1" ht="37.5" customHeight="1" outlineLevel="1" x14ac:dyDescent="0.2">
      <c r="A82" s="130" t="s">
        <v>201</v>
      </c>
      <c r="B82" s="366"/>
      <c r="C82" s="367"/>
      <c r="D82" s="36">
        <v>129888</v>
      </c>
      <c r="E82" s="37"/>
      <c r="F82" s="37"/>
      <c r="G82" s="37"/>
      <c r="H82" s="38"/>
    </row>
    <row r="83" spans="1:8" s="16" customFormat="1" ht="37.5" customHeight="1" outlineLevel="1" x14ac:dyDescent="0.2">
      <c r="A83" s="130" t="s">
        <v>202</v>
      </c>
      <c r="B83" s="366"/>
      <c r="C83" s="367"/>
      <c r="D83" s="36">
        <v>135300</v>
      </c>
      <c r="E83" s="37"/>
      <c r="F83" s="37"/>
      <c r="G83" s="37"/>
      <c r="H83" s="38"/>
    </row>
    <row r="84" spans="1:8" s="16" customFormat="1" ht="37.5" customHeight="1" outlineLevel="1" x14ac:dyDescent="0.2">
      <c r="A84" s="130" t="s">
        <v>203</v>
      </c>
      <c r="B84" s="366"/>
      <c r="C84" s="367"/>
      <c r="D84" s="36">
        <v>140712</v>
      </c>
      <c r="E84" s="37"/>
      <c r="F84" s="37"/>
      <c r="G84" s="37"/>
      <c r="H84" s="38"/>
    </row>
    <row r="85" spans="1:8" s="16" customFormat="1" ht="37.5" customHeight="1" outlineLevel="1" x14ac:dyDescent="0.2">
      <c r="A85" s="130" t="s">
        <v>204</v>
      </c>
      <c r="B85" s="366"/>
      <c r="C85" s="367"/>
      <c r="D85" s="36">
        <v>146124</v>
      </c>
      <c r="E85" s="37"/>
      <c r="F85" s="37"/>
      <c r="G85" s="37"/>
      <c r="H85" s="38"/>
    </row>
    <row r="86" spans="1:8" s="16" customFormat="1" ht="37.5" customHeight="1" outlineLevel="1" x14ac:dyDescent="0.2">
      <c r="A86" s="130" t="s">
        <v>205</v>
      </c>
      <c r="B86" s="366"/>
      <c r="C86" s="367"/>
      <c r="D86" s="36">
        <v>151536</v>
      </c>
      <c r="E86" s="37"/>
      <c r="F86" s="37"/>
      <c r="G86" s="37"/>
      <c r="H86" s="38"/>
    </row>
    <row r="87" spans="1:8" s="16" customFormat="1" ht="37.5" customHeight="1" outlineLevel="1" x14ac:dyDescent="0.2">
      <c r="A87" s="130" t="s">
        <v>206</v>
      </c>
      <c r="B87" s="366"/>
      <c r="C87" s="367"/>
      <c r="D87" s="36">
        <v>156948</v>
      </c>
      <c r="E87" s="37"/>
      <c r="F87" s="37"/>
      <c r="G87" s="37"/>
      <c r="H87" s="38"/>
    </row>
    <row r="88" spans="1:8" s="16" customFormat="1" ht="37.5" customHeight="1" outlineLevel="1" x14ac:dyDescent="0.2">
      <c r="A88" s="130" t="s">
        <v>217</v>
      </c>
      <c r="B88" s="366"/>
      <c r="C88" s="367"/>
      <c r="D88" s="36">
        <v>162360</v>
      </c>
      <c r="E88" s="37"/>
      <c r="F88" s="37"/>
      <c r="G88" s="37"/>
      <c r="H88" s="38"/>
    </row>
    <row r="89" spans="1:8" s="16" customFormat="1" ht="37.5" customHeight="1" outlineLevel="1" x14ac:dyDescent="0.2">
      <c r="A89" s="130" t="s">
        <v>218</v>
      </c>
      <c r="B89" s="366"/>
      <c r="C89" s="367"/>
      <c r="D89" s="36">
        <v>167772</v>
      </c>
      <c r="E89" s="37"/>
      <c r="F89" s="37"/>
      <c r="G89" s="37"/>
      <c r="H89" s="38"/>
    </row>
    <row r="90" spans="1:8" s="16" customFormat="1" ht="37.5" customHeight="1" outlineLevel="1" x14ac:dyDescent="0.2">
      <c r="A90" s="130" t="s">
        <v>219</v>
      </c>
      <c r="B90" s="366"/>
      <c r="C90" s="367"/>
      <c r="D90" s="36">
        <v>173184</v>
      </c>
      <c r="E90" s="37"/>
      <c r="F90" s="37"/>
      <c r="G90" s="37"/>
      <c r="H90" s="38"/>
    </row>
    <row r="91" spans="1:8" s="16" customFormat="1" ht="37.5" customHeight="1" outlineLevel="1" x14ac:dyDescent="0.2">
      <c r="A91" s="130" t="s">
        <v>220</v>
      </c>
      <c r="B91" s="366"/>
      <c r="C91" s="367"/>
      <c r="D91" s="36">
        <v>178596</v>
      </c>
      <c r="E91" s="37"/>
      <c r="F91" s="37"/>
      <c r="G91" s="37"/>
      <c r="H91" s="38"/>
    </row>
    <row r="92" spans="1:8" s="16" customFormat="1" ht="37.5" customHeight="1" outlineLevel="1" x14ac:dyDescent="0.2">
      <c r="A92" s="130" t="s">
        <v>221</v>
      </c>
      <c r="B92" s="131"/>
      <c r="C92" s="367"/>
      <c r="D92" s="36">
        <v>184008</v>
      </c>
      <c r="E92" s="37"/>
      <c r="F92" s="37"/>
      <c r="G92" s="37"/>
      <c r="H92" s="38"/>
    </row>
    <row r="93" spans="1:8" s="16" customFormat="1" ht="37.5" customHeight="1" outlineLevel="1" x14ac:dyDescent="0.2">
      <c r="A93" s="130" t="s">
        <v>222</v>
      </c>
      <c r="B93" s="131"/>
      <c r="C93" s="367"/>
      <c r="D93" s="36">
        <v>189420</v>
      </c>
      <c r="E93" s="37"/>
      <c r="F93" s="37"/>
      <c r="G93" s="37"/>
      <c r="H93" s="38"/>
    </row>
    <row r="94" spans="1:8" s="16" customFormat="1" ht="37.5" customHeight="1" outlineLevel="1" x14ac:dyDescent="0.2">
      <c r="A94" s="130" t="s">
        <v>223</v>
      </c>
      <c r="B94" s="131"/>
      <c r="C94" s="367"/>
      <c r="D94" s="36">
        <v>194832</v>
      </c>
      <c r="E94" s="37"/>
      <c r="F94" s="37"/>
      <c r="G94" s="37"/>
      <c r="H94" s="38"/>
    </row>
    <row r="95" spans="1:8" s="16" customFormat="1" ht="37.5" customHeight="1" outlineLevel="1" x14ac:dyDescent="0.2">
      <c r="A95" s="130" t="s">
        <v>224</v>
      </c>
      <c r="B95" s="131"/>
      <c r="C95" s="367"/>
      <c r="D95" s="36">
        <v>200244</v>
      </c>
      <c r="E95" s="37"/>
      <c r="F95" s="37"/>
      <c r="G95" s="37"/>
      <c r="H95" s="38"/>
    </row>
    <row r="96" spans="1:8" s="16" customFormat="1" ht="37.5" customHeight="1" outlineLevel="1" x14ac:dyDescent="0.2">
      <c r="A96" s="130" t="s">
        <v>225</v>
      </c>
      <c r="B96" s="131"/>
      <c r="C96" s="367"/>
      <c r="D96" s="36">
        <v>205656</v>
      </c>
      <c r="E96" s="37"/>
      <c r="F96" s="37"/>
      <c r="G96" s="37"/>
      <c r="H96" s="38"/>
    </row>
    <row r="97" spans="1:8" s="16" customFormat="1" ht="37.5" customHeight="1" outlineLevel="1" x14ac:dyDescent="0.2">
      <c r="A97" s="130" t="s">
        <v>292</v>
      </c>
      <c r="B97" s="131"/>
      <c r="C97" s="367"/>
      <c r="D97" s="36">
        <v>211068</v>
      </c>
      <c r="E97" s="37"/>
      <c r="F97" s="37"/>
      <c r="G97" s="37"/>
      <c r="H97" s="38"/>
    </row>
    <row r="98" spans="1:8" s="16" customFormat="1" ht="37.5" customHeight="1" outlineLevel="1" x14ac:dyDescent="0.2">
      <c r="A98" s="130" t="s">
        <v>293</v>
      </c>
      <c r="B98" s="131"/>
      <c r="C98" s="367"/>
      <c r="D98" s="36">
        <v>216480</v>
      </c>
      <c r="E98" s="37"/>
      <c r="F98" s="37"/>
      <c r="G98" s="37"/>
      <c r="H98" s="38"/>
    </row>
    <row r="99" spans="1:8" s="16" customFormat="1" ht="37.5" customHeight="1" outlineLevel="1" x14ac:dyDescent="0.2">
      <c r="A99" s="130" t="s">
        <v>294</v>
      </c>
      <c r="B99" s="131"/>
      <c r="C99" s="367"/>
      <c r="D99" s="36">
        <v>221892</v>
      </c>
      <c r="E99" s="37"/>
      <c r="F99" s="37"/>
      <c r="G99" s="37"/>
      <c r="H99" s="38"/>
    </row>
    <row r="100" spans="1:8" s="16" customFormat="1" ht="37.5" customHeight="1" outlineLevel="1" x14ac:dyDescent="0.2">
      <c r="A100" s="130" t="s">
        <v>295</v>
      </c>
      <c r="B100" s="131"/>
      <c r="C100" s="367"/>
      <c r="D100" s="36">
        <v>227304</v>
      </c>
      <c r="E100" s="37"/>
      <c r="F100" s="37"/>
      <c r="G100" s="37"/>
      <c r="H100" s="38"/>
    </row>
    <row r="101" spans="1:8" s="16" customFormat="1" ht="37.5" customHeight="1" outlineLevel="1" x14ac:dyDescent="0.2">
      <c r="A101" s="130" t="s">
        <v>296</v>
      </c>
      <c r="B101" s="131"/>
      <c r="C101" s="367"/>
      <c r="D101" s="36">
        <v>232716</v>
      </c>
      <c r="E101" s="37"/>
      <c r="F101" s="37"/>
      <c r="G101" s="37"/>
      <c r="H101" s="38"/>
    </row>
    <row r="102" spans="1:8" s="16" customFormat="1" ht="37.5" customHeight="1" outlineLevel="1" x14ac:dyDescent="0.2">
      <c r="A102" s="130" t="s">
        <v>297</v>
      </c>
      <c r="B102" s="131"/>
      <c r="C102" s="367"/>
      <c r="D102" s="36">
        <v>238128</v>
      </c>
      <c r="E102" s="37"/>
      <c r="F102" s="37"/>
      <c r="G102" s="37"/>
      <c r="H102" s="38"/>
    </row>
    <row r="103" spans="1:8" s="16" customFormat="1" ht="37.5" customHeight="1" outlineLevel="1" x14ac:dyDescent="0.2">
      <c r="A103" s="130" t="s">
        <v>298</v>
      </c>
      <c r="B103" s="131"/>
      <c r="C103" s="367"/>
      <c r="D103" s="36">
        <v>243540</v>
      </c>
      <c r="E103" s="37"/>
      <c r="F103" s="37"/>
      <c r="G103" s="37"/>
      <c r="H103" s="38"/>
    </row>
    <row r="104" spans="1:8" s="16" customFormat="1" ht="37.5" customHeight="1" outlineLevel="1" x14ac:dyDescent="0.2">
      <c r="A104" s="130" t="s">
        <v>299</v>
      </c>
      <c r="B104" s="131"/>
      <c r="C104" s="367"/>
      <c r="D104" s="36">
        <v>248952</v>
      </c>
      <c r="E104" s="37"/>
      <c r="F104" s="37"/>
      <c r="G104" s="37"/>
      <c r="H104" s="38"/>
    </row>
    <row r="105" spans="1:8" s="16" customFormat="1" ht="37.5" customHeight="1" outlineLevel="1" x14ac:dyDescent="0.2">
      <c r="A105" s="130" t="s">
        <v>300</v>
      </c>
      <c r="B105" s="131"/>
      <c r="C105" s="367"/>
      <c r="D105" s="36">
        <v>254364</v>
      </c>
      <c r="E105" s="37"/>
      <c r="F105" s="37"/>
      <c r="G105" s="37"/>
      <c r="H105" s="38"/>
    </row>
    <row r="106" spans="1:8" s="16" customFormat="1" ht="37.5" customHeight="1" outlineLevel="1" x14ac:dyDescent="0.2">
      <c r="A106" s="130" t="s">
        <v>301</v>
      </c>
      <c r="B106" s="131"/>
      <c r="C106" s="367"/>
      <c r="D106" s="36">
        <v>259776</v>
      </c>
      <c r="E106" s="37"/>
      <c r="F106" s="37"/>
      <c r="G106" s="37"/>
      <c r="H106" s="38"/>
    </row>
    <row r="107" spans="1:8" s="16" customFormat="1" ht="37.5" customHeight="1" outlineLevel="1" x14ac:dyDescent="0.2">
      <c r="A107" s="130" t="s">
        <v>302</v>
      </c>
      <c r="B107" s="131"/>
      <c r="C107" s="367"/>
      <c r="D107" s="36">
        <v>265188</v>
      </c>
      <c r="E107" s="37"/>
      <c r="F107" s="37"/>
      <c r="G107" s="37"/>
      <c r="H107" s="38"/>
    </row>
    <row r="108" spans="1:8" s="16" customFormat="1" ht="37.5" customHeight="1" outlineLevel="1" x14ac:dyDescent="0.2">
      <c r="A108" s="130" t="s">
        <v>303</v>
      </c>
      <c r="B108" s="131"/>
      <c r="C108" s="367"/>
      <c r="D108" s="36">
        <v>270600</v>
      </c>
      <c r="E108" s="37"/>
      <c r="F108" s="37"/>
      <c r="G108" s="37"/>
      <c r="H108" s="38"/>
    </row>
    <row r="109" spans="1:8" s="16" customFormat="1" ht="37.5" customHeight="1" outlineLevel="1" x14ac:dyDescent="0.2">
      <c r="A109" s="130" t="s">
        <v>304</v>
      </c>
      <c r="B109" s="131"/>
      <c r="C109" s="367"/>
      <c r="D109" s="36">
        <v>276012</v>
      </c>
      <c r="E109" s="37"/>
      <c r="F109" s="37"/>
      <c r="G109" s="37"/>
      <c r="H109" s="38"/>
    </row>
    <row r="110" spans="1:8" s="16" customFormat="1" ht="37.5" customHeight="1" outlineLevel="1" x14ac:dyDescent="0.2">
      <c r="A110" s="130" t="s">
        <v>305</v>
      </c>
      <c r="B110" s="131"/>
      <c r="C110" s="367"/>
      <c r="D110" s="36">
        <v>281424</v>
      </c>
      <c r="E110" s="37"/>
      <c r="F110" s="37"/>
      <c r="G110" s="37"/>
      <c r="H110" s="38"/>
    </row>
    <row r="111" spans="1:8" s="16" customFormat="1" ht="37.5" customHeight="1" outlineLevel="1" x14ac:dyDescent="0.2">
      <c r="A111" s="130" t="s">
        <v>306</v>
      </c>
      <c r="B111" s="131"/>
      <c r="C111" s="367"/>
      <c r="D111" s="36">
        <v>286836</v>
      </c>
      <c r="E111" s="37"/>
      <c r="F111" s="37"/>
      <c r="G111" s="37"/>
      <c r="H111" s="38"/>
    </row>
    <row r="112" spans="1:8" s="16" customFormat="1" ht="37.5" customHeight="1" outlineLevel="1" x14ac:dyDescent="0.2">
      <c r="A112" s="130" t="s">
        <v>307</v>
      </c>
      <c r="B112" s="131"/>
      <c r="C112" s="367"/>
      <c r="D112" s="36">
        <v>292248</v>
      </c>
      <c r="E112" s="37"/>
      <c r="F112" s="37"/>
      <c r="G112" s="37"/>
      <c r="H112" s="38"/>
    </row>
    <row r="113" spans="1:8" s="16" customFormat="1" ht="37.5" customHeight="1" outlineLevel="1" x14ac:dyDescent="0.2">
      <c r="A113" s="130" t="s">
        <v>308</v>
      </c>
      <c r="B113" s="131"/>
      <c r="C113" s="367"/>
      <c r="D113" s="36">
        <v>297660</v>
      </c>
      <c r="E113" s="37"/>
      <c r="F113" s="37"/>
      <c r="G113" s="37"/>
      <c r="H113" s="38"/>
    </row>
    <row r="114" spans="1:8" s="16" customFormat="1" ht="37.5" customHeight="1" outlineLevel="1" x14ac:dyDescent="0.2">
      <c r="A114" s="130" t="s">
        <v>309</v>
      </c>
      <c r="B114" s="131"/>
      <c r="C114" s="367"/>
      <c r="D114" s="36">
        <v>303072</v>
      </c>
      <c r="E114" s="37"/>
      <c r="F114" s="37"/>
      <c r="G114" s="37"/>
      <c r="H114" s="38"/>
    </row>
    <row r="115" spans="1:8" s="16" customFormat="1" ht="37.5" customHeight="1" outlineLevel="1" x14ac:dyDescent="0.2">
      <c r="A115" s="130" t="s">
        <v>310</v>
      </c>
      <c r="B115" s="131"/>
      <c r="C115" s="367"/>
      <c r="D115" s="36">
        <v>308484</v>
      </c>
      <c r="E115" s="37"/>
      <c r="F115" s="37"/>
      <c r="G115" s="37"/>
      <c r="H115" s="38"/>
    </row>
    <row r="116" spans="1:8" s="16" customFormat="1" ht="37.5" customHeight="1" outlineLevel="1" x14ac:dyDescent="0.2">
      <c r="A116" s="130" t="s">
        <v>311</v>
      </c>
      <c r="B116" s="131"/>
      <c r="C116" s="367"/>
      <c r="D116" s="36">
        <v>313896</v>
      </c>
      <c r="E116" s="37"/>
      <c r="F116" s="37"/>
      <c r="G116" s="37"/>
      <c r="H116" s="38"/>
    </row>
    <row r="117" spans="1:8" s="16" customFormat="1" ht="37.5" customHeight="1" outlineLevel="1" x14ac:dyDescent="0.2">
      <c r="A117" s="130" t="s">
        <v>312</v>
      </c>
      <c r="B117" s="131"/>
      <c r="C117" s="367"/>
      <c r="D117" s="36">
        <v>319308</v>
      </c>
      <c r="E117" s="37"/>
      <c r="F117" s="37"/>
      <c r="G117" s="37"/>
      <c r="H117" s="38"/>
    </row>
    <row r="118" spans="1:8" s="16" customFormat="1" ht="37.5" customHeight="1" outlineLevel="1" x14ac:dyDescent="0.2">
      <c r="A118" s="130" t="s">
        <v>313</v>
      </c>
      <c r="B118" s="131"/>
      <c r="C118" s="367"/>
      <c r="D118" s="36">
        <v>324720</v>
      </c>
      <c r="E118" s="37"/>
      <c r="F118" s="37"/>
      <c r="G118" s="37"/>
      <c r="H118" s="38"/>
    </row>
    <row r="119" spans="1:8" s="16" customFormat="1" ht="37.5" customHeight="1" outlineLevel="1" x14ac:dyDescent="0.2">
      <c r="A119" s="130" t="s">
        <v>314</v>
      </c>
      <c r="B119" s="131"/>
      <c r="C119" s="367"/>
      <c r="D119" s="36">
        <v>330132</v>
      </c>
      <c r="E119" s="37"/>
      <c r="F119" s="37"/>
      <c r="G119" s="37"/>
      <c r="H119" s="38"/>
    </row>
    <row r="120" spans="1:8" s="16" customFormat="1" ht="37.5" customHeight="1" outlineLevel="1" x14ac:dyDescent="0.2">
      <c r="A120" s="130" t="s">
        <v>315</v>
      </c>
      <c r="B120" s="131"/>
      <c r="C120" s="367"/>
      <c r="D120" s="36">
        <v>335544</v>
      </c>
      <c r="E120" s="37"/>
      <c r="F120" s="37"/>
      <c r="G120" s="37"/>
      <c r="H120" s="38"/>
    </row>
    <row r="121" spans="1:8" s="16" customFormat="1" ht="37.5" customHeight="1" outlineLevel="1" x14ac:dyDescent="0.2">
      <c r="A121" s="130" t="s">
        <v>316</v>
      </c>
      <c r="B121" s="131"/>
      <c r="C121" s="367"/>
      <c r="D121" s="36">
        <v>340956</v>
      </c>
      <c r="E121" s="37"/>
      <c r="F121" s="37"/>
      <c r="G121" s="37"/>
      <c r="H121" s="38"/>
    </row>
    <row r="122" spans="1:8" s="16" customFormat="1" ht="37.5" customHeight="1" outlineLevel="1" x14ac:dyDescent="0.2">
      <c r="A122" s="130" t="s">
        <v>317</v>
      </c>
      <c r="B122" s="131"/>
      <c r="C122" s="367"/>
      <c r="D122" s="36">
        <v>346368</v>
      </c>
      <c r="E122" s="37"/>
      <c r="F122" s="37"/>
      <c r="G122" s="37"/>
      <c r="H122" s="38"/>
    </row>
    <row r="123" spans="1:8" s="16" customFormat="1" ht="37.5" customHeight="1" outlineLevel="1" x14ac:dyDescent="0.2">
      <c r="A123" s="130" t="s">
        <v>318</v>
      </c>
      <c r="B123" s="131"/>
      <c r="C123" s="367"/>
      <c r="D123" s="36">
        <v>351780</v>
      </c>
      <c r="E123" s="37"/>
      <c r="F123" s="37"/>
      <c r="G123" s="37"/>
      <c r="H123" s="38"/>
    </row>
    <row r="124" spans="1:8" s="16" customFormat="1" ht="37.5" customHeight="1" outlineLevel="1" x14ac:dyDescent="0.2">
      <c r="A124" s="130" t="s">
        <v>319</v>
      </c>
      <c r="B124" s="131"/>
      <c r="C124" s="367"/>
      <c r="D124" s="36">
        <v>357192</v>
      </c>
      <c r="E124" s="37"/>
      <c r="F124" s="37"/>
      <c r="G124" s="37"/>
      <c r="H124" s="38"/>
    </row>
    <row r="125" spans="1:8" s="16" customFormat="1" ht="37.5" customHeight="1" outlineLevel="1" x14ac:dyDescent="0.2">
      <c r="A125" s="130" t="s">
        <v>320</v>
      </c>
      <c r="B125" s="131"/>
      <c r="C125" s="367"/>
      <c r="D125" s="36">
        <v>362604</v>
      </c>
      <c r="E125" s="37"/>
      <c r="F125" s="37"/>
      <c r="G125" s="37"/>
      <c r="H125" s="38"/>
    </row>
    <row r="126" spans="1:8" s="16" customFormat="1" ht="37.5" customHeight="1" outlineLevel="1" thickBot="1" x14ac:dyDescent="0.25">
      <c r="A126" s="130" t="s">
        <v>321</v>
      </c>
      <c r="B126" s="131"/>
      <c r="C126" s="368"/>
      <c r="D126" s="36">
        <v>368016</v>
      </c>
      <c r="E126" s="37"/>
      <c r="F126" s="37"/>
      <c r="G126" s="37"/>
      <c r="H126" s="38"/>
    </row>
    <row r="127" spans="1:8" s="16" customFormat="1" ht="24.95" customHeight="1" thickBot="1" x14ac:dyDescent="0.25">
      <c r="A127" s="81"/>
      <c r="B127" s="467"/>
      <c r="C127" s="118"/>
      <c r="D127" s="468" t="s">
        <v>352</v>
      </c>
      <c r="E127" s="468"/>
      <c r="F127" s="468"/>
      <c r="G127" s="468"/>
      <c r="H127" s="469"/>
    </row>
    <row r="128" spans="1:8" s="16" customFormat="1" ht="24.95" customHeight="1" thickBot="1" x14ac:dyDescent="0.25">
      <c r="A128" s="470"/>
      <c r="B128" s="471"/>
      <c r="C128" s="182"/>
      <c r="D128" s="472" t="s">
        <v>176</v>
      </c>
      <c r="E128" s="473" t="s">
        <v>177</v>
      </c>
      <c r="F128" s="474" t="s">
        <v>178</v>
      </c>
      <c r="G128" s="473" t="s">
        <v>179</v>
      </c>
      <c r="H128" s="475" t="s">
        <v>180</v>
      </c>
    </row>
    <row r="129" spans="1:8" s="16" customFormat="1" ht="48" customHeight="1" x14ac:dyDescent="0.2">
      <c r="A129" s="53" t="s">
        <v>353</v>
      </c>
      <c r="B129" s="30" t="s">
        <v>27</v>
      </c>
      <c r="C12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9" s="403">
        <f>F129*1.2</f>
        <v>14263.199999999999</v>
      </c>
      <c r="E129" s="404">
        <f>F129*1.1</f>
        <v>13074.6</v>
      </c>
      <c r="F129" s="404">
        <v>11886</v>
      </c>
      <c r="G129" s="404">
        <f>F129*0.75</f>
        <v>8914.5</v>
      </c>
      <c r="H129" s="405">
        <f>F129*0.5</f>
        <v>5943</v>
      </c>
    </row>
    <row r="130" spans="1:8" s="16" customFormat="1" ht="132" customHeight="1" x14ac:dyDescent="0.2">
      <c r="A130" s="55"/>
      <c r="B130" s="35"/>
      <c r="C130" s="35"/>
      <c r="D130" s="406"/>
      <c r="E130" s="407"/>
      <c r="F130" s="407"/>
      <c r="G130" s="407"/>
      <c r="H130" s="408"/>
    </row>
    <row r="131" spans="1:8" s="16" customFormat="1" ht="97.5" customHeight="1" x14ac:dyDescent="0.2">
      <c r="A131" s="55"/>
      <c r="B131" s="39" t="s">
        <v>12</v>
      </c>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1" s="406"/>
      <c r="E131" s="407"/>
      <c r="F131" s="407"/>
      <c r="G131" s="407"/>
      <c r="H131" s="408"/>
    </row>
    <row r="132" spans="1:8" s="16" customFormat="1" ht="166.5" customHeight="1" thickBot="1" x14ac:dyDescent="0.25">
      <c r="A132" s="59"/>
      <c r="B132" s="42" t="s">
        <v>13</v>
      </c>
      <c r="C13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2" s="409"/>
      <c r="E132" s="410"/>
      <c r="F132" s="410"/>
      <c r="G132" s="410"/>
      <c r="H132" s="411"/>
    </row>
    <row r="133" spans="1:8" s="16" customFormat="1" ht="24.95" customHeight="1" thickBot="1" x14ac:dyDescent="0.25">
      <c r="A133" s="47"/>
      <c r="B133" s="48"/>
      <c r="C133" s="49"/>
      <c r="D133" s="302"/>
      <c r="E133" s="302"/>
      <c r="F133" s="302"/>
      <c r="G133" s="302"/>
      <c r="H133" s="429"/>
    </row>
    <row r="134" spans="1:8" s="16" customFormat="1" ht="48" customHeight="1" x14ac:dyDescent="0.2">
      <c r="A134" s="53" t="s">
        <v>354</v>
      </c>
      <c r="B134" s="30" t="s">
        <v>27</v>
      </c>
      <c r="C13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4" s="54">
        <f>F134*1.2</f>
        <v>16336.8</v>
      </c>
      <c r="E134" s="32">
        <f>F134*1.1</f>
        <v>14975.400000000001</v>
      </c>
      <c r="F134" s="32">
        <v>13614</v>
      </c>
      <c r="G134" s="32">
        <f>F134*0.75</f>
        <v>10210.5</v>
      </c>
      <c r="H134" s="33">
        <f>F134*0.5</f>
        <v>6807</v>
      </c>
    </row>
    <row r="135" spans="1:8" s="16" customFormat="1" ht="132" customHeight="1" x14ac:dyDescent="0.2">
      <c r="A135" s="55"/>
      <c r="B135" s="35"/>
      <c r="C135" s="35"/>
      <c r="D135" s="56"/>
      <c r="E135" s="37"/>
      <c r="F135" s="37"/>
      <c r="G135" s="37"/>
      <c r="H135" s="38"/>
    </row>
    <row r="136" spans="1:8" s="16" customFormat="1" ht="97.5" customHeight="1" x14ac:dyDescent="0.2">
      <c r="A136" s="55"/>
      <c r="B136" s="39" t="s">
        <v>12</v>
      </c>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6" s="56"/>
      <c r="E136" s="37"/>
      <c r="F136" s="37"/>
      <c r="G136" s="37"/>
      <c r="H136" s="38"/>
    </row>
    <row r="137" spans="1:8" s="16" customFormat="1" ht="166.5" customHeight="1" x14ac:dyDescent="0.2">
      <c r="A137" s="55"/>
      <c r="B137" s="57" t="s">
        <v>13</v>
      </c>
      <c r="C13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7" s="56"/>
      <c r="E137" s="37"/>
      <c r="F137" s="37"/>
      <c r="G137" s="37"/>
      <c r="H137" s="38"/>
    </row>
    <row r="138" spans="1:8" s="16" customFormat="1" ht="92.25" customHeight="1" thickBot="1" x14ac:dyDescent="0.25">
      <c r="A138" s="59"/>
      <c r="B138" s="42" t="s">
        <v>16</v>
      </c>
      <c r="C13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8" s="61"/>
      <c r="E138" s="45"/>
      <c r="F138" s="45"/>
      <c r="G138" s="45"/>
      <c r="H138" s="46"/>
    </row>
    <row r="139" spans="1:8" s="16" customFormat="1" ht="24.95" customHeight="1" thickBot="1" x14ac:dyDescent="0.25">
      <c r="A139" s="81"/>
      <c r="B139" s="82"/>
      <c r="C139" s="83"/>
      <c r="D139" s="302"/>
      <c r="E139" s="302"/>
      <c r="F139" s="302"/>
      <c r="G139" s="302"/>
      <c r="H139" s="429"/>
    </row>
    <row r="140" spans="1:8" s="16" customFormat="1" ht="50.1" customHeight="1" x14ac:dyDescent="0.2">
      <c r="A140" s="65" t="s">
        <v>355</v>
      </c>
      <c r="B140" s="87" t="s">
        <v>23</v>
      </c>
      <c r="C14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0" s="264">
        <v>396</v>
      </c>
      <c r="E140" s="316"/>
      <c r="F140" s="316"/>
      <c r="G140" s="316"/>
      <c r="H140" s="317"/>
    </row>
    <row r="141" spans="1:8" s="16" customFormat="1" ht="94.5" customHeight="1" x14ac:dyDescent="0.2">
      <c r="A141" s="71"/>
      <c r="B141" s="92"/>
      <c r="C141" s="93"/>
      <c r="D141" s="94"/>
      <c r="E141" s="95"/>
      <c r="F141" s="95"/>
      <c r="G141" s="95"/>
      <c r="H141" s="318"/>
    </row>
    <row r="142" spans="1:8" s="16" customFormat="1" ht="163.5" customHeight="1" thickBot="1" x14ac:dyDescent="0.25">
      <c r="A142" s="77"/>
      <c r="B142" s="97" t="s">
        <v>13</v>
      </c>
      <c r="C14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2" s="265"/>
      <c r="E142" s="319"/>
      <c r="F142" s="319"/>
      <c r="G142" s="319"/>
      <c r="H142" s="320"/>
    </row>
    <row r="143" spans="1:8" s="16" customFormat="1" ht="24.95" customHeight="1" thickBot="1" x14ac:dyDescent="0.25">
      <c r="A143" s="81"/>
      <c r="B143" s="117"/>
      <c r="C143" s="118"/>
      <c r="D143" s="468" t="s">
        <v>352</v>
      </c>
      <c r="E143" s="468"/>
      <c r="F143" s="468"/>
      <c r="G143" s="468"/>
      <c r="H143" s="469"/>
    </row>
    <row r="144" spans="1:8" s="16" customFormat="1" ht="50.1" customHeight="1" thickBot="1" x14ac:dyDescent="0.25">
      <c r="A144" s="119" t="s">
        <v>31</v>
      </c>
      <c r="B144" s="120"/>
      <c r="C144" s="120"/>
      <c r="D144" s="700" t="str">
        <f>"от "&amp;MIN(D145:D163)&amp;" до "&amp;MAX(D145:D163)</f>
        <v>от 2706 до 97416</v>
      </c>
      <c r="E144" s="701"/>
      <c r="F144" s="701"/>
      <c r="G144" s="701"/>
      <c r="H144" s="702"/>
    </row>
    <row r="145" spans="1:8" s="16" customFormat="1" ht="37.5" customHeight="1" outlineLevel="1" x14ac:dyDescent="0.2">
      <c r="A145" s="124" t="s">
        <v>356</v>
      </c>
      <c r="B145" s="364"/>
      <c r="C145"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54">
        <v>2706</v>
      </c>
      <c r="E145" s="32"/>
      <c r="F145" s="32"/>
      <c r="G145" s="32"/>
      <c r="H145" s="33"/>
    </row>
    <row r="146" spans="1:8" s="16" customFormat="1" ht="37.5" customHeight="1" outlineLevel="1" x14ac:dyDescent="0.2">
      <c r="A146" s="500" t="s">
        <v>357</v>
      </c>
      <c r="B146" s="511"/>
      <c r="C146" s="367"/>
      <c r="D146" s="56">
        <v>5412</v>
      </c>
      <c r="E146" s="37"/>
      <c r="F146" s="37"/>
      <c r="G146" s="37"/>
      <c r="H146" s="38"/>
    </row>
    <row r="147" spans="1:8" s="16" customFormat="1" ht="37.5" customHeight="1" outlineLevel="1" x14ac:dyDescent="0.2">
      <c r="A147" s="500" t="s">
        <v>358</v>
      </c>
      <c r="B147" s="511"/>
      <c r="C147" s="367"/>
      <c r="D147" s="56">
        <v>10824</v>
      </c>
      <c r="E147" s="37"/>
      <c r="F147" s="37"/>
      <c r="G147" s="37"/>
      <c r="H147" s="38"/>
    </row>
    <row r="148" spans="1:8" s="16" customFormat="1" ht="37.5" customHeight="1" outlineLevel="1" x14ac:dyDescent="0.2">
      <c r="A148" s="500" t="s">
        <v>359</v>
      </c>
      <c r="B148" s="511"/>
      <c r="C148" s="367"/>
      <c r="D148" s="56">
        <v>16236</v>
      </c>
      <c r="E148" s="37"/>
      <c r="F148" s="37"/>
      <c r="G148" s="37"/>
      <c r="H148" s="38"/>
    </row>
    <row r="149" spans="1:8" s="16" customFormat="1" ht="37.5" customHeight="1" outlineLevel="1" x14ac:dyDescent="0.2">
      <c r="A149" s="500" t="s">
        <v>360</v>
      </c>
      <c r="B149" s="511"/>
      <c r="C149" s="367"/>
      <c r="D149" s="56">
        <v>21648</v>
      </c>
      <c r="E149" s="37"/>
      <c r="F149" s="37"/>
      <c r="G149" s="37"/>
      <c r="H149" s="38"/>
    </row>
    <row r="150" spans="1:8" s="16" customFormat="1" ht="37.5" customHeight="1" outlineLevel="1" x14ac:dyDescent="0.2">
      <c r="A150" s="500" t="s">
        <v>361</v>
      </c>
      <c r="B150" s="511"/>
      <c r="C150" s="367"/>
      <c r="D150" s="56">
        <v>27060</v>
      </c>
      <c r="E150" s="37"/>
      <c r="F150" s="37"/>
      <c r="G150" s="37"/>
      <c r="H150" s="38"/>
    </row>
    <row r="151" spans="1:8" s="16" customFormat="1" ht="37.5" customHeight="1" outlineLevel="1" x14ac:dyDescent="0.2">
      <c r="A151" s="500" t="s">
        <v>362</v>
      </c>
      <c r="B151" s="511"/>
      <c r="C151" s="367"/>
      <c r="D151" s="56">
        <v>32472</v>
      </c>
      <c r="E151" s="37"/>
      <c r="F151" s="37"/>
      <c r="G151" s="37"/>
      <c r="H151" s="38"/>
    </row>
    <row r="152" spans="1:8" s="16" customFormat="1" ht="37.5" customHeight="1" outlineLevel="1" x14ac:dyDescent="0.2">
      <c r="A152" s="500" t="s">
        <v>363</v>
      </c>
      <c r="B152" s="511"/>
      <c r="C152" s="367"/>
      <c r="D152" s="56">
        <v>37884</v>
      </c>
      <c r="E152" s="37"/>
      <c r="F152" s="37"/>
      <c r="G152" s="37"/>
      <c r="H152" s="38"/>
    </row>
    <row r="153" spans="1:8" s="16" customFormat="1" ht="37.5" customHeight="1" outlineLevel="1" x14ac:dyDescent="0.2">
      <c r="A153" s="500" t="s">
        <v>364</v>
      </c>
      <c r="B153" s="511"/>
      <c r="C153" s="367"/>
      <c r="D153" s="56">
        <v>43296</v>
      </c>
      <c r="E153" s="37"/>
      <c r="F153" s="37"/>
      <c r="G153" s="37"/>
      <c r="H153" s="38"/>
    </row>
    <row r="154" spans="1:8" s="16" customFormat="1" ht="37.5" customHeight="1" outlineLevel="1" x14ac:dyDescent="0.2">
      <c r="A154" s="500" t="s">
        <v>365</v>
      </c>
      <c r="B154" s="511"/>
      <c r="C154" s="367"/>
      <c r="D154" s="56">
        <v>48708</v>
      </c>
      <c r="E154" s="37"/>
      <c r="F154" s="37"/>
      <c r="G154" s="37"/>
      <c r="H154" s="38"/>
    </row>
    <row r="155" spans="1:8" s="16" customFormat="1" ht="37.5" customHeight="1" outlineLevel="1" x14ac:dyDescent="0.2">
      <c r="A155" s="500" t="s">
        <v>366</v>
      </c>
      <c r="B155" s="511"/>
      <c r="C155" s="367"/>
      <c r="D155" s="56">
        <v>54120</v>
      </c>
      <c r="E155" s="37"/>
      <c r="F155" s="37"/>
      <c r="G155" s="37"/>
      <c r="H155" s="38"/>
    </row>
    <row r="156" spans="1:8" s="16" customFormat="1" ht="37.5" customHeight="1" outlineLevel="1" x14ac:dyDescent="0.2">
      <c r="A156" s="500" t="s">
        <v>367</v>
      </c>
      <c r="B156" s="511"/>
      <c r="C156" s="367"/>
      <c r="D156" s="56">
        <v>59532</v>
      </c>
      <c r="E156" s="37"/>
      <c r="F156" s="37"/>
      <c r="G156" s="37"/>
      <c r="H156" s="38"/>
    </row>
    <row r="157" spans="1:8" s="16" customFormat="1" ht="37.5" customHeight="1" outlineLevel="1" x14ac:dyDescent="0.2">
      <c r="A157" s="500" t="s">
        <v>368</v>
      </c>
      <c r="B157" s="511"/>
      <c r="C157" s="367"/>
      <c r="D157" s="56">
        <v>64944</v>
      </c>
      <c r="E157" s="37"/>
      <c r="F157" s="37"/>
      <c r="G157" s="37"/>
      <c r="H157" s="38"/>
    </row>
    <row r="158" spans="1:8" s="16" customFormat="1" ht="37.5" customHeight="1" outlineLevel="1" x14ac:dyDescent="0.2">
      <c r="A158" s="500" t="s">
        <v>369</v>
      </c>
      <c r="B158" s="511"/>
      <c r="C158" s="367"/>
      <c r="D158" s="56">
        <v>70356</v>
      </c>
      <c r="E158" s="37"/>
      <c r="F158" s="37"/>
      <c r="G158" s="37"/>
      <c r="H158" s="38"/>
    </row>
    <row r="159" spans="1:8" s="16" customFormat="1" ht="37.5" customHeight="1" outlineLevel="1" x14ac:dyDescent="0.2">
      <c r="A159" s="500" t="s">
        <v>370</v>
      </c>
      <c r="B159" s="511"/>
      <c r="C159" s="367"/>
      <c r="D159" s="56">
        <v>75768</v>
      </c>
      <c r="E159" s="37"/>
      <c r="F159" s="37"/>
      <c r="G159" s="37"/>
      <c r="H159" s="38"/>
    </row>
    <row r="160" spans="1:8" s="16" customFormat="1" ht="37.5" customHeight="1" outlineLevel="1" x14ac:dyDescent="0.2">
      <c r="A160" s="500" t="s">
        <v>371</v>
      </c>
      <c r="B160" s="511"/>
      <c r="C160" s="367"/>
      <c r="D160" s="56">
        <v>81180</v>
      </c>
      <c r="E160" s="37"/>
      <c r="F160" s="37"/>
      <c r="G160" s="37"/>
      <c r="H160" s="38"/>
    </row>
    <row r="161" spans="1:8" s="16" customFormat="1" ht="37.5" customHeight="1" outlineLevel="1" x14ac:dyDescent="0.2">
      <c r="A161" s="500" t="s">
        <v>372</v>
      </c>
      <c r="B161" s="511"/>
      <c r="C161" s="367"/>
      <c r="D161" s="56">
        <v>86592</v>
      </c>
      <c r="E161" s="37"/>
      <c r="F161" s="37"/>
      <c r="G161" s="37"/>
      <c r="H161" s="38"/>
    </row>
    <row r="162" spans="1:8" s="16" customFormat="1" ht="37.5" customHeight="1" outlineLevel="1" x14ac:dyDescent="0.2">
      <c r="A162" s="500" t="s">
        <v>373</v>
      </c>
      <c r="B162" s="511"/>
      <c r="C162" s="367"/>
      <c r="D162" s="56">
        <v>92004</v>
      </c>
      <c r="E162" s="37"/>
      <c r="F162" s="37"/>
      <c r="G162" s="37"/>
      <c r="H162" s="38"/>
    </row>
    <row r="163" spans="1:8" s="16" customFormat="1" ht="37.5" customHeight="1" outlineLevel="1" x14ac:dyDescent="0.2">
      <c r="A163" s="500" t="s">
        <v>374</v>
      </c>
      <c r="B163" s="511"/>
      <c r="C163" s="367"/>
      <c r="D163" s="56">
        <v>97416</v>
      </c>
      <c r="E163" s="37"/>
      <c r="F163" s="37"/>
      <c r="G163" s="37"/>
      <c r="H163" s="38"/>
    </row>
    <row r="164" spans="1:8" s="16" customFormat="1" ht="37.5" customHeight="1" outlineLevel="1" x14ac:dyDescent="0.2">
      <c r="A164" s="130" t="s">
        <v>375</v>
      </c>
      <c r="B164" s="366"/>
      <c r="C164" s="367"/>
      <c r="D164" s="56">
        <v>102828</v>
      </c>
      <c r="E164" s="37"/>
      <c r="F164" s="37"/>
      <c r="G164" s="37"/>
      <c r="H164" s="38"/>
    </row>
    <row r="165" spans="1:8" s="16" customFormat="1" ht="37.5" customHeight="1" outlineLevel="1" x14ac:dyDescent="0.2">
      <c r="A165" s="130" t="s">
        <v>376</v>
      </c>
      <c r="B165" s="366"/>
      <c r="C165" s="367"/>
      <c r="D165" s="56">
        <v>108240</v>
      </c>
      <c r="E165" s="37"/>
      <c r="F165" s="37"/>
      <c r="G165" s="37"/>
      <c r="H165" s="38"/>
    </row>
    <row r="166" spans="1:8" s="16" customFormat="1" ht="37.5" customHeight="1" outlineLevel="1" x14ac:dyDescent="0.2">
      <c r="A166" s="130" t="s">
        <v>377</v>
      </c>
      <c r="B166" s="366"/>
      <c r="C166" s="367"/>
      <c r="D166" s="56">
        <v>113652</v>
      </c>
      <c r="E166" s="37"/>
      <c r="F166" s="37"/>
      <c r="G166" s="37"/>
      <c r="H166" s="38"/>
    </row>
    <row r="167" spans="1:8" s="16" customFormat="1" ht="37.5" customHeight="1" outlineLevel="1" x14ac:dyDescent="0.2">
      <c r="A167" s="130" t="s">
        <v>378</v>
      </c>
      <c r="B167" s="366"/>
      <c r="C167" s="367"/>
      <c r="D167" s="56">
        <v>119064</v>
      </c>
      <c r="E167" s="37"/>
      <c r="F167" s="37"/>
      <c r="G167" s="37"/>
      <c r="H167" s="38"/>
    </row>
    <row r="168" spans="1:8" s="16" customFormat="1" ht="37.5" customHeight="1" outlineLevel="1" x14ac:dyDescent="0.2">
      <c r="A168" s="130" t="s">
        <v>379</v>
      </c>
      <c r="B168" s="366"/>
      <c r="C168" s="367"/>
      <c r="D168" s="56">
        <v>124476</v>
      </c>
      <c r="E168" s="37"/>
      <c r="F168" s="37"/>
      <c r="G168" s="37"/>
      <c r="H168" s="38"/>
    </row>
    <row r="169" spans="1:8" s="16" customFormat="1" ht="37.5" customHeight="1" outlineLevel="1" x14ac:dyDescent="0.2">
      <c r="A169" s="130" t="s">
        <v>380</v>
      </c>
      <c r="B169" s="366"/>
      <c r="C169" s="367"/>
      <c r="D169" s="56">
        <v>129888</v>
      </c>
      <c r="E169" s="37"/>
      <c r="F169" s="37"/>
      <c r="G169" s="37"/>
      <c r="H169" s="38"/>
    </row>
    <row r="170" spans="1:8" s="16" customFormat="1" ht="37.5" customHeight="1" outlineLevel="1" x14ac:dyDescent="0.2">
      <c r="A170" s="130" t="s">
        <v>381</v>
      </c>
      <c r="B170" s="366"/>
      <c r="C170" s="367"/>
      <c r="D170" s="56">
        <v>135300</v>
      </c>
      <c r="E170" s="37"/>
      <c r="F170" s="37"/>
      <c r="G170" s="37"/>
      <c r="H170" s="38"/>
    </row>
    <row r="171" spans="1:8" s="16" customFormat="1" ht="37.5" customHeight="1" outlineLevel="1" x14ac:dyDescent="0.2">
      <c r="A171" s="130" t="s">
        <v>382</v>
      </c>
      <c r="B171" s="366"/>
      <c r="C171" s="367"/>
      <c r="D171" s="56">
        <v>140712</v>
      </c>
      <c r="E171" s="37"/>
      <c r="F171" s="37"/>
      <c r="G171" s="37"/>
      <c r="H171" s="38"/>
    </row>
    <row r="172" spans="1:8" s="16" customFormat="1" ht="37.5" customHeight="1" outlineLevel="1" x14ac:dyDescent="0.2">
      <c r="A172" s="130" t="s">
        <v>383</v>
      </c>
      <c r="B172" s="366"/>
      <c r="C172" s="367"/>
      <c r="D172" s="56">
        <v>146124</v>
      </c>
      <c r="E172" s="37"/>
      <c r="F172" s="37"/>
      <c r="G172" s="37"/>
      <c r="H172" s="38"/>
    </row>
    <row r="173" spans="1:8" s="16" customFormat="1" ht="37.5" customHeight="1" outlineLevel="1" x14ac:dyDescent="0.2">
      <c r="A173" s="130" t="s">
        <v>384</v>
      </c>
      <c r="B173" s="366"/>
      <c r="C173" s="367"/>
      <c r="D173" s="56">
        <v>151536</v>
      </c>
      <c r="E173" s="37"/>
      <c r="F173" s="37"/>
      <c r="G173" s="37"/>
      <c r="H173" s="38"/>
    </row>
    <row r="174" spans="1:8" s="16" customFormat="1" ht="37.5" customHeight="1" outlineLevel="1" x14ac:dyDescent="0.2">
      <c r="A174" s="130" t="s">
        <v>385</v>
      </c>
      <c r="B174" s="366"/>
      <c r="C174" s="367"/>
      <c r="D174" s="56">
        <v>156948</v>
      </c>
      <c r="E174" s="37"/>
      <c r="F174" s="37"/>
      <c r="G174" s="37"/>
      <c r="H174" s="38"/>
    </row>
    <row r="175" spans="1:8" s="16" customFormat="1" ht="37.5" customHeight="1" outlineLevel="1" x14ac:dyDescent="0.2">
      <c r="A175" s="130" t="s">
        <v>386</v>
      </c>
      <c r="B175" s="366"/>
      <c r="C175" s="367"/>
      <c r="D175" s="56">
        <v>162360</v>
      </c>
      <c r="E175" s="37"/>
      <c r="F175" s="37"/>
      <c r="G175" s="37"/>
      <c r="H175" s="38"/>
    </row>
    <row r="176" spans="1:8" s="16" customFormat="1" ht="37.5" customHeight="1" outlineLevel="1" x14ac:dyDescent="0.2">
      <c r="A176" s="130" t="s">
        <v>387</v>
      </c>
      <c r="B176" s="366"/>
      <c r="C176" s="367"/>
      <c r="D176" s="56">
        <v>167772</v>
      </c>
      <c r="E176" s="37"/>
      <c r="F176" s="37"/>
      <c r="G176" s="37"/>
      <c r="H176" s="38"/>
    </row>
    <row r="177" spans="1:8" s="16" customFormat="1" ht="37.5" customHeight="1" outlineLevel="1" x14ac:dyDescent="0.2">
      <c r="A177" s="130" t="s">
        <v>388</v>
      </c>
      <c r="B177" s="366"/>
      <c r="C177" s="367"/>
      <c r="D177" s="56">
        <v>173184</v>
      </c>
      <c r="E177" s="37"/>
      <c r="F177" s="37"/>
      <c r="G177" s="37"/>
      <c r="H177" s="38"/>
    </row>
    <row r="178" spans="1:8" s="16" customFormat="1" ht="37.5" customHeight="1" outlineLevel="1" x14ac:dyDescent="0.2">
      <c r="A178" s="130" t="s">
        <v>389</v>
      </c>
      <c r="B178" s="366"/>
      <c r="C178" s="367"/>
      <c r="D178" s="56">
        <v>178596</v>
      </c>
      <c r="E178" s="37"/>
      <c r="F178" s="37"/>
      <c r="G178" s="37"/>
      <c r="H178" s="38"/>
    </row>
    <row r="179" spans="1:8" s="16" customFormat="1" ht="37.5" customHeight="1" outlineLevel="1" thickBot="1" x14ac:dyDescent="0.25">
      <c r="A179" s="130" t="s">
        <v>390</v>
      </c>
      <c r="B179" s="366"/>
      <c r="C179" s="368"/>
      <c r="D179" s="56">
        <v>184008</v>
      </c>
      <c r="E179" s="37"/>
      <c r="F179" s="37"/>
      <c r="G179" s="37"/>
      <c r="H179" s="38"/>
    </row>
    <row r="180" spans="1:8" s="16" customFormat="1" ht="50.1" customHeight="1" thickBot="1" x14ac:dyDescent="0.25">
      <c r="A180" s="119" t="s">
        <v>52</v>
      </c>
      <c r="B180" s="120"/>
      <c r="C180" s="120"/>
      <c r="D180" s="700" t="str">
        <f>"от "&amp;MIN(D181:D190)&amp;" до "&amp;MAX(D181:D190)</f>
        <v>от 390 до 20490</v>
      </c>
      <c r="E180" s="701"/>
      <c r="F180" s="701"/>
      <c r="G180" s="701"/>
      <c r="H180" s="702"/>
    </row>
    <row r="181" spans="1:8" s="16" customFormat="1" ht="159.75" customHeight="1" x14ac:dyDescent="0.2">
      <c r="A181" s="422" t="s">
        <v>272</v>
      </c>
      <c r="B181" s="133" t="s">
        <v>273</v>
      </c>
      <c r="C181" s="7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81" s="31">
        <v>1500</v>
      </c>
      <c r="E181" s="32"/>
      <c r="F181" s="32"/>
      <c r="G181" s="32"/>
      <c r="H181" s="33"/>
    </row>
    <row r="182" spans="1:8" s="16" customFormat="1" ht="37.5" customHeight="1" x14ac:dyDescent="0.2">
      <c r="A182" s="143" t="s">
        <v>54</v>
      </c>
      <c r="B182" s="144"/>
      <c r="C182" s="42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2" s="36">
        <v>1290</v>
      </c>
      <c r="E182" s="37"/>
      <c r="F182" s="37"/>
      <c r="G182" s="37"/>
      <c r="H182" s="38"/>
    </row>
    <row r="183" spans="1:8" s="16" customFormat="1" ht="37.5" customHeight="1" x14ac:dyDescent="0.2">
      <c r="A183" s="143" t="s">
        <v>55</v>
      </c>
      <c r="B183" s="144"/>
      <c r="C183" s="425"/>
      <c r="D183" s="36">
        <v>20490</v>
      </c>
      <c r="E183" s="37"/>
      <c r="F183" s="37"/>
      <c r="G183" s="37"/>
      <c r="H183" s="38"/>
    </row>
    <row r="184" spans="1:8" s="16" customFormat="1" ht="37.5" customHeight="1" x14ac:dyDescent="0.2">
      <c r="A184" s="143" t="s">
        <v>56</v>
      </c>
      <c r="B184" s="144"/>
      <c r="C184" s="425"/>
      <c r="D184" s="36">
        <v>4590</v>
      </c>
      <c r="E184" s="37"/>
      <c r="F184" s="37"/>
      <c r="G184" s="37"/>
      <c r="H184" s="38"/>
    </row>
    <row r="185" spans="1:8" s="16" customFormat="1" ht="37.5" customHeight="1" x14ac:dyDescent="0.2">
      <c r="A185" s="143" t="s">
        <v>57</v>
      </c>
      <c r="B185" s="144"/>
      <c r="C185" s="425"/>
      <c r="D185" s="36">
        <v>12390</v>
      </c>
      <c r="E185" s="37"/>
      <c r="F185" s="37"/>
      <c r="G185" s="37"/>
      <c r="H185" s="38"/>
    </row>
    <row r="186" spans="1:8" s="16" customFormat="1" ht="37.5" customHeight="1" x14ac:dyDescent="0.2">
      <c r="A186" s="143" t="s">
        <v>58</v>
      </c>
      <c r="B186" s="144"/>
      <c r="C186" s="425"/>
      <c r="D186" s="36">
        <v>390</v>
      </c>
      <c r="E186" s="37"/>
      <c r="F186" s="37"/>
      <c r="G186" s="37"/>
      <c r="H186" s="38"/>
    </row>
    <row r="187" spans="1:8" s="16" customFormat="1" ht="37.5" customHeight="1" x14ac:dyDescent="0.2">
      <c r="A187" s="143" t="s">
        <v>59</v>
      </c>
      <c r="B187" s="144"/>
      <c r="C187" s="425"/>
      <c r="D187" s="36">
        <v>390</v>
      </c>
      <c r="E187" s="37"/>
      <c r="F187" s="37"/>
      <c r="G187" s="37"/>
      <c r="H187" s="38"/>
    </row>
    <row r="188" spans="1:8" s="16" customFormat="1" ht="37.5" customHeight="1" x14ac:dyDescent="0.2">
      <c r="A188" s="143" t="s">
        <v>60</v>
      </c>
      <c r="B188" s="144"/>
      <c r="C188" s="425"/>
      <c r="D188" s="36">
        <v>780</v>
      </c>
      <c r="E188" s="37"/>
      <c r="F188" s="37"/>
      <c r="G188" s="37"/>
      <c r="H188" s="38"/>
    </row>
    <row r="189" spans="1:8" s="16" customFormat="1" ht="37.5" customHeight="1" x14ac:dyDescent="0.2">
      <c r="A189" s="143" t="s">
        <v>61</v>
      </c>
      <c r="B189" s="144"/>
      <c r="C189" s="425"/>
      <c r="D189" s="36">
        <v>1170</v>
      </c>
      <c r="E189" s="37"/>
      <c r="F189" s="37"/>
      <c r="G189" s="37"/>
      <c r="H189" s="38"/>
    </row>
    <row r="190" spans="1:8" s="16" customFormat="1" ht="37.5" customHeight="1" thickBot="1" x14ac:dyDescent="0.25">
      <c r="A190" s="194" t="s">
        <v>62</v>
      </c>
      <c r="B190" s="195"/>
      <c r="C190" s="427"/>
      <c r="D190" s="44">
        <v>10290</v>
      </c>
      <c r="E190" s="45"/>
      <c r="F190" s="45"/>
      <c r="G190" s="45"/>
      <c r="H190" s="46"/>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1" s="45">
        <v>30</v>
      </c>
      <c r="E191" s="45"/>
      <c r="F191" s="45"/>
      <c r="G191" s="45"/>
      <c r="H191" s="46"/>
    </row>
    <row r="192" spans="1:8" s="28" customFormat="1" ht="50.1" customHeight="1" thickBot="1" x14ac:dyDescent="0.25">
      <c r="A192" s="24" t="s">
        <v>65</v>
      </c>
      <c r="B192" s="25"/>
      <c r="C192" s="26"/>
      <c r="D192" s="355" t="str">
        <f>"от "&amp;MIN(D83,D194:D247)&amp;" до "&amp;MAX(D83,D193:D247)</f>
        <v>от 540 до 229920</v>
      </c>
      <c r="E192" s="355"/>
      <c r="F192" s="355"/>
      <c r="G192" s="355"/>
      <c r="H192" s="356"/>
    </row>
    <row r="193" spans="1:8" s="16" customFormat="1" ht="24.95" customHeight="1" thickBot="1" x14ac:dyDescent="0.25">
      <c r="A193" s="301"/>
      <c r="B193" s="302"/>
      <c r="C193" s="118"/>
      <c r="D193" s="160"/>
      <c r="E193" s="160"/>
      <c r="F193" s="160"/>
      <c r="G193" s="160"/>
      <c r="H193" s="161"/>
    </row>
    <row r="194" spans="1:8" s="16" customFormat="1" ht="72"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94" s="165">
        <v>13860</v>
      </c>
      <c r="E194" s="165"/>
      <c r="F194" s="165"/>
      <c r="G194" s="165"/>
      <c r="H194" s="166"/>
    </row>
    <row r="195" spans="1:8" s="16" customFormat="1" ht="72" customHeight="1" thickBot="1" x14ac:dyDescent="0.25">
      <c r="A195" s="167" t="s">
        <v>67</v>
      </c>
      <c r="B195" s="168"/>
      <c r="C195" s="169"/>
      <c r="D195" s="170" t="s">
        <v>68</v>
      </c>
      <c r="E195" s="171"/>
      <c r="F195" s="171"/>
      <c r="G195" s="171"/>
      <c r="H195" s="172"/>
    </row>
    <row r="196" spans="1:8" s="16" customFormat="1" ht="72" customHeight="1" x14ac:dyDescent="0.2">
      <c r="A196" s="173" t="s">
        <v>69</v>
      </c>
      <c r="B196" s="174"/>
      <c r="C196" s="169"/>
      <c r="D196" s="140">
        <f>D194/4</f>
        <v>3465</v>
      </c>
      <c r="E196" s="140"/>
      <c r="F196" s="140"/>
      <c r="G196" s="140"/>
      <c r="H196" s="141"/>
    </row>
    <row r="197" spans="1:8" s="16" customFormat="1" ht="72" customHeight="1" x14ac:dyDescent="0.2">
      <c r="A197" s="173" t="s">
        <v>70</v>
      </c>
      <c r="B197" s="174"/>
      <c r="C197" s="169"/>
      <c r="D197" s="140">
        <f>D194/5</f>
        <v>2772</v>
      </c>
      <c r="E197" s="140"/>
      <c r="F197" s="140"/>
      <c r="G197" s="140"/>
      <c r="H197" s="141"/>
    </row>
    <row r="198" spans="1:8" s="16" customFormat="1" ht="72" customHeight="1" x14ac:dyDescent="0.2">
      <c r="A198" s="173" t="s">
        <v>71</v>
      </c>
      <c r="B198" s="174"/>
      <c r="C198" s="169"/>
      <c r="D198" s="140">
        <f>D194/6</f>
        <v>2310</v>
      </c>
      <c r="E198" s="140"/>
      <c r="F198" s="140"/>
      <c r="G198" s="140"/>
      <c r="H198" s="141"/>
    </row>
    <row r="199" spans="1:8" s="16" customFormat="1" ht="72" customHeight="1" x14ac:dyDescent="0.2">
      <c r="A199" s="173" t="s">
        <v>72</v>
      </c>
      <c r="B199" s="174"/>
      <c r="C199" s="169"/>
      <c r="D199" s="140">
        <f>D194/7</f>
        <v>1980</v>
      </c>
      <c r="E199" s="140"/>
      <c r="F199" s="140"/>
      <c r="G199" s="140"/>
      <c r="H199" s="141"/>
    </row>
    <row r="200" spans="1:8" s="16" customFormat="1" ht="72" customHeight="1" x14ac:dyDescent="0.2">
      <c r="A200" s="173" t="s">
        <v>73</v>
      </c>
      <c r="B200" s="174"/>
      <c r="C200" s="169"/>
      <c r="D200" s="140">
        <f>D194/8</f>
        <v>1732.5</v>
      </c>
      <c r="E200" s="140"/>
      <c r="F200" s="140"/>
      <c r="G200" s="140"/>
      <c r="H200" s="141"/>
    </row>
    <row r="201" spans="1:8" s="16" customFormat="1" ht="72" customHeight="1" x14ac:dyDescent="0.2">
      <c r="A201" s="173" t="s">
        <v>74</v>
      </c>
      <c r="B201" s="174"/>
      <c r="C201" s="169"/>
      <c r="D201" s="140">
        <f>D194/9</f>
        <v>1540</v>
      </c>
      <c r="E201" s="140"/>
      <c r="F201" s="140"/>
      <c r="G201" s="140"/>
      <c r="H201" s="141"/>
    </row>
    <row r="202" spans="1:8" s="16" customFormat="1" ht="72" customHeight="1" x14ac:dyDescent="0.2">
      <c r="A202" s="173" t="s">
        <v>75</v>
      </c>
      <c r="B202" s="174"/>
      <c r="C202" s="169"/>
      <c r="D202" s="140">
        <f>D194/10</f>
        <v>1386</v>
      </c>
      <c r="E202" s="140"/>
      <c r="F202" s="140"/>
      <c r="G202" s="140"/>
      <c r="H202" s="141"/>
    </row>
    <row r="203" spans="1:8" s="16" customFormat="1" ht="72" customHeight="1" thickBot="1" x14ac:dyDescent="0.25">
      <c r="A203" s="162" t="s">
        <v>76</v>
      </c>
      <c r="B203" s="163"/>
      <c r="C203" s="169"/>
      <c r="D203" s="165">
        <v>20784</v>
      </c>
      <c r="E203" s="165"/>
      <c r="F203" s="165"/>
      <c r="G203" s="165"/>
      <c r="H203" s="166"/>
    </row>
    <row r="204" spans="1:8" s="16" customFormat="1" ht="72" customHeight="1" thickBot="1" x14ac:dyDescent="0.25">
      <c r="A204" s="167" t="s">
        <v>67</v>
      </c>
      <c r="B204" s="168"/>
      <c r="C204" s="169"/>
      <c r="D204" s="170" t="s">
        <v>68</v>
      </c>
      <c r="E204" s="171"/>
      <c r="F204" s="171"/>
      <c r="G204" s="171"/>
      <c r="H204" s="172"/>
    </row>
    <row r="205" spans="1:8" s="16" customFormat="1" ht="72" customHeight="1" x14ac:dyDescent="0.2">
      <c r="A205" s="173" t="s">
        <v>69</v>
      </c>
      <c r="B205" s="174"/>
      <c r="C205" s="169"/>
      <c r="D205" s="140">
        <v>5196</v>
      </c>
      <c r="E205" s="140"/>
      <c r="F205" s="140"/>
      <c r="G205" s="140"/>
      <c r="H205" s="141"/>
    </row>
    <row r="206" spans="1:8" s="16" customFormat="1" ht="72" customHeight="1" x14ac:dyDescent="0.2">
      <c r="A206" s="173" t="s">
        <v>70</v>
      </c>
      <c r="B206" s="174"/>
      <c r="C206" s="169"/>
      <c r="D206" s="140">
        <v>4156.8</v>
      </c>
      <c r="E206" s="140"/>
      <c r="F206" s="140"/>
      <c r="G206" s="140"/>
      <c r="H206" s="141"/>
    </row>
    <row r="207" spans="1:8" s="16" customFormat="1" ht="72" customHeight="1" x14ac:dyDescent="0.2">
      <c r="A207" s="173" t="s">
        <v>71</v>
      </c>
      <c r="B207" s="174"/>
      <c r="C207" s="169"/>
      <c r="D207" s="140">
        <v>3463.9999999999995</v>
      </c>
      <c r="E207" s="140"/>
      <c r="F207" s="140"/>
      <c r="G207" s="140"/>
      <c r="H207" s="141"/>
    </row>
    <row r="208" spans="1:8" s="16" customFormat="1" ht="72" customHeight="1" x14ac:dyDescent="0.2">
      <c r="A208" s="173" t="s">
        <v>72</v>
      </c>
      <c r="B208" s="174"/>
      <c r="C208" s="169"/>
      <c r="D208" s="140">
        <v>2969.1428571428569</v>
      </c>
      <c r="E208" s="140"/>
      <c r="F208" s="140"/>
      <c r="G208" s="140"/>
      <c r="H208" s="141"/>
    </row>
    <row r="209" spans="1:8" s="16" customFormat="1" ht="72" customHeight="1" x14ac:dyDescent="0.2">
      <c r="A209" s="173" t="s">
        <v>73</v>
      </c>
      <c r="B209" s="174"/>
      <c r="C209" s="169"/>
      <c r="D209" s="140">
        <v>2598</v>
      </c>
      <c r="E209" s="140"/>
      <c r="F209" s="140"/>
      <c r="G209" s="140"/>
      <c r="H209" s="141"/>
    </row>
    <row r="210" spans="1:8" s="16" customFormat="1" ht="72" customHeight="1" x14ac:dyDescent="0.2">
      <c r="A210" s="173" t="s">
        <v>74</v>
      </c>
      <c r="B210" s="174"/>
      <c r="C210" s="169"/>
      <c r="D210" s="140">
        <v>2309.333333333333</v>
      </c>
      <c r="E210" s="140"/>
      <c r="F210" s="140"/>
      <c r="G210" s="140"/>
      <c r="H210" s="141"/>
    </row>
    <row r="211" spans="1:8" s="16" customFormat="1" ht="72" customHeight="1" thickBot="1" x14ac:dyDescent="0.25">
      <c r="A211" s="173" t="s">
        <v>75</v>
      </c>
      <c r="B211" s="174"/>
      <c r="C211" s="177"/>
      <c r="D211" s="140">
        <v>2078.4</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12" s="44">
        <v>25002</v>
      </c>
      <c r="E212" s="45"/>
      <c r="F212" s="45"/>
      <c r="G212" s="45"/>
      <c r="H212" s="46"/>
    </row>
    <row r="213" spans="1:8" s="16" customFormat="1" ht="24.95" customHeight="1" thickBot="1" x14ac:dyDescent="0.25">
      <c r="A213" s="301"/>
      <c r="B213" s="302"/>
      <c r="C213" s="182"/>
      <c r="D213" s="183"/>
      <c r="E213" s="183"/>
      <c r="F213" s="183"/>
      <c r="G213" s="183"/>
      <c r="H213" s="184"/>
    </row>
    <row r="214" spans="1:8" s="16" customFormat="1" ht="50.1" customHeight="1" x14ac:dyDescent="0.2">
      <c r="A214" s="143" t="s">
        <v>78</v>
      </c>
      <c r="B214" s="144"/>
      <c r="C214" s="185" t="str">
        <f>"Интернет-площадка 2gis.ru на основе Cправочника организаций "&amp;$C$2&amp;""</f>
        <v>Интернет-площадка 2gis.ru на основе Cправочника организаций "2ГИС.САНКТ-ПЕТЕРБУРГ"</v>
      </c>
      <c r="D214" s="31">
        <v>14190</v>
      </c>
      <c r="E214" s="32"/>
      <c r="F214" s="32"/>
      <c r="G214" s="32"/>
      <c r="H214" s="33"/>
    </row>
    <row r="215" spans="1:8" s="16" customFormat="1" ht="50.1" customHeight="1" x14ac:dyDescent="0.2">
      <c r="A215" s="143" t="s">
        <v>648</v>
      </c>
      <c r="B215" s="144"/>
      <c r="C215" s="186" t="s">
        <v>88</v>
      </c>
      <c r="D215" s="36">
        <v>139290</v>
      </c>
      <c r="E215" s="37"/>
      <c r="F215" s="37"/>
      <c r="G215" s="37"/>
      <c r="H215" s="38"/>
    </row>
    <row r="216" spans="1:8" s="16" customFormat="1" ht="50.1" customHeight="1" x14ac:dyDescent="0.2">
      <c r="A216" s="143" t="s">
        <v>79</v>
      </c>
      <c r="B216" s="144"/>
      <c r="C216"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6" s="36">
        <v>10290</v>
      </c>
      <c r="E216" s="37"/>
      <c r="F216" s="37"/>
      <c r="G216" s="37"/>
      <c r="H216" s="38"/>
    </row>
    <row r="217" spans="1:8" s="16" customFormat="1" ht="50.1" customHeight="1" x14ac:dyDescent="0.2">
      <c r="A217" s="143" t="s">
        <v>80</v>
      </c>
      <c r="B217" s="144"/>
      <c r="C217"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7" s="36">
        <v>35490</v>
      </c>
      <c r="E217" s="37"/>
      <c r="F217" s="37"/>
      <c r="G217" s="37"/>
      <c r="H217" s="38"/>
    </row>
    <row r="218" spans="1:8" s="16" customFormat="1" ht="50.1" customHeight="1" x14ac:dyDescent="0.2">
      <c r="A218" s="143" t="s">
        <v>81</v>
      </c>
      <c r="B218" s="144"/>
      <c r="C218" s="186" t="str">
        <f>"Интернет-площадка 2gis.ru на основе Cправочника организаций "&amp;$C$2&amp;""</f>
        <v>Интернет-площадка 2gis.ru на основе Cправочника организаций "2ГИС.САНКТ-ПЕТЕРБУРГ"</v>
      </c>
      <c r="D218" s="36">
        <v>17790</v>
      </c>
      <c r="E218" s="37"/>
      <c r="F218" s="37"/>
      <c r="G218" s="37"/>
      <c r="H218" s="38"/>
    </row>
    <row r="219" spans="1:8" s="16" customFormat="1" ht="50.1" customHeight="1" x14ac:dyDescent="0.2">
      <c r="A219" s="143" t="s">
        <v>82</v>
      </c>
      <c r="B219" s="144"/>
      <c r="C219" s="186" t="str">
        <f>"Интернет-площадка 2gis.ru на основе Cправочника организаций "&amp;$C$2&amp;""</f>
        <v>Интернет-площадка 2gis.ru на основе Cправочника организаций "2ГИС.САНКТ-ПЕТЕРБУРГ"</v>
      </c>
      <c r="D219" s="36">
        <v>21348</v>
      </c>
      <c r="E219" s="37"/>
      <c r="F219" s="37"/>
      <c r="G219" s="37"/>
      <c r="H219" s="38"/>
    </row>
    <row r="220" spans="1:8" s="16" customFormat="1" ht="50.1" customHeight="1" x14ac:dyDescent="0.2">
      <c r="A220" s="143" t="s">
        <v>83</v>
      </c>
      <c r="B220" s="144"/>
      <c r="C220"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0" s="36">
        <v>7290</v>
      </c>
      <c r="E220" s="37"/>
      <c r="F220" s="37"/>
      <c r="G220" s="37"/>
      <c r="H220" s="38"/>
    </row>
    <row r="221" spans="1:8" s="16" customFormat="1" ht="50.1" customHeight="1" x14ac:dyDescent="0.2">
      <c r="A221" s="143" t="s">
        <v>84</v>
      </c>
      <c r="B221" s="144"/>
      <c r="C221"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36">
        <v>14790</v>
      </c>
      <c r="E221" s="37"/>
      <c r="F221" s="37"/>
      <c r="G221" s="37"/>
      <c r="H221" s="38"/>
    </row>
    <row r="222" spans="1:8" s="16" customFormat="1" ht="50.1" customHeight="1" x14ac:dyDescent="0.2">
      <c r="A222" s="143" t="s">
        <v>85</v>
      </c>
      <c r="B222" s="144"/>
      <c r="C222"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2" s="36">
        <v>42690</v>
      </c>
      <c r="E222" s="37"/>
      <c r="F222" s="37"/>
      <c r="G222" s="37"/>
      <c r="H222" s="38"/>
    </row>
    <row r="223" spans="1:8" s="16" customFormat="1" ht="50.1" customHeight="1" x14ac:dyDescent="0.2">
      <c r="A223" s="143" t="s">
        <v>86</v>
      </c>
      <c r="B223" s="144"/>
      <c r="C223" s="186" t="str">
        <f>C263</f>
        <v>электронный справочник на основе Справочника организаций "2ГИС.САНКТ-ПЕТЕРБУРГ" (мобильная версия 2ГИС 4.0 и выше)</v>
      </c>
      <c r="D223" s="36">
        <v>34680</v>
      </c>
      <c r="E223" s="37"/>
      <c r="F223" s="37"/>
      <c r="G223" s="37"/>
      <c r="H223" s="38"/>
    </row>
    <row r="224" spans="1:8" s="16" customFormat="1" ht="50.1" customHeight="1" x14ac:dyDescent="0.2">
      <c r="A224" s="143" t="s">
        <v>87</v>
      </c>
      <c r="B224" s="144"/>
      <c r="C224" s="186" t="s">
        <v>88</v>
      </c>
      <c r="D224" s="36">
        <v>540</v>
      </c>
      <c r="E224" s="37"/>
      <c r="F224" s="37"/>
      <c r="G224" s="37"/>
      <c r="H224" s="38"/>
    </row>
    <row r="225" spans="1:8" s="16" customFormat="1" ht="70.5" customHeight="1" x14ac:dyDescent="0.2">
      <c r="A225" s="143" t="s">
        <v>89</v>
      </c>
      <c r="B225" s="144"/>
      <c r="C2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5" s="36">
        <v>13290</v>
      </c>
      <c r="E225" s="37"/>
      <c r="F225" s="37"/>
      <c r="G225" s="37"/>
      <c r="H225" s="38"/>
    </row>
    <row r="226" spans="1:8" s="16" customFormat="1" ht="70.5" customHeight="1" x14ac:dyDescent="0.2">
      <c r="A226" s="143" t="s">
        <v>90</v>
      </c>
      <c r="B226" s="144"/>
      <c r="C226" s="186" t="str">
        <f t="shared" ref="C226:C22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6" s="36">
        <v>10632</v>
      </c>
      <c r="E226" s="37"/>
      <c r="F226" s="37"/>
      <c r="G226" s="37"/>
      <c r="H226" s="38"/>
    </row>
    <row r="227" spans="1:8" s="16" customFormat="1" ht="70.5" customHeight="1" x14ac:dyDescent="0.2">
      <c r="A227" s="143" t="s">
        <v>91</v>
      </c>
      <c r="B227" s="144"/>
      <c r="C227"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7" s="36">
        <v>11190</v>
      </c>
      <c r="E227" s="37"/>
      <c r="F227" s="37"/>
      <c r="G227" s="37"/>
      <c r="H227" s="38"/>
    </row>
    <row r="228" spans="1:8" s="16" customFormat="1" ht="70.5" customHeight="1" x14ac:dyDescent="0.2">
      <c r="A228" s="143" t="s">
        <v>92</v>
      </c>
      <c r="B228" s="144"/>
      <c r="C228"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8" s="36">
        <v>5316</v>
      </c>
      <c r="E228" s="37"/>
      <c r="F228" s="37"/>
      <c r="G228" s="37"/>
      <c r="H228" s="38"/>
    </row>
    <row r="229" spans="1:8" s="16" customFormat="1" ht="50.1" customHeight="1" thickBot="1" x14ac:dyDescent="0.25">
      <c r="A229" s="143" t="s">
        <v>95</v>
      </c>
      <c r="B229" s="144"/>
      <c r="C229"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9" s="36">
        <v>31890</v>
      </c>
      <c r="E229" s="37"/>
      <c r="F229" s="37"/>
      <c r="G229" s="37"/>
      <c r="H229" s="38"/>
    </row>
    <row r="230" spans="1:8" s="16" customFormat="1" ht="102" customHeight="1" thickBot="1" x14ac:dyDescent="0.25">
      <c r="A230" s="143" t="s">
        <v>16</v>
      </c>
      <c r="B230" s="144"/>
      <c r="C230"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0" s="36">
        <v>1500</v>
      </c>
      <c r="E230" s="37"/>
      <c r="F230" s="37"/>
      <c r="G230" s="37"/>
      <c r="H230" s="38"/>
    </row>
    <row r="231" spans="1:8" s="16" customFormat="1" ht="102" customHeight="1" thickBot="1" x14ac:dyDescent="0.25">
      <c r="A231" s="143" t="s">
        <v>96</v>
      </c>
      <c r="B231" s="144"/>
      <c r="C231"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1" s="36">
        <v>200010</v>
      </c>
      <c r="E231" s="37"/>
      <c r="F231" s="37"/>
      <c r="G231" s="37"/>
      <c r="H231" s="38"/>
    </row>
    <row r="232" spans="1:8" s="16" customFormat="1" ht="126" customHeight="1" x14ac:dyDescent="0.2">
      <c r="A232" s="143" t="s">
        <v>97</v>
      </c>
      <c r="B232" s="144"/>
      <c r="C232" s="42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2" s="127">
        <v>20025</v>
      </c>
      <c r="E232" s="128"/>
      <c r="F232" s="128"/>
      <c r="G232" s="128"/>
      <c r="H232" s="129"/>
    </row>
    <row r="233" spans="1:8" s="16" customFormat="1" ht="96" customHeight="1" x14ac:dyDescent="0.2">
      <c r="A233" s="137" t="s">
        <v>98</v>
      </c>
      <c r="B233" s="191"/>
      <c r="C233" s="43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3" s="36">
        <v>10005</v>
      </c>
      <c r="E233" s="37"/>
      <c r="F233" s="37"/>
      <c r="G233" s="37"/>
      <c r="H233" s="38"/>
    </row>
    <row r="234" spans="1:8" s="16" customFormat="1" ht="96" customHeight="1" thickBot="1" x14ac:dyDescent="0.25">
      <c r="A234" s="137" t="s">
        <v>99</v>
      </c>
      <c r="B234" s="191"/>
      <c r="C2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4" s="36">
        <v>20004</v>
      </c>
      <c r="E234" s="37"/>
      <c r="F234" s="37"/>
      <c r="G234" s="37"/>
      <c r="H234" s="38"/>
    </row>
    <row r="235" spans="1:8" s="16" customFormat="1" ht="93" customHeight="1" thickBot="1" x14ac:dyDescent="0.25">
      <c r="A235" s="143" t="s">
        <v>93</v>
      </c>
      <c r="B235" s="144" t="s">
        <v>93</v>
      </c>
      <c r="C235"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5" s="36">
        <v>20004</v>
      </c>
      <c r="E235" s="37"/>
      <c r="F235" s="37"/>
      <c r="G235" s="37"/>
      <c r="H235" s="38"/>
    </row>
    <row r="236" spans="1:8" s="16" customFormat="1" ht="93" customHeight="1" x14ac:dyDescent="0.2">
      <c r="A236" s="143" t="s">
        <v>94</v>
      </c>
      <c r="B236" s="144" t="s">
        <v>94</v>
      </c>
      <c r="C236"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6" s="36">
        <v>15000</v>
      </c>
      <c r="E236" s="37"/>
      <c r="F236" s="37"/>
      <c r="G236" s="37"/>
      <c r="H236" s="38"/>
    </row>
    <row r="237" spans="1:8" s="16" customFormat="1" ht="50.1" customHeight="1" x14ac:dyDescent="0.2">
      <c r="A237" s="143" t="s">
        <v>100</v>
      </c>
      <c r="B237" s="144"/>
      <c r="C237" s="186" t="str">
        <f>"Интернет-площадка 2gis.ru на основе Cправочника организаций "&amp;$C$2&amp;""</f>
        <v>Интернет-площадка 2gis.ru на основе Cправочника организаций "2ГИС.САНКТ-ПЕТЕРБУРГ"</v>
      </c>
      <c r="D237" s="36">
        <v>35520</v>
      </c>
      <c r="E237" s="37"/>
      <c r="F237" s="37"/>
      <c r="G237" s="37"/>
      <c r="H237" s="38"/>
    </row>
    <row r="238" spans="1:8" s="16" customFormat="1" ht="50.1" customHeight="1" x14ac:dyDescent="0.2">
      <c r="A238" s="143" t="s">
        <v>649</v>
      </c>
      <c r="B238" s="144"/>
      <c r="C238" s="186" t="s">
        <v>88</v>
      </c>
      <c r="D238" s="36">
        <v>229920</v>
      </c>
      <c r="E238" s="37"/>
      <c r="F238" s="37"/>
      <c r="G238" s="37"/>
      <c r="H238" s="38"/>
    </row>
    <row r="239" spans="1:8" s="16" customFormat="1" ht="50.1" customHeight="1" x14ac:dyDescent="0.2">
      <c r="A239" s="137" t="s">
        <v>101</v>
      </c>
      <c r="B239" s="191"/>
      <c r="C239" s="186" t="str">
        <f t="shared" ref="C239:C247"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9" s="36">
        <v>25800</v>
      </c>
      <c r="E239" s="37"/>
      <c r="F239" s="37"/>
      <c r="G239" s="37"/>
      <c r="H239" s="38"/>
    </row>
    <row r="240" spans="1:8" s="16" customFormat="1" ht="50.1" customHeight="1" x14ac:dyDescent="0.2">
      <c r="A240" s="143" t="s">
        <v>102</v>
      </c>
      <c r="B240" s="144"/>
      <c r="C240" s="186" t="str">
        <f t="shared" si="1"/>
        <v>Электронный справочник на основе Справочника организаций "2ГИС.САНКТ-ПЕТЕРБУРГ" (версия для ПК)</v>
      </c>
      <c r="D240" s="36">
        <v>88800</v>
      </c>
      <c r="E240" s="37"/>
      <c r="F240" s="37"/>
      <c r="G240" s="37"/>
      <c r="H240" s="38"/>
    </row>
    <row r="241" spans="1:8" s="16" customFormat="1" ht="50.1" customHeight="1" x14ac:dyDescent="0.2">
      <c r="A241" s="143" t="s">
        <v>103</v>
      </c>
      <c r="B241" s="144"/>
      <c r="C241" s="186" t="str">
        <f>"Интернет-площадка 2gis.ru на основе Cправочника организаций "&amp;$C$2&amp;""</f>
        <v>Интернет-площадка 2gis.ru на основе Cправочника организаций "2ГИС.САНКТ-ПЕТЕРБУРГ"</v>
      </c>
      <c r="D241" s="36">
        <v>44520</v>
      </c>
      <c r="E241" s="37"/>
      <c r="F241" s="37"/>
      <c r="G241" s="37"/>
      <c r="H241" s="38"/>
    </row>
    <row r="242" spans="1:8" s="16" customFormat="1" ht="50.1" customHeight="1" x14ac:dyDescent="0.2">
      <c r="A242" s="143" t="s">
        <v>104</v>
      </c>
      <c r="B242" s="144"/>
      <c r="C242" s="186" t="str">
        <f>"Интернет-площадка 2gis.ru на основе Cправочника организаций "&amp;$C$2&amp;""</f>
        <v>Интернет-площадка 2gis.ru на основе Cправочника организаций "2ГИС.САНКТ-ПЕТЕРБУРГ"</v>
      </c>
      <c r="D242" s="36">
        <v>53424</v>
      </c>
      <c r="E242" s="37"/>
      <c r="F242" s="37"/>
      <c r="G242" s="37"/>
      <c r="H242" s="38"/>
    </row>
    <row r="243" spans="1:8" s="16" customFormat="1" ht="50.1" customHeight="1" x14ac:dyDescent="0.2">
      <c r="A243" s="143" t="s">
        <v>105</v>
      </c>
      <c r="B243" s="144"/>
      <c r="C243" s="186" t="str">
        <f t="shared" si="1"/>
        <v>Электронный справочник на основе Справочника организаций "2ГИС.САНКТ-ПЕТЕРБУРГ" (версия для ПК)</v>
      </c>
      <c r="D243" s="36">
        <v>18240</v>
      </c>
      <c r="E243" s="37"/>
      <c r="F243" s="37"/>
      <c r="G243" s="37"/>
      <c r="H243" s="38"/>
    </row>
    <row r="244" spans="1:8" s="16" customFormat="1" ht="50.1" customHeight="1" x14ac:dyDescent="0.2">
      <c r="A244" s="143" t="s">
        <v>106</v>
      </c>
      <c r="B244" s="144"/>
      <c r="C244" s="186" t="str">
        <f t="shared" si="1"/>
        <v>Электронный справочник на основе Справочника организаций "2ГИС.САНКТ-ПЕТЕРБУРГ" (версия для ПК)</v>
      </c>
      <c r="D244" s="36">
        <v>37080</v>
      </c>
      <c r="E244" s="37"/>
      <c r="F244" s="37"/>
      <c r="G244" s="37"/>
      <c r="H244" s="38"/>
    </row>
    <row r="245" spans="1:8" s="16" customFormat="1" ht="50.1" customHeight="1" x14ac:dyDescent="0.2">
      <c r="A245" s="143" t="s">
        <v>107</v>
      </c>
      <c r="B245" s="144"/>
      <c r="C245" s="186" t="str">
        <f t="shared" si="1"/>
        <v>Электронный справочник на основе Справочника организаций "2ГИС.САНКТ-ПЕТЕРБУРГ" (версия для ПК)</v>
      </c>
      <c r="D245" s="36">
        <v>106800</v>
      </c>
      <c r="E245" s="37"/>
      <c r="F245" s="37"/>
      <c r="G245" s="37"/>
      <c r="H245" s="38"/>
    </row>
    <row r="246" spans="1:8" s="16" customFormat="1" ht="50.1" customHeight="1" x14ac:dyDescent="0.2">
      <c r="A246" s="143" t="s">
        <v>274</v>
      </c>
      <c r="B246" s="144"/>
      <c r="C246" s="186" t="s">
        <v>88</v>
      </c>
      <c r="D246" s="36">
        <v>1440</v>
      </c>
      <c r="E246" s="37"/>
      <c r="F246" s="37"/>
      <c r="G246" s="37"/>
      <c r="H246" s="38"/>
    </row>
    <row r="247" spans="1:8" s="16" customFormat="1" ht="50.1" customHeight="1" thickBot="1" x14ac:dyDescent="0.25">
      <c r="A247" s="143" t="s">
        <v>110</v>
      </c>
      <c r="B247" s="144"/>
      <c r="C247" s="186" t="str">
        <f t="shared" si="1"/>
        <v>Электронный справочник на основе Справочника организаций "2ГИС.САНКТ-ПЕТЕРБУРГ" (версия для ПК)</v>
      </c>
      <c r="D247" s="44">
        <v>79800</v>
      </c>
      <c r="E247" s="45"/>
      <c r="F247" s="45"/>
      <c r="G247" s="45"/>
      <c r="H247" s="46"/>
    </row>
    <row r="248" spans="1:8" s="16" customFormat="1" ht="21.75" thickBot="1" x14ac:dyDescent="0.25">
      <c r="A248" s="301"/>
      <c r="B248" s="302"/>
      <c r="C248" s="118"/>
      <c r="D248" s="325"/>
      <c r="E248" s="325"/>
      <c r="F248" s="325"/>
      <c r="G248" s="325"/>
      <c r="H248" s="326"/>
    </row>
    <row r="249" spans="1:8" s="16" customFormat="1" ht="50.1" customHeight="1" thickBot="1" x14ac:dyDescent="0.25">
      <c r="A249" s="283" t="s">
        <v>5</v>
      </c>
      <c r="B249" s="705" t="s">
        <v>6</v>
      </c>
      <c r="C249" s="658" t="s">
        <v>7</v>
      </c>
      <c r="D249" s="706"/>
      <c r="E249" s="21"/>
      <c r="F249" s="21"/>
      <c r="G249" s="21"/>
      <c r="H249" s="22"/>
    </row>
    <row r="250" spans="1:8" s="16" customFormat="1" ht="50.1" customHeight="1" x14ac:dyDescent="0.2">
      <c r="A250" s="631" t="s">
        <v>586</v>
      </c>
      <c r="B250" s="632" t="s">
        <v>81</v>
      </c>
      <c r="C250" s="707" t="s">
        <v>587</v>
      </c>
      <c r="D250" s="31" t="e">
        <v>#REF!</v>
      </c>
      <c r="E250" s="32"/>
      <c r="F250" s="32"/>
      <c r="G250" s="32"/>
      <c r="H250" s="33"/>
    </row>
    <row r="251" spans="1:8" s="16" customFormat="1" ht="50.1" customHeight="1" x14ac:dyDescent="0.2">
      <c r="A251" s="634" t="s">
        <v>588</v>
      </c>
      <c r="B251" s="635"/>
      <c r="C251" s="707" t="s">
        <v>587</v>
      </c>
      <c r="D251" s="36" t="e">
        <v>#REF!</v>
      </c>
      <c r="E251" s="37"/>
      <c r="F251" s="37"/>
      <c r="G251" s="37"/>
      <c r="H251" s="38"/>
    </row>
    <row r="252" spans="1:8" s="16" customFormat="1" ht="50.1" customHeight="1" x14ac:dyDescent="0.2">
      <c r="A252" s="634" t="s">
        <v>589</v>
      </c>
      <c r="B252" s="635"/>
      <c r="C252" s="707" t="s">
        <v>587</v>
      </c>
      <c r="D252" s="36" t="e">
        <v>#REF!</v>
      </c>
      <c r="E252" s="37"/>
      <c r="F252" s="37"/>
      <c r="G252" s="37"/>
      <c r="H252" s="38"/>
    </row>
    <row r="253" spans="1:8" s="16" customFormat="1" ht="75" customHeight="1" x14ac:dyDescent="0.2">
      <c r="A253" s="634" t="s">
        <v>590</v>
      </c>
      <c r="B253" s="635"/>
      <c r="C253" s="707" t="s">
        <v>587</v>
      </c>
      <c r="D253" s="36" t="e">
        <v>#REF!</v>
      </c>
      <c r="E253" s="37"/>
      <c r="F253" s="37"/>
      <c r="G253" s="37"/>
      <c r="H253" s="38"/>
    </row>
    <row r="254" spans="1:8" s="16" customFormat="1" ht="75" customHeight="1" x14ac:dyDescent="0.2">
      <c r="A254" s="634" t="s">
        <v>591</v>
      </c>
      <c r="B254" s="635"/>
      <c r="C254" s="707" t="s">
        <v>587</v>
      </c>
      <c r="D254" s="36" t="e">
        <v>#REF!</v>
      </c>
      <c r="E254" s="37"/>
      <c r="F254" s="37"/>
      <c r="G254" s="37"/>
      <c r="H254" s="38"/>
    </row>
    <row r="255" spans="1:8" s="16" customFormat="1" ht="75" customHeight="1" thickBot="1" x14ac:dyDescent="0.25">
      <c r="A255" s="637" t="s">
        <v>592</v>
      </c>
      <c r="B255" s="638"/>
      <c r="C255" s="707" t="s">
        <v>587</v>
      </c>
      <c r="D255" s="36" t="e">
        <v>#REF!</v>
      </c>
      <c r="E255" s="37"/>
      <c r="F255" s="37"/>
      <c r="G255" s="37"/>
      <c r="H255" s="38"/>
    </row>
    <row r="256" spans="1:8" s="28" customFormat="1" ht="50.1" customHeight="1" thickBot="1" x14ac:dyDescent="0.25">
      <c r="A256" s="24" t="s">
        <v>111</v>
      </c>
      <c r="B256" s="25"/>
      <c r="C256" s="26"/>
      <c r="D256" s="156"/>
      <c r="E256" s="156"/>
      <c r="F256" s="156"/>
      <c r="G256" s="156"/>
      <c r="H256" s="157"/>
    </row>
    <row r="257" spans="1:8" s="16" customFormat="1" ht="50.1" customHeight="1" x14ac:dyDescent="0.2">
      <c r="A257" s="143" t="s">
        <v>112</v>
      </c>
      <c r="B257" s="144"/>
      <c r="C25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57" s="56">
        <v>15000</v>
      </c>
      <c r="E257" s="37"/>
      <c r="F257" s="37"/>
      <c r="G257" s="37"/>
      <c r="H257" s="38"/>
    </row>
    <row r="258" spans="1:8" s="16" customFormat="1" ht="50.1" customHeight="1" x14ac:dyDescent="0.2">
      <c r="A258" s="143" t="s">
        <v>113</v>
      </c>
      <c r="B258" s="144"/>
      <c r="C258" s="196"/>
      <c r="D258" s="56">
        <v>15000</v>
      </c>
      <c r="E258" s="37"/>
      <c r="F258" s="37"/>
      <c r="G258" s="37"/>
      <c r="H258" s="38"/>
    </row>
    <row r="259" spans="1:8" s="16" customFormat="1" ht="50.1" customHeight="1" x14ac:dyDescent="0.2">
      <c r="A259" s="194" t="s">
        <v>114</v>
      </c>
      <c r="B259" s="195"/>
      <c r="C259" s="196"/>
      <c r="D259" s="329">
        <v>3000</v>
      </c>
      <c r="E259" s="140"/>
      <c r="F259" s="140"/>
      <c r="G259" s="140"/>
      <c r="H259" s="140"/>
    </row>
    <row r="260" spans="1:8" s="16" customFormat="1" ht="50.1" customHeight="1" x14ac:dyDescent="0.2">
      <c r="A260" s="194" t="s">
        <v>115</v>
      </c>
      <c r="B260" s="195"/>
      <c r="C260" s="196"/>
      <c r="D260" s="329">
        <v>300</v>
      </c>
      <c r="E260" s="140"/>
      <c r="F260" s="140"/>
      <c r="G260" s="140"/>
      <c r="H260" s="140"/>
    </row>
    <row r="261" spans="1:8" s="16" customFormat="1" ht="50.1" customHeight="1" thickBot="1" x14ac:dyDescent="0.25">
      <c r="A261" s="194" t="s">
        <v>116</v>
      </c>
      <c r="B261" s="195"/>
      <c r="C261" s="198"/>
      <c r="D261" s="78">
        <v>1050</v>
      </c>
      <c r="E261" s="79"/>
      <c r="F261" s="79"/>
      <c r="G261" s="79"/>
      <c r="H261" s="79"/>
    </row>
    <row r="262" spans="1:8" s="16" customFormat="1" ht="50.1" customHeight="1" thickBot="1" x14ac:dyDescent="0.25">
      <c r="A262" s="24" t="s">
        <v>117</v>
      </c>
      <c r="B262" s="25"/>
      <c r="C262" s="26"/>
      <c r="D262" s="355"/>
      <c r="E262" s="355"/>
      <c r="F262" s="355"/>
      <c r="G262" s="355"/>
      <c r="H262" s="356"/>
    </row>
    <row r="263" spans="1:8" s="16" customFormat="1" ht="50.1" customHeight="1" x14ac:dyDescent="0.2">
      <c r="A263" s="137" t="s">
        <v>164</v>
      </c>
      <c r="B263" s="191"/>
      <c r="C2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3" s="56">
        <v>10890</v>
      </c>
      <c r="E263" s="37"/>
      <c r="F263" s="37"/>
      <c r="G263" s="37"/>
      <c r="H263" s="38"/>
    </row>
    <row r="264" spans="1:8" s="16" customFormat="1" ht="50.1" customHeight="1" x14ac:dyDescent="0.2">
      <c r="A264" s="143" t="s">
        <v>119</v>
      </c>
      <c r="B264" s="144"/>
      <c r="C264" s="190" t="str">
        <f>"Интернет-площадка 2gis.ru на основе Cправочника организаций "&amp;$C$2&amp;""</f>
        <v>Интернет-площадка 2gis.ru на основе Cправочника организаций "2ГИС.САНКТ-ПЕТЕРБУРГ"</v>
      </c>
      <c r="D264" s="56">
        <v>10890</v>
      </c>
      <c r="E264" s="37"/>
      <c r="F264" s="37"/>
      <c r="G264" s="37"/>
      <c r="H264" s="38"/>
    </row>
    <row r="265" spans="1:8" s="16" customFormat="1" ht="50.1" customHeight="1" x14ac:dyDescent="0.2">
      <c r="A265" s="143" t="s">
        <v>120</v>
      </c>
      <c r="B265" s="144"/>
      <c r="C265"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5" s="56">
        <v>9990</v>
      </c>
      <c r="E265" s="37"/>
      <c r="F265" s="37"/>
      <c r="G265" s="37"/>
      <c r="H265" s="38"/>
    </row>
    <row r="266" spans="1:8" s="16" customFormat="1" ht="50.1" customHeight="1" x14ac:dyDescent="0.2">
      <c r="A266" s="137" t="s">
        <v>165</v>
      </c>
      <c r="B266" s="191"/>
      <c r="C26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6" s="56">
        <v>27240</v>
      </c>
      <c r="E266" s="37"/>
      <c r="F266" s="37"/>
      <c r="G266" s="37"/>
      <c r="H266" s="38"/>
    </row>
    <row r="267" spans="1:8" s="16" customFormat="1" ht="50.1" customHeight="1" x14ac:dyDescent="0.2">
      <c r="A267" s="143" t="s">
        <v>166</v>
      </c>
      <c r="B267" s="144"/>
      <c r="C267" s="190" t="str">
        <f>"Интернет-площадка 2gis.ru на основе Cправочника организаций "&amp;$C$2&amp;""</f>
        <v>Интернет-площадка 2gis.ru на основе Cправочника организаций "2ГИС.САНКТ-ПЕТЕРБУРГ"</v>
      </c>
      <c r="D267" s="140">
        <v>27240</v>
      </c>
      <c r="E267" s="140"/>
      <c r="F267" s="140"/>
      <c r="G267" s="140"/>
      <c r="H267" s="141"/>
    </row>
    <row r="268" spans="1:8" s="16" customFormat="1" ht="50.1" customHeight="1" x14ac:dyDescent="0.2">
      <c r="A268" s="143" t="s">
        <v>123</v>
      </c>
      <c r="B268" s="144"/>
      <c r="C268"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8" s="56">
        <v>25080</v>
      </c>
      <c r="E268" s="37"/>
      <c r="F268" s="37"/>
      <c r="G268" s="37"/>
      <c r="H268" s="38"/>
    </row>
    <row r="269" spans="1:8" s="16" customFormat="1" ht="126" customHeight="1" x14ac:dyDescent="0.2">
      <c r="A269" s="143" t="s">
        <v>124</v>
      </c>
      <c r="B269" s="144"/>
      <c r="C269" s="300" t="str">
        <f>C264</f>
        <v>Интернет-площадка 2gis.ru на основе Cправочника организаций "2ГИС.САНКТ-ПЕТЕРБУРГ"</v>
      </c>
      <c r="D269" s="56">
        <v>10890</v>
      </c>
      <c r="E269" s="37"/>
      <c r="F269" s="37"/>
      <c r="G269" s="37"/>
      <c r="H269" s="38"/>
    </row>
    <row r="270" spans="1:8" s="16" customFormat="1" ht="126" customHeight="1" thickBot="1" x14ac:dyDescent="0.25">
      <c r="A270" s="143" t="s">
        <v>125</v>
      </c>
      <c r="B270" s="144"/>
      <c r="C2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0" s="56">
        <v>8166</v>
      </c>
      <c r="E270" s="37"/>
      <c r="F270" s="37"/>
      <c r="G270" s="37"/>
      <c r="H270" s="38"/>
    </row>
    <row r="271" spans="1:8" s="28" customFormat="1" ht="50.1" customHeight="1" thickBot="1" x14ac:dyDescent="0.25">
      <c r="A271" s="301"/>
      <c r="B271" s="302"/>
      <c r="C271" s="182"/>
      <c r="D271" s="325"/>
      <c r="E271" s="325"/>
      <c r="F271" s="325"/>
      <c r="G271" s="325"/>
      <c r="H271" s="326"/>
    </row>
    <row r="272" spans="1:8" s="23" customFormat="1" ht="26.25" x14ac:dyDescent="0.2">
      <c r="A272" s="204"/>
      <c r="B272" s="205"/>
      <c r="C272" s="206"/>
      <c r="D272" s="205"/>
      <c r="E272" s="205"/>
      <c r="F272" s="205"/>
      <c r="G272" s="205"/>
      <c r="H272" s="207"/>
    </row>
    <row r="273" spans="1:8" s="16" customFormat="1" ht="21" x14ac:dyDescent="0.2">
      <c r="A273" s="208"/>
      <c r="B273" s="209" t="s">
        <v>126</v>
      </c>
      <c r="C273" s="210" t="s">
        <v>181</v>
      </c>
      <c r="D273" s="210"/>
      <c r="E273" s="211"/>
      <c r="F273" s="211"/>
      <c r="G273" s="211"/>
      <c r="H273" s="211"/>
    </row>
    <row r="274" spans="1:8" s="16" customFormat="1" ht="21" x14ac:dyDescent="0.2">
      <c r="A274" s="208"/>
      <c r="B274" s="211"/>
      <c r="C274" s="212" t="s">
        <v>182</v>
      </c>
      <c r="D274" s="212"/>
      <c r="E274" s="211"/>
      <c r="F274" s="211"/>
      <c r="G274" s="211"/>
      <c r="H274" s="211"/>
    </row>
    <row r="275" spans="1:8" s="16" customFormat="1" ht="21" x14ac:dyDescent="0.2">
      <c r="A275" s="208"/>
      <c r="B275" s="211"/>
      <c r="C275" s="210" t="s">
        <v>183</v>
      </c>
      <c r="D275" s="212"/>
      <c r="E275" s="211"/>
      <c r="F275" s="211"/>
      <c r="G275" s="211"/>
      <c r="H275" s="211"/>
    </row>
    <row r="276" spans="1:8" s="16" customFormat="1" ht="21" x14ac:dyDescent="0.2">
      <c r="A276" s="204"/>
      <c r="B276" s="205"/>
      <c r="C276" s="212"/>
      <c r="D276" s="212"/>
      <c r="E276" s="211"/>
      <c r="F276" s="211"/>
      <c r="G276" s="211"/>
      <c r="H276" s="205"/>
    </row>
    <row r="277" spans="1:8" s="16" customFormat="1" ht="26.25" x14ac:dyDescent="0.2">
      <c r="A277" s="215" t="str">
        <f>Абакан_юр!A158</f>
        <v>По соглашению сторон в качестве валюты платежа могут выступать украинские гривны, в этом случае курс следующий: 1 руб. = 0,4427 гривен</v>
      </c>
      <c r="B277" s="215"/>
      <c r="C277" s="215"/>
      <c r="D277" s="216"/>
      <c r="E277" s="216"/>
      <c r="F277" s="217"/>
      <c r="G277" s="218"/>
      <c r="H277" s="218"/>
    </row>
    <row r="278" spans="1:8" s="16" customFormat="1" ht="26.25" x14ac:dyDescent="0.2">
      <c r="A278" s="215" t="str">
        <f>Абакан_юр!A159</f>
        <v>По соглашению сторон в качестве валюты платежа могут выступать дирхамы ОАЭ, в этом случае курс следующий: 1 руб. = 0,0427 дирхам</v>
      </c>
      <c r="B278" s="215"/>
      <c r="C278" s="215"/>
      <c r="D278" s="216"/>
      <c r="E278" s="216"/>
      <c r="F278" s="217"/>
      <c r="G278" s="220"/>
      <c r="H278" s="220"/>
    </row>
    <row r="279" spans="1:8" ht="12.6" customHeight="1" x14ac:dyDescent="0.2">
      <c r="A279" s="215" t="str">
        <f>Абакан_юр!A160</f>
        <v>По соглашению сторон в качестве валюты платежа могут выступать доллары США, в этом случае курс следующий: 1 руб. = 0,0117 доллара</v>
      </c>
      <c r="B279" s="215"/>
      <c r="C279" s="215"/>
      <c r="D279" s="216"/>
      <c r="E279" s="216"/>
      <c r="F279" s="217"/>
      <c r="G279" s="220"/>
      <c r="H279" s="220"/>
    </row>
    <row r="280" spans="1:8" s="211" customFormat="1" ht="24.95" customHeight="1" x14ac:dyDescent="0.2">
      <c r="A280" s="215" t="str">
        <f>Абакан_юр!A161</f>
        <v>По соглашению сторон в качестве валюты платежа могут выступать евро, в этом случае курс следующий: 1 руб. = 0,0108 евро</v>
      </c>
      <c r="B280" s="215"/>
      <c r="C280" s="215"/>
      <c r="D280" s="216"/>
      <c r="E280" s="217"/>
      <c r="F280" s="217"/>
      <c r="G280" s="220"/>
      <c r="H280" s="220"/>
    </row>
    <row r="281" spans="1:8" s="211" customFormat="1" ht="24.95" customHeight="1" x14ac:dyDescent="0.2">
      <c r="A281" s="215" t="str">
        <f>Абакан_юр!A162</f>
        <v>По соглашению сторон в качестве валюты платежа могут выступать чешские кроны, в этом случае курс следующий: 1 руб. = 0,2672 крона</v>
      </c>
      <c r="B281" s="215"/>
      <c r="C281" s="215"/>
      <c r="D281" s="216"/>
      <c r="E281" s="217"/>
      <c r="F281" s="217"/>
      <c r="G281" s="220"/>
      <c r="H281" s="220"/>
    </row>
    <row r="282" spans="1:8" s="211" customFormat="1" ht="24.95" customHeight="1" x14ac:dyDescent="0.2">
      <c r="A282" s="215" t="str">
        <f>Абакан_юр!A163</f>
        <v>По соглашению сторон в качестве валюты платежа могут выступать киргизские сомы, в этом случае курс следующий: 1 руб. = 1,0485 сом</v>
      </c>
      <c r="B282" s="215"/>
      <c r="C282" s="215"/>
      <c r="D282" s="216"/>
      <c r="E282" s="216"/>
      <c r="F282" s="217"/>
      <c r="G282" s="220"/>
      <c r="H282" s="220"/>
    </row>
    <row r="283" spans="1:8" s="205" customFormat="1" ht="12.6" customHeight="1" x14ac:dyDescent="0.2">
      <c r="A283" s="215" t="str">
        <f>Абакан_юр!A164</f>
        <v>По соглашению сторон в качестве валюты платежа могут выступать казахстанские тенге, в этом случае курс следующий: 1 руб. = 5,3039 тенге</v>
      </c>
      <c r="B283" s="215"/>
      <c r="C283" s="215"/>
      <c r="D283" s="216"/>
      <c r="E283" s="216"/>
      <c r="F283" s="217"/>
      <c r="G283" s="220"/>
      <c r="H283" s="220"/>
    </row>
    <row r="284" spans="1:8" s="219" customFormat="1" ht="24.95" customHeight="1" x14ac:dyDescent="0.2">
      <c r="A284" s="221"/>
      <c r="B284" s="221"/>
      <c r="C284" s="222"/>
      <c r="D284" s="223"/>
      <c r="E284" s="223"/>
      <c r="F284" s="224"/>
      <c r="G284" s="225"/>
      <c r="H284" s="225"/>
    </row>
    <row r="285" spans="1:8" s="219" customFormat="1" ht="24.95" customHeight="1" x14ac:dyDescent="0.2">
      <c r="A285" s="227" t="s">
        <v>137</v>
      </c>
      <c r="B285" s="227"/>
      <c r="C285" s="227"/>
      <c r="D285" s="227"/>
      <c r="E285" s="227"/>
      <c r="F285" s="227"/>
      <c r="G285" s="227"/>
      <c r="H285" s="227"/>
    </row>
    <row r="286" spans="1:8" s="219" customFormat="1" ht="24.95" customHeight="1" x14ac:dyDescent="0.2">
      <c r="A286" s="227" t="s">
        <v>138</v>
      </c>
      <c r="B286" s="227"/>
      <c r="C286" s="227"/>
      <c r="D286" s="227"/>
      <c r="E286" s="227"/>
      <c r="F286" s="227"/>
      <c r="G286" s="227"/>
      <c r="H286" s="227"/>
    </row>
    <row r="287" spans="1:8" s="219" customFormat="1" ht="24.95" customHeight="1" x14ac:dyDescent="0.2">
      <c r="A287" s="215" t="s">
        <v>459</v>
      </c>
      <c r="B287" s="215"/>
      <c r="C287" s="215"/>
      <c r="D287" s="215"/>
      <c r="E287" s="215"/>
      <c r="F287" s="215"/>
      <c r="G287" s="215"/>
      <c r="H287" s="215"/>
    </row>
    <row r="288" spans="1:8" s="219" customFormat="1" ht="24.95" customHeight="1" thickBot="1" x14ac:dyDescent="0.25">
      <c r="A288" s="228" t="s">
        <v>139</v>
      </c>
      <c r="B288" s="228"/>
      <c r="C288" s="228"/>
      <c r="D288" s="228"/>
      <c r="E288" s="228"/>
      <c r="F288" s="229"/>
      <c r="H288" s="230"/>
    </row>
    <row r="289" spans="1:8" s="219" customFormat="1" ht="24.95" customHeight="1" thickBot="1" x14ac:dyDescent="0.25">
      <c r="A289" s="231" t="s">
        <v>140</v>
      </c>
      <c r="B289" s="232"/>
      <c r="C289" s="232"/>
      <c r="D289" s="232"/>
      <c r="E289" s="233"/>
      <c r="F289" s="234"/>
      <c r="G289" s="205"/>
      <c r="H289" s="235"/>
    </row>
    <row r="290" spans="1:8" s="219" customFormat="1" ht="24.95" customHeight="1" thickBot="1" x14ac:dyDescent="0.25">
      <c r="A290" s="305" t="s">
        <v>141</v>
      </c>
      <c r="B290" s="306"/>
      <c r="C290" s="238" t="s">
        <v>142</v>
      </c>
      <c r="D290" s="330" t="s">
        <v>143</v>
      </c>
      <c r="E290" s="676"/>
      <c r="F290" s="331"/>
      <c r="G290" s="240"/>
      <c r="H290" s="240"/>
    </row>
    <row r="291" spans="1:8" s="226" customFormat="1" ht="12" customHeight="1" x14ac:dyDescent="0.2">
      <c r="A291" s="241" t="s">
        <v>170</v>
      </c>
      <c r="B291" s="242"/>
      <c r="C291" s="244" t="s">
        <v>171</v>
      </c>
      <c r="D291" s="677">
        <v>1500</v>
      </c>
      <c r="E291" s="678"/>
      <c r="F291" s="679"/>
      <c r="G291" s="240"/>
      <c r="H291" s="240"/>
    </row>
    <row r="292" spans="1:8" ht="24.95" customHeight="1" x14ac:dyDescent="0.2">
      <c r="A292" s="246" t="s">
        <v>172</v>
      </c>
      <c r="B292" s="247"/>
      <c r="C292" s="249"/>
      <c r="D292" s="680">
        <v>1380</v>
      </c>
      <c r="E292" s="681"/>
      <c r="F292" s="682"/>
      <c r="G292" s="240"/>
      <c r="H292" s="240"/>
    </row>
    <row r="293" spans="1:8" ht="24.95" customHeight="1" x14ac:dyDescent="0.2">
      <c r="A293" s="246" t="s">
        <v>173</v>
      </c>
      <c r="B293" s="247"/>
      <c r="C293" s="249"/>
      <c r="D293" s="680">
        <v>1290</v>
      </c>
      <c r="E293" s="681"/>
      <c r="F293" s="682"/>
      <c r="G293" s="240"/>
      <c r="H293" s="240"/>
    </row>
    <row r="294" spans="1:8" s="205" customFormat="1" ht="38.25" customHeight="1" x14ac:dyDescent="0.2">
      <c r="A294" s="246" t="s">
        <v>174</v>
      </c>
      <c r="B294" s="247"/>
      <c r="C294" s="249"/>
      <c r="D294" s="680">
        <v>1170</v>
      </c>
      <c r="E294" s="681"/>
      <c r="F294" s="682"/>
      <c r="G294" s="240"/>
      <c r="H294" s="240"/>
    </row>
    <row r="295" spans="1:8" s="230" customFormat="1" ht="50.1" customHeight="1" x14ac:dyDescent="0.2">
      <c r="A295" s="246" t="s">
        <v>144</v>
      </c>
      <c r="B295" s="247"/>
      <c r="C295" s="248" t="s">
        <v>145</v>
      </c>
      <c r="D295" s="380" t="s">
        <v>146</v>
      </c>
      <c r="E295" s="683"/>
      <c r="F295" s="381"/>
      <c r="G295" s="240"/>
      <c r="H295" s="240"/>
    </row>
    <row r="296" spans="1:8" s="235" customFormat="1" ht="50.1" customHeight="1" x14ac:dyDescent="0.2">
      <c r="A296" s="246" t="s">
        <v>147</v>
      </c>
      <c r="B296" s="247"/>
      <c r="C296" s="248" t="s">
        <v>148</v>
      </c>
      <c r="D296" s="380" t="s">
        <v>149</v>
      </c>
      <c r="E296" s="683"/>
      <c r="F296" s="381"/>
      <c r="G296" s="240"/>
      <c r="H296" s="240"/>
    </row>
    <row r="297" spans="1:8" ht="102" customHeight="1" thickBot="1" x14ac:dyDescent="0.25">
      <c r="A297" s="332" t="s">
        <v>150</v>
      </c>
      <c r="B297" s="333"/>
      <c r="C297" s="334" t="s">
        <v>151</v>
      </c>
      <c r="D297" s="341" t="s">
        <v>149</v>
      </c>
      <c r="E297" s="684"/>
      <c r="F297" s="342"/>
      <c r="G297" s="240"/>
      <c r="H297" s="240"/>
    </row>
    <row r="298" spans="1:8" ht="50.1" customHeight="1" thickBot="1" x14ac:dyDescent="0.25">
      <c r="A298" s="332" t="s">
        <v>153</v>
      </c>
      <c r="B298" s="333"/>
      <c r="C298" s="546" t="s">
        <v>154</v>
      </c>
      <c r="D298" s="685" t="s">
        <v>149</v>
      </c>
      <c r="E298" s="686"/>
      <c r="F298" s="687"/>
      <c r="G298" s="234"/>
      <c r="H298" s="234"/>
    </row>
    <row r="299" spans="1:8" ht="50.1" customHeight="1" thickBot="1" x14ac:dyDescent="0.25">
      <c r="A299" s="332" t="s">
        <v>155</v>
      </c>
      <c r="B299" s="333"/>
      <c r="C299" s="334" t="s">
        <v>156</v>
      </c>
      <c r="D299" s="685" t="s">
        <v>149</v>
      </c>
      <c r="E299" s="686"/>
      <c r="F299" s="687"/>
      <c r="G299" s="225"/>
      <c r="H299" s="225"/>
    </row>
    <row r="300" spans="1:8" ht="50.1" customHeight="1" x14ac:dyDescent="0.2">
      <c r="A300" s="252" t="s">
        <v>157</v>
      </c>
      <c r="B300" s="252"/>
      <c r="C300" s="252"/>
      <c r="D300" s="252"/>
      <c r="E300" s="252"/>
      <c r="F300" s="252"/>
      <c r="G300" s="252"/>
      <c r="H300" s="252"/>
    </row>
    <row r="301" spans="1:8" ht="50.1" customHeight="1" x14ac:dyDescent="0.2">
      <c r="A301" s="252" t="s">
        <v>158</v>
      </c>
      <c r="B301" s="252"/>
      <c r="C301" s="252"/>
      <c r="D301" s="252"/>
      <c r="E301" s="252"/>
      <c r="F301" s="252"/>
      <c r="G301" s="252"/>
      <c r="H301" s="252"/>
    </row>
    <row r="302" spans="1:8" ht="99.95" customHeight="1" x14ac:dyDescent="0.2">
      <c r="A30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2" s="311"/>
      <c r="C302" s="311"/>
      <c r="D302" s="311"/>
      <c r="E302" s="311"/>
      <c r="F302" s="311"/>
      <c r="G302" s="311"/>
      <c r="H302" s="311"/>
    </row>
    <row r="303" spans="1:8" ht="75" customHeight="1" x14ac:dyDescent="0.2">
      <c r="A303" s="227" t="s">
        <v>160</v>
      </c>
      <c r="B303" s="227"/>
      <c r="C303" s="227"/>
      <c r="D303" s="227"/>
      <c r="E303" s="227"/>
      <c r="F303" s="227"/>
      <c r="G303" s="227"/>
      <c r="H303" s="227"/>
    </row>
    <row r="304" spans="1:8" ht="122.25" customHeight="1" x14ac:dyDescent="0.2">
      <c r="A304" s="252" t="s">
        <v>161</v>
      </c>
      <c r="B304" s="252"/>
      <c r="C304" s="252"/>
      <c r="D304" s="252"/>
      <c r="E304" s="252"/>
      <c r="F304" s="252"/>
      <c r="G304" s="252"/>
      <c r="H304" s="252"/>
    </row>
    <row r="305" spans="1:8" s="205" customFormat="1" ht="102.75" customHeight="1" x14ac:dyDescent="0.2">
      <c r="A305" s="204"/>
      <c r="C305" s="206"/>
      <c r="H305" s="207"/>
    </row>
    <row r="306" spans="1:8" s="205" customFormat="1" ht="125.25" customHeight="1" x14ac:dyDescent="0.2">
      <c r="A306" s="487" t="s">
        <v>460</v>
      </c>
      <c r="B306" s="487"/>
      <c r="C306" s="487"/>
      <c r="D306" s="487"/>
      <c r="E306" s="487"/>
      <c r="F306" s="487"/>
      <c r="G306" s="487"/>
      <c r="H306" s="487"/>
    </row>
    <row r="307" spans="1:8" ht="25.5" x14ac:dyDescent="0.35">
      <c r="A307" s="488" t="s">
        <v>461</v>
      </c>
      <c r="B307" s="489"/>
      <c r="C307" s="490" t="s">
        <v>462</v>
      </c>
    </row>
    <row r="308" spans="1:8" ht="25.5" x14ac:dyDescent="0.35">
      <c r="A308" s="491" t="s">
        <v>463</v>
      </c>
      <c r="B308" s="492"/>
      <c r="C308" s="493">
        <v>1</v>
      </c>
    </row>
    <row r="309" spans="1:8" ht="25.5" x14ac:dyDescent="0.35">
      <c r="A309" s="491">
        <v>2</v>
      </c>
      <c r="B309" s="492"/>
      <c r="C309" s="493">
        <v>1.1000000000000001</v>
      </c>
    </row>
    <row r="310" spans="1:8" ht="25.5" x14ac:dyDescent="0.35">
      <c r="A310" s="491">
        <v>3</v>
      </c>
      <c r="B310" s="492"/>
      <c r="C310" s="493">
        <v>1.2</v>
      </c>
    </row>
    <row r="311" spans="1:8" ht="25.5" x14ac:dyDescent="0.35">
      <c r="A311" s="491" t="s">
        <v>464</v>
      </c>
      <c r="B311" s="492"/>
      <c r="C311" s="493">
        <v>1.25</v>
      </c>
    </row>
    <row r="312" spans="1:8" ht="25.5" x14ac:dyDescent="0.35">
      <c r="A312" s="491" t="s">
        <v>465</v>
      </c>
      <c r="B312" s="492"/>
      <c r="C312" s="493">
        <v>1.3</v>
      </c>
    </row>
    <row r="313" spans="1:8" ht="25.5" x14ac:dyDescent="0.35">
      <c r="A313" s="491" t="s">
        <v>466</v>
      </c>
      <c r="B313" s="492"/>
      <c r="C313" s="493">
        <v>1.35</v>
      </c>
    </row>
    <row r="314" spans="1:8" ht="25.5" x14ac:dyDescent="0.35">
      <c r="A314" s="491" t="s">
        <v>467</v>
      </c>
      <c r="B314" s="492"/>
      <c r="C314" s="493">
        <v>1.4</v>
      </c>
    </row>
    <row r="315" spans="1:8" ht="25.5" x14ac:dyDescent="0.35">
      <c r="A315" s="491" t="s">
        <v>468</v>
      </c>
      <c r="B315" s="492"/>
      <c r="C315" s="493">
        <v>1.45</v>
      </c>
    </row>
    <row r="316" spans="1:8" ht="25.5" x14ac:dyDescent="0.35">
      <c r="A316" s="491" t="s">
        <v>469</v>
      </c>
      <c r="B316" s="492"/>
      <c r="C316" s="493">
        <v>1.5</v>
      </c>
    </row>
    <row r="317" spans="1:8" ht="25.5" x14ac:dyDescent="0.35">
      <c r="A317" s="491" t="s">
        <v>470</v>
      </c>
      <c r="B317" s="492"/>
      <c r="C317" s="493">
        <v>2</v>
      </c>
    </row>
    <row r="318" spans="1:8" ht="23.25" x14ac:dyDescent="0.2">
      <c r="A318" s="252" t="s">
        <v>471</v>
      </c>
      <c r="B318" s="252"/>
      <c r="C318" s="252"/>
      <c r="D318" s="252"/>
      <c r="E318" s="252"/>
      <c r="F318" s="252"/>
      <c r="G318" s="252"/>
      <c r="H318" s="252"/>
    </row>
    <row r="321" spans="1:8" s="254" customFormat="1" ht="114.75" customHeight="1" x14ac:dyDescent="0.2">
      <c r="A321" s="227" t="s">
        <v>472</v>
      </c>
      <c r="B321" s="227"/>
      <c r="C321" s="227"/>
      <c r="D321" s="227"/>
      <c r="E321" s="227"/>
      <c r="F321" s="227"/>
      <c r="G321" s="227"/>
      <c r="H321" s="227"/>
    </row>
    <row r="327" spans="1:8" s="254" customFormat="1" ht="114.75" customHeight="1" x14ac:dyDescent="0.2">
      <c r="A327" s="204"/>
      <c r="B327" s="205"/>
      <c r="C327" s="206"/>
      <c r="D327" s="205"/>
      <c r="E327" s="205"/>
      <c r="F327" s="205"/>
      <c r="G327" s="205"/>
      <c r="H327" s="207"/>
    </row>
  </sheetData>
  <sheetProtection selectLockedCells="1" selectUnlockedCells="1"/>
  <mergeCells count="543">
    <mergeCell ref="A317:B317"/>
    <mergeCell ref="A318:H318"/>
    <mergeCell ref="A321:E321"/>
    <mergeCell ref="F321:H321"/>
    <mergeCell ref="A311:B311"/>
    <mergeCell ref="A312:B312"/>
    <mergeCell ref="A313:B313"/>
    <mergeCell ref="A314:B314"/>
    <mergeCell ref="A315:B315"/>
    <mergeCell ref="A316:B316"/>
    <mergeCell ref="A304:H304"/>
    <mergeCell ref="A306:H306"/>
    <mergeCell ref="A307:B307"/>
    <mergeCell ref="A308:B308"/>
    <mergeCell ref="A309:B309"/>
    <mergeCell ref="A310:B310"/>
    <mergeCell ref="A299:B299"/>
    <mergeCell ref="D299:F299"/>
    <mergeCell ref="A300:H300"/>
    <mergeCell ref="A301:H301"/>
    <mergeCell ref="A302:H302"/>
    <mergeCell ref="A303:H303"/>
    <mergeCell ref="A296:B296"/>
    <mergeCell ref="D296:F296"/>
    <mergeCell ref="A297:B297"/>
    <mergeCell ref="D297:F297"/>
    <mergeCell ref="A298:B298"/>
    <mergeCell ref="D298:F298"/>
    <mergeCell ref="A293:B293"/>
    <mergeCell ref="D293:F293"/>
    <mergeCell ref="A294:B294"/>
    <mergeCell ref="D294:F294"/>
    <mergeCell ref="A295:B295"/>
    <mergeCell ref="D295:F295"/>
    <mergeCell ref="A287:H287"/>
    <mergeCell ref="A288:E288"/>
    <mergeCell ref="A289:E289"/>
    <mergeCell ref="A290:B290"/>
    <mergeCell ref="D290:F290"/>
    <mergeCell ref="A291:B291"/>
    <mergeCell ref="C291:C294"/>
    <mergeCell ref="D291:F291"/>
    <mergeCell ref="A292:B292"/>
    <mergeCell ref="D292:F292"/>
    <mergeCell ref="A280:C280"/>
    <mergeCell ref="A281:C281"/>
    <mergeCell ref="A282:C282"/>
    <mergeCell ref="A283:C283"/>
    <mergeCell ref="A285:H285"/>
    <mergeCell ref="A286:H286"/>
    <mergeCell ref="C275:D275"/>
    <mergeCell ref="C276:D276"/>
    <mergeCell ref="A277:C277"/>
    <mergeCell ref="G277:H277"/>
    <mergeCell ref="A278:C278"/>
    <mergeCell ref="A279:C279"/>
    <mergeCell ref="A270:B270"/>
    <mergeCell ref="D270:H270"/>
    <mergeCell ref="A271:B271"/>
    <mergeCell ref="D271:H271"/>
    <mergeCell ref="C273:D273"/>
    <mergeCell ref="C274:D274"/>
    <mergeCell ref="A267:B267"/>
    <mergeCell ref="D267:H267"/>
    <mergeCell ref="A268:B268"/>
    <mergeCell ref="D268:H268"/>
    <mergeCell ref="A269:B269"/>
    <mergeCell ref="D269:H269"/>
    <mergeCell ref="A264:B264"/>
    <mergeCell ref="D264:H264"/>
    <mergeCell ref="A265:B265"/>
    <mergeCell ref="D265:H265"/>
    <mergeCell ref="A266:B266"/>
    <mergeCell ref="D266:H266"/>
    <mergeCell ref="D260:H260"/>
    <mergeCell ref="A261:B261"/>
    <mergeCell ref="D261:H261"/>
    <mergeCell ref="A262:B262"/>
    <mergeCell ref="D262:H262"/>
    <mergeCell ref="A263:B263"/>
    <mergeCell ref="D263:H263"/>
    <mergeCell ref="A256:B256"/>
    <mergeCell ref="D256:H256"/>
    <mergeCell ref="A257:B257"/>
    <mergeCell ref="C257:C261"/>
    <mergeCell ref="D257:H257"/>
    <mergeCell ref="A258:B258"/>
    <mergeCell ref="D258:H258"/>
    <mergeCell ref="A259:B259"/>
    <mergeCell ref="D259:H259"/>
    <mergeCell ref="A260:B260"/>
    <mergeCell ref="D249:H249"/>
    <mergeCell ref="B250:B255"/>
    <mergeCell ref="C250:C255"/>
    <mergeCell ref="D250:H250"/>
    <mergeCell ref="D251:H251"/>
    <mergeCell ref="D252:H252"/>
    <mergeCell ref="D253:H253"/>
    <mergeCell ref="D254:H254"/>
    <mergeCell ref="D255:H255"/>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D193:H193"/>
    <mergeCell ref="A194:B194"/>
    <mergeCell ref="C194:C211"/>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79:B179"/>
    <mergeCell ref="D179:H179"/>
    <mergeCell ref="A180:C180"/>
    <mergeCell ref="D180:H180"/>
    <mergeCell ref="D181:H181"/>
    <mergeCell ref="A182:B182"/>
    <mergeCell ref="C182:C190"/>
    <mergeCell ref="D182:H182"/>
    <mergeCell ref="A183:B183"/>
    <mergeCell ref="D183:H18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44:C144"/>
    <mergeCell ref="D144:H144"/>
    <mergeCell ref="A145:B145"/>
    <mergeCell ref="C145:C179"/>
    <mergeCell ref="D145:H145"/>
    <mergeCell ref="A146:B146"/>
    <mergeCell ref="D146:H146"/>
    <mergeCell ref="A147:B147"/>
    <mergeCell ref="D147:H147"/>
    <mergeCell ref="A148:B148"/>
    <mergeCell ref="D139:H139"/>
    <mergeCell ref="A140:A142"/>
    <mergeCell ref="B140:B141"/>
    <mergeCell ref="C140:C141"/>
    <mergeCell ref="D140:H142"/>
    <mergeCell ref="D143:H143"/>
    <mergeCell ref="D133:H133"/>
    <mergeCell ref="A134:A138"/>
    <mergeCell ref="B134:B135"/>
    <mergeCell ref="C134:C135"/>
    <mergeCell ref="D134:D138"/>
    <mergeCell ref="E134:E138"/>
    <mergeCell ref="F134:F138"/>
    <mergeCell ref="G134:G138"/>
    <mergeCell ref="H134:H138"/>
    <mergeCell ref="D127:H127"/>
    <mergeCell ref="A129:A132"/>
    <mergeCell ref="B129:B130"/>
    <mergeCell ref="C129:C130"/>
    <mergeCell ref="D129:D132"/>
    <mergeCell ref="E129:E132"/>
    <mergeCell ref="F129:F132"/>
    <mergeCell ref="G129:G132"/>
    <mergeCell ref="H129:H132"/>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C56"/>
    <mergeCell ref="D56:H56"/>
    <mergeCell ref="A57:C57"/>
    <mergeCell ref="D57:H57"/>
    <mergeCell ref="A58:B58"/>
    <mergeCell ref="C58:C126"/>
    <mergeCell ref="D58:H58"/>
    <mergeCell ref="A59:B59"/>
    <mergeCell ref="D59:H59"/>
    <mergeCell ref="A60:B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76"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20"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1860 до 55800</v>
      </c>
      <c r="E48" s="122"/>
      <c r="F48" s="122"/>
      <c r="G48" s="122"/>
      <c r="H48" s="123"/>
    </row>
    <row r="49" spans="1:8" s="16" customFormat="1" ht="37.5" customHeight="1" outlineLevel="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49" s="127">
        <v>1860</v>
      </c>
      <c r="E49" s="128"/>
      <c r="F49" s="128"/>
      <c r="G49" s="128"/>
      <c r="H49" s="129"/>
    </row>
    <row r="50" spans="1:8" s="16" customFormat="1" ht="37.5" customHeight="1" outlineLevel="1" x14ac:dyDescent="0.2">
      <c r="A50" s="130" t="s">
        <v>33</v>
      </c>
      <c r="B50" s="131"/>
      <c r="C50" s="126"/>
      <c r="D50" s="36">
        <v>3720</v>
      </c>
      <c r="E50" s="37"/>
      <c r="F50" s="37"/>
      <c r="G50" s="37"/>
      <c r="H50" s="38"/>
    </row>
    <row r="51" spans="1:8" s="16" customFormat="1" ht="37.5" customHeight="1" outlineLevel="1" x14ac:dyDescent="0.2">
      <c r="A51" s="130" t="s">
        <v>34</v>
      </c>
      <c r="B51" s="131"/>
      <c r="C51" s="126"/>
      <c r="D51" s="36">
        <v>5580</v>
      </c>
      <c r="E51" s="37"/>
      <c r="F51" s="37"/>
      <c r="G51" s="37"/>
      <c r="H51" s="38"/>
    </row>
    <row r="52" spans="1:8" s="16" customFormat="1" ht="37.5" customHeight="1" outlineLevel="1" x14ac:dyDescent="0.2">
      <c r="A52" s="130" t="s">
        <v>35</v>
      </c>
      <c r="B52" s="131"/>
      <c r="C52" s="126"/>
      <c r="D52" s="36">
        <v>7440</v>
      </c>
      <c r="E52" s="37"/>
      <c r="F52" s="37"/>
      <c r="G52" s="37"/>
      <c r="H52" s="38"/>
    </row>
    <row r="53" spans="1:8" s="16" customFormat="1" ht="37.5" customHeight="1" outlineLevel="1" x14ac:dyDescent="0.2">
      <c r="A53" s="130" t="s">
        <v>36</v>
      </c>
      <c r="B53" s="131"/>
      <c r="C53" s="126"/>
      <c r="D53" s="36">
        <v>9300</v>
      </c>
      <c r="E53" s="37"/>
      <c r="F53" s="37"/>
      <c r="G53" s="37"/>
      <c r="H53" s="38"/>
    </row>
    <row r="54" spans="1:8" s="16" customFormat="1" ht="37.5" customHeight="1" outlineLevel="1" x14ac:dyDescent="0.2">
      <c r="A54" s="130" t="s">
        <v>37</v>
      </c>
      <c r="B54" s="131"/>
      <c r="C54" s="126"/>
      <c r="D54" s="36">
        <v>11160</v>
      </c>
      <c r="E54" s="37"/>
      <c r="F54" s="37"/>
      <c r="G54" s="37"/>
      <c r="H54" s="38"/>
    </row>
    <row r="55" spans="1:8" s="16" customFormat="1" ht="37.5" customHeight="1" outlineLevel="1" x14ac:dyDescent="0.2">
      <c r="A55" s="130" t="s">
        <v>38</v>
      </c>
      <c r="B55" s="131"/>
      <c r="C55" s="126"/>
      <c r="D55" s="36">
        <v>13020</v>
      </c>
      <c r="E55" s="37"/>
      <c r="F55" s="37"/>
      <c r="G55" s="37"/>
      <c r="H55" s="38"/>
    </row>
    <row r="56" spans="1:8" s="16" customFormat="1" ht="37.5" customHeight="1" outlineLevel="1" x14ac:dyDescent="0.2">
      <c r="A56" s="130" t="s">
        <v>39</v>
      </c>
      <c r="B56" s="131"/>
      <c r="C56" s="126"/>
      <c r="D56" s="36">
        <v>14880</v>
      </c>
      <c r="E56" s="37"/>
      <c r="F56" s="37"/>
      <c r="G56" s="37"/>
      <c r="H56" s="38"/>
    </row>
    <row r="57" spans="1:8" s="16" customFormat="1" ht="37.5" customHeight="1" outlineLevel="1" x14ac:dyDescent="0.2">
      <c r="A57" s="130" t="s">
        <v>40</v>
      </c>
      <c r="B57" s="131"/>
      <c r="C57" s="126"/>
      <c r="D57" s="36">
        <v>16740</v>
      </c>
      <c r="E57" s="37"/>
      <c r="F57" s="37"/>
      <c r="G57" s="37"/>
      <c r="H57" s="38"/>
    </row>
    <row r="58" spans="1:8" s="16" customFormat="1" ht="37.5" customHeight="1" outlineLevel="1" x14ac:dyDescent="0.2">
      <c r="A58" s="130" t="s">
        <v>41</v>
      </c>
      <c r="B58" s="131"/>
      <c r="C58" s="126"/>
      <c r="D58" s="36">
        <v>18600</v>
      </c>
      <c r="E58" s="37"/>
      <c r="F58" s="37"/>
      <c r="G58" s="37"/>
      <c r="H58" s="38"/>
    </row>
    <row r="59" spans="1:8" s="16" customFormat="1" ht="37.5" customHeight="1" outlineLevel="1" x14ac:dyDescent="0.2">
      <c r="A59" s="130" t="s">
        <v>42</v>
      </c>
      <c r="B59" s="131"/>
      <c r="C59" s="126"/>
      <c r="D59" s="36">
        <v>20460</v>
      </c>
      <c r="E59" s="37"/>
      <c r="F59" s="37"/>
      <c r="G59" s="37"/>
      <c r="H59" s="38"/>
    </row>
    <row r="60" spans="1:8" s="16" customFormat="1" ht="37.5" customHeight="1" outlineLevel="1" x14ac:dyDescent="0.2">
      <c r="A60" s="130" t="s">
        <v>43</v>
      </c>
      <c r="B60" s="131"/>
      <c r="C60" s="126"/>
      <c r="D60" s="36">
        <v>22320</v>
      </c>
      <c r="E60" s="37"/>
      <c r="F60" s="37"/>
      <c r="G60" s="37"/>
      <c r="H60" s="38"/>
    </row>
    <row r="61" spans="1:8" s="16" customFormat="1" ht="37.5" customHeight="1" outlineLevel="1" x14ac:dyDescent="0.2">
      <c r="A61" s="130" t="s">
        <v>44</v>
      </c>
      <c r="B61" s="131"/>
      <c r="C61" s="126"/>
      <c r="D61" s="36">
        <v>24180</v>
      </c>
      <c r="E61" s="37"/>
      <c r="F61" s="37"/>
      <c r="G61" s="37"/>
      <c r="H61" s="38"/>
    </row>
    <row r="62" spans="1:8" s="16" customFormat="1" ht="37.5" customHeight="1" outlineLevel="1" x14ac:dyDescent="0.2">
      <c r="A62" s="130" t="s">
        <v>45</v>
      </c>
      <c r="B62" s="131"/>
      <c r="C62" s="126"/>
      <c r="D62" s="36">
        <v>26040</v>
      </c>
      <c r="E62" s="37"/>
      <c r="F62" s="37"/>
      <c r="G62" s="37"/>
      <c r="H62" s="38"/>
    </row>
    <row r="63" spans="1:8" s="16" customFormat="1" ht="37.5" customHeight="1" outlineLevel="1" x14ac:dyDescent="0.2">
      <c r="A63" s="130" t="s">
        <v>46</v>
      </c>
      <c r="B63" s="131"/>
      <c r="C63" s="126"/>
      <c r="D63" s="36">
        <v>27900</v>
      </c>
      <c r="E63" s="37"/>
      <c r="F63" s="37"/>
      <c r="G63" s="37"/>
      <c r="H63" s="38"/>
    </row>
    <row r="64" spans="1:8" s="16" customFormat="1" ht="37.5" customHeight="1" outlineLevel="1" x14ac:dyDescent="0.2">
      <c r="A64" s="130" t="s">
        <v>47</v>
      </c>
      <c r="B64" s="131"/>
      <c r="C64" s="126"/>
      <c r="D64" s="36">
        <v>29760</v>
      </c>
      <c r="E64" s="37"/>
      <c r="F64" s="37"/>
      <c r="G64" s="37"/>
      <c r="H64" s="38"/>
    </row>
    <row r="65" spans="1:8" s="16" customFormat="1" ht="37.5" customHeight="1" outlineLevel="1" x14ac:dyDescent="0.2">
      <c r="A65" s="130" t="s">
        <v>48</v>
      </c>
      <c r="B65" s="131"/>
      <c r="C65" s="126"/>
      <c r="D65" s="36">
        <v>31620</v>
      </c>
      <c r="E65" s="37"/>
      <c r="F65" s="37"/>
      <c r="G65" s="37"/>
      <c r="H65" s="38"/>
    </row>
    <row r="66" spans="1:8" s="16" customFormat="1" ht="37.5" customHeight="1" outlineLevel="1" x14ac:dyDescent="0.2">
      <c r="A66" s="130" t="s">
        <v>49</v>
      </c>
      <c r="B66" s="131"/>
      <c r="C66" s="126"/>
      <c r="D66" s="36">
        <v>33480</v>
      </c>
      <c r="E66" s="37"/>
      <c r="F66" s="37"/>
      <c r="G66" s="37"/>
      <c r="H66" s="38"/>
    </row>
    <row r="67" spans="1:8" s="16" customFormat="1" ht="37.5" customHeight="1" outlineLevel="1" x14ac:dyDescent="0.2">
      <c r="A67" s="130" t="s">
        <v>50</v>
      </c>
      <c r="B67" s="131"/>
      <c r="C67" s="126"/>
      <c r="D67" s="36">
        <v>35340</v>
      </c>
      <c r="E67" s="37"/>
      <c r="F67" s="37"/>
      <c r="G67" s="37"/>
      <c r="H67" s="38"/>
    </row>
    <row r="68" spans="1:8" s="16" customFormat="1" ht="37.5" customHeight="1" outlineLevel="1" x14ac:dyDescent="0.2">
      <c r="A68" s="130" t="s">
        <v>51</v>
      </c>
      <c r="B68" s="131"/>
      <c r="C68" s="126"/>
      <c r="D68" s="36">
        <v>37200</v>
      </c>
      <c r="E68" s="37"/>
      <c r="F68" s="37"/>
      <c r="G68" s="37"/>
      <c r="H68" s="38"/>
    </row>
    <row r="69" spans="1:8" s="16" customFormat="1" ht="37.5" customHeight="1" outlineLevel="1" x14ac:dyDescent="0.2">
      <c r="A69" s="130" t="s">
        <v>197</v>
      </c>
      <c r="B69" s="131"/>
      <c r="C69" s="126"/>
      <c r="D69" s="36">
        <v>39060</v>
      </c>
      <c r="E69" s="37"/>
      <c r="F69" s="37"/>
      <c r="G69" s="37"/>
      <c r="H69" s="38"/>
    </row>
    <row r="70" spans="1:8" s="16" customFormat="1" ht="37.5" customHeight="1" outlineLevel="1" x14ac:dyDescent="0.2">
      <c r="A70" s="130" t="s">
        <v>198</v>
      </c>
      <c r="B70" s="131"/>
      <c r="C70" s="126"/>
      <c r="D70" s="36">
        <v>40920</v>
      </c>
      <c r="E70" s="37"/>
      <c r="F70" s="37"/>
      <c r="G70" s="37"/>
      <c r="H70" s="38"/>
    </row>
    <row r="71" spans="1:8" s="16" customFormat="1" ht="37.5" customHeight="1" outlineLevel="1" x14ac:dyDescent="0.2">
      <c r="A71" s="130" t="s">
        <v>199</v>
      </c>
      <c r="B71" s="131"/>
      <c r="C71" s="126"/>
      <c r="D71" s="36">
        <v>42780</v>
      </c>
      <c r="E71" s="37"/>
      <c r="F71" s="37"/>
      <c r="G71" s="37"/>
      <c r="H71" s="38"/>
    </row>
    <row r="72" spans="1:8" s="16" customFormat="1" ht="37.5" customHeight="1" outlineLevel="1" x14ac:dyDescent="0.2">
      <c r="A72" s="130" t="s">
        <v>200</v>
      </c>
      <c r="B72" s="131"/>
      <c r="C72" s="126"/>
      <c r="D72" s="36">
        <v>44640</v>
      </c>
      <c r="E72" s="37"/>
      <c r="F72" s="37"/>
      <c r="G72" s="37"/>
      <c r="H72" s="38"/>
    </row>
    <row r="73" spans="1:8" s="16" customFormat="1" ht="37.5" customHeight="1" outlineLevel="1" x14ac:dyDescent="0.2">
      <c r="A73" s="130" t="s">
        <v>201</v>
      </c>
      <c r="B73" s="131"/>
      <c r="C73" s="126"/>
      <c r="D73" s="36">
        <v>46500</v>
      </c>
      <c r="E73" s="37"/>
      <c r="F73" s="37"/>
      <c r="G73" s="37"/>
      <c r="H73" s="38"/>
    </row>
    <row r="74" spans="1:8" s="16" customFormat="1" ht="37.5" customHeight="1" outlineLevel="1" x14ac:dyDescent="0.2">
      <c r="A74" s="130" t="s">
        <v>202</v>
      </c>
      <c r="B74" s="131"/>
      <c r="C74" s="126"/>
      <c r="D74" s="36">
        <v>48360</v>
      </c>
      <c r="E74" s="37"/>
      <c r="F74" s="37"/>
      <c r="G74" s="37"/>
      <c r="H74" s="38"/>
    </row>
    <row r="75" spans="1:8" s="16" customFormat="1" ht="37.5" customHeight="1" outlineLevel="1" x14ac:dyDescent="0.2">
      <c r="A75" s="130" t="s">
        <v>203</v>
      </c>
      <c r="B75" s="131"/>
      <c r="C75" s="126"/>
      <c r="D75" s="36">
        <v>50220</v>
      </c>
      <c r="E75" s="37"/>
      <c r="F75" s="37"/>
      <c r="G75" s="37"/>
      <c r="H75" s="38"/>
    </row>
    <row r="76" spans="1:8" s="16" customFormat="1" ht="37.5" customHeight="1" outlineLevel="1" x14ac:dyDescent="0.2">
      <c r="A76" s="130" t="s">
        <v>204</v>
      </c>
      <c r="B76" s="131"/>
      <c r="C76" s="126"/>
      <c r="D76" s="36">
        <v>52080</v>
      </c>
      <c r="E76" s="37"/>
      <c r="F76" s="37"/>
      <c r="G76" s="37"/>
      <c r="H76" s="38"/>
    </row>
    <row r="77" spans="1:8" s="16" customFormat="1" ht="37.5" customHeight="1" outlineLevel="1" x14ac:dyDescent="0.2">
      <c r="A77" s="130" t="s">
        <v>205</v>
      </c>
      <c r="B77" s="131"/>
      <c r="C77" s="126"/>
      <c r="D77" s="36">
        <v>53940</v>
      </c>
      <c r="E77" s="37"/>
      <c r="F77" s="37"/>
      <c r="G77" s="37"/>
      <c r="H77" s="38"/>
    </row>
    <row r="78" spans="1:8" s="16" customFormat="1" ht="37.5" customHeight="1" outlineLevel="1" thickBot="1" x14ac:dyDescent="0.25">
      <c r="A78" s="130" t="s">
        <v>206</v>
      </c>
      <c r="B78" s="131"/>
      <c r="C78" s="126"/>
      <c r="D78" s="36">
        <v>55800</v>
      </c>
      <c r="E78" s="37"/>
      <c r="F78" s="37"/>
      <c r="G78" s="37"/>
      <c r="H78" s="38"/>
    </row>
    <row r="79" spans="1:8" s="16" customFormat="1" ht="50.1" customHeight="1" thickBot="1" x14ac:dyDescent="0.25">
      <c r="A79" s="119" t="s">
        <v>52</v>
      </c>
      <c r="B79" s="120"/>
      <c r="C79" s="120"/>
      <c r="D79" s="121" t="str">
        <f>"от "&amp;MIN(D80:D89)&amp;" до "&amp;MAX(D80:D89)</f>
        <v>от 210 до 7002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80" s="135">
        <v>1038</v>
      </c>
      <c r="E80" s="135"/>
      <c r="F80" s="135"/>
      <c r="G80" s="135"/>
      <c r="H80" s="136"/>
    </row>
    <row r="81" spans="1:8" s="16" customFormat="1"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81" s="140">
        <v>210</v>
      </c>
      <c r="E81" s="140"/>
      <c r="F81" s="140"/>
      <c r="G81" s="140"/>
      <c r="H81" s="141"/>
    </row>
    <row r="82" spans="1:8" s="16" customFormat="1" ht="37.5" customHeight="1" x14ac:dyDescent="0.2">
      <c r="A82" s="137" t="s">
        <v>55</v>
      </c>
      <c r="B82" s="138"/>
      <c r="C82" s="142"/>
      <c r="D82" s="140">
        <v>2160</v>
      </c>
      <c r="E82" s="140"/>
      <c r="F82" s="140"/>
      <c r="G82" s="140"/>
      <c r="H82" s="141"/>
    </row>
    <row r="83" spans="1:8" s="16" customFormat="1" ht="37.5" customHeight="1" x14ac:dyDescent="0.2">
      <c r="A83" s="137" t="s">
        <v>56</v>
      </c>
      <c r="B83" s="138"/>
      <c r="C83" s="142"/>
      <c r="D83" s="36">
        <v>1038</v>
      </c>
      <c r="E83" s="37"/>
      <c r="F83" s="37"/>
      <c r="G83" s="37"/>
      <c r="H83" s="38"/>
    </row>
    <row r="84" spans="1:8" s="16" customFormat="1" ht="37.5" customHeight="1" x14ac:dyDescent="0.2">
      <c r="A84" s="143" t="s">
        <v>57</v>
      </c>
      <c r="B84" s="144"/>
      <c r="C84" s="142"/>
      <c r="D84" s="36">
        <v>1428</v>
      </c>
      <c r="E84" s="37"/>
      <c r="F84" s="37"/>
      <c r="G84" s="37"/>
      <c r="H84" s="38"/>
    </row>
    <row r="85" spans="1:8" s="16" customFormat="1" ht="37.5" customHeight="1" x14ac:dyDescent="0.2">
      <c r="A85" s="137" t="s">
        <v>58</v>
      </c>
      <c r="B85" s="138"/>
      <c r="C85" s="142"/>
      <c r="D85" s="140">
        <v>414</v>
      </c>
      <c r="E85" s="140"/>
      <c r="F85" s="140"/>
      <c r="G85" s="140"/>
      <c r="H85" s="141"/>
    </row>
    <row r="86" spans="1:8" s="16" customFormat="1" ht="37.5" customHeight="1" x14ac:dyDescent="0.2">
      <c r="A86" s="137" t="s">
        <v>59</v>
      </c>
      <c r="B86" s="138"/>
      <c r="C86" s="142"/>
      <c r="D86" s="140">
        <v>414</v>
      </c>
      <c r="E86" s="140"/>
      <c r="F86" s="140"/>
      <c r="G86" s="140"/>
      <c r="H86" s="141"/>
    </row>
    <row r="87" spans="1:8" s="16" customFormat="1" ht="37.5" customHeight="1" x14ac:dyDescent="0.2">
      <c r="A87" s="137" t="s">
        <v>60</v>
      </c>
      <c r="B87" s="138"/>
      <c r="C87" s="142"/>
      <c r="D87" s="140">
        <v>828</v>
      </c>
      <c r="E87" s="140"/>
      <c r="F87" s="140"/>
      <c r="G87" s="140"/>
      <c r="H87" s="141"/>
    </row>
    <row r="88" spans="1:8" s="16" customFormat="1" ht="37.5" customHeight="1" x14ac:dyDescent="0.2">
      <c r="A88" s="137" t="s">
        <v>61</v>
      </c>
      <c r="B88" s="138"/>
      <c r="C88" s="142"/>
      <c r="D88" s="140">
        <v>1248</v>
      </c>
      <c r="E88" s="140"/>
      <c r="F88" s="140"/>
      <c r="G88" s="140"/>
      <c r="H88" s="141"/>
    </row>
    <row r="89" spans="1:8" s="16" customFormat="1" ht="37.5" customHeight="1" thickBot="1" x14ac:dyDescent="0.25">
      <c r="A89" s="145" t="s">
        <v>62</v>
      </c>
      <c r="B89" s="146"/>
      <c r="C89" s="147"/>
      <c r="D89" s="148">
        <v>7002</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0" s="45">
        <v>30</v>
      </c>
      <c r="E90" s="45"/>
      <c r="F90" s="45"/>
      <c r="G90" s="45"/>
      <c r="H90" s="46"/>
    </row>
    <row r="91" spans="1:8" s="28" customFormat="1" ht="50.1" customHeight="1" thickBot="1" x14ac:dyDescent="0.25">
      <c r="A91" s="24" t="s">
        <v>65</v>
      </c>
      <c r="B91" s="25"/>
      <c r="C91" s="26"/>
      <c r="D91" s="156" t="str">
        <f>"от "&amp;MIN(D93,D113:H114,F153,D115:H129)&amp;" до "&amp;MAX(D93,D113:H114,F153,D115:H129)</f>
        <v>от 906 до 9384</v>
      </c>
      <c r="E91" s="156"/>
      <c r="F91" s="156"/>
      <c r="G91" s="156"/>
      <c r="H91" s="157"/>
    </row>
    <row r="92" spans="1:8" s="16" customFormat="1" ht="24.95" customHeight="1" thickBot="1" x14ac:dyDescent="0.25">
      <c r="A92" s="158"/>
      <c r="B92" s="159"/>
      <c r="C92" s="83"/>
      <c r="D92" s="160"/>
      <c r="E92" s="160"/>
      <c r="F92" s="160"/>
      <c r="G92" s="160"/>
      <c r="H92" s="161"/>
    </row>
    <row r="93" spans="1:8" s="16" customFormat="1" ht="60.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93" s="165">
        <v>3720</v>
      </c>
      <c r="E93" s="165"/>
      <c r="F93" s="165"/>
      <c r="G93" s="165"/>
      <c r="H93" s="166"/>
    </row>
    <row r="94" spans="1:8" s="16" customFormat="1" ht="60.75" customHeight="1" thickBot="1" x14ac:dyDescent="0.25">
      <c r="A94" s="167" t="s">
        <v>67</v>
      </c>
      <c r="B94" s="168"/>
      <c r="C94" s="169"/>
      <c r="D94" s="170" t="s">
        <v>68</v>
      </c>
      <c r="E94" s="171"/>
      <c r="F94" s="171"/>
      <c r="G94" s="171"/>
      <c r="H94" s="172"/>
    </row>
    <row r="95" spans="1:8" s="16" customFormat="1" ht="60.75" customHeight="1" x14ac:dyDescent="0.2">
      <c r="A95" s="173" t="s">
        <v>69</v>
      </c>
      <c r="B95" s="174"/>
      <c r="C95" s="169"/>
      <c r="D95" s="140">
        <f>D93/4</f>
        <v>930</v>
      </c>
      <c r="E95" s="140"/>
      <c r="F95" s="140"/>
      <c r="G95" s="140"/>
      <c r="H95" s="141"/>
    </row>
    <row r="96" spans="1:8" s="16" customFormat="1" ht="60.75" customHeight="1" x14ac:dyDescent="0.2">
      <c r="A96" s="173" t="s">
        <v>70</v>
      </c>
      <c r="B96" s="174"/>
      <c r="C96" s="169"/>
      <c r="D96" s="140">
        <f>D93/5</f>
        <v>744</v>
      </c>
      <c r="E96" s="140"/>
      <c r="F96" s="140"/>
      <c r="G96" s="140"/>
      <c r="H96" s="141"/>
    </row>
    <row r="97" spans="1:8" s="16" customFormat="1" ht="60.75" customHeight="1" x14ac:dyDescent="0.2">
      <c r="A97" s="173" t="s">
        <v>71</v>
      </c>
      <c r="B97" s="174"/>
      <c r="C97" s="169"/>
      <c r="D97" s="140">
        <f>D93/6</f>
        <v>620</v>
      </c>
      <c r="E97" s="140"/>
      <c r="F97" s="140"/>
      <c r="G97" s="140"/>
      <c r="H97" s="141"/>
    </row>
    <row r="98" spans="1:8" s="16" customFormat="1" ht="60.75" customHeight="1" x14ac:dyDescent="0.2">
      <c r="A98" s="173" t="s">
        <v>72</v>
      </c>
      <c r="B98" s="174"/>
      <c r="C98" s="169"/>
      <c r="D98" s="140">
        <f>D93/7</f>
        <v>531.42857142857144</v>
      </c>
      <c r="E98" s="140"/>
      <c r="F98" s="140"/>
      <c r="G98" s="140"/>
      <c r="H98" s="141"/>
    </row>
    <row r="99" spans="1:8" s="16" customFormat="1" ht="60.75" customHeight="1" x14ac:dyDescent="0.2">
      <c r="A99" s="173" t="s">
        <v>73</v>
      </c>
      <c r="B99" s="174"/>
      <c r="C99" s="169"/>
      <c r="D99" s="140">
        <f>D93/8</f>
        <v>465</v>
      </c>
      <c r="E99" s="140"/>
      <c r="F99" s="140"/>
      <c r="G99" s="140"/>
      <c r="H99" s="141"/>
    </row>
    <row r="100" spans="1:8" s="16" customFormat="1" ht="60.75" customHeight="1" x14ac:dyDescent="0.2">
      <c r="A100" s="173" t="s">
        <v>74</v>
      </c>
      <c r="B100" s="174"/>
      <c r="C100" s="169"/>
      <c r="D100" s="140">
        <f>D93/9</f>
        <v>413.33333333333331</v>
      </c>
      <c r="E100" s="140"/>
      <c r="F100" s="140"/>
      <c r="G100" s="140"/>
      <c r="H100" s="141"/>
    </row>
    <row r="101" spans="1:8" s="16" customFormat="1" ht="60.75" customHeight="1" x14ac:dyDescent="0.2">
      <c r="A101" s="173" t="s">
        <v>75</v>
      </c>
      <c r="B101" s="174"/>
      <c r="C101" s="169"/>
      <c r="D101" s="140">
        <f>D93/10</f>
        <v>372</v>
      </c>
      <c r="E101" s="140"/>
      <c r="F101" s="140"/>
      <c r="G101" s="140"/>
      <c r="H101" s="141"/>
    </row>
    <row r="102" spans="1:8" s="16" customFormat="1" ht="60.75" customHeight="1" thickBot="1" x14ac:dyDescent="0.25">
      <c r="A102" s="162" t="s">
        <v>76</v>
      </c>
      <c r="B102" s="163"/>
      <c r="C102" s="169"/>
      <c r="D102" s="165">
        <v>5568</v>
      </c>
      <c r="E102" s="165"/>
      <c r="F102" s="165"/>
      <c r="G102" s="165"/>
      <c r="H102" s="166"/>
    </row>
    <row r="103" spans="1:8" s="16" customFormat="1" ht="60.75" customHeight="1" thickBot="1" x14ac:dyDescent="0.25">
      <c r="A103" s="167" t="s">
        <v>67</v>
      </c>
      <c r="B103" s="168"/>
      <c r="C103" s="169"/>
      <c r="D103" s="170" t="s">
        <v>68</v>
      </c>
      <c r="E103" s="171"/>
      <c r="F103" s="171"/>
      <c r="G103" s="171"/>
      <c r="H103" s="172"/>
    </row>
    <row r="104" spans="1:8" s="16" customFormat="1" ht="60.75" customHeight="1" x14ac:dyDescent="0.2">
      <c r="A104" s="173" t="s">
        <v>69</v>
      </c>
      <c r="B104" s="174"/>
      <c r="C104" s="169"/>
      <c r="D104" s="140">
        <v>1392</v>
      </c>
      <c r="E104" s="140"/>
      <c r="F104" s="140"/>
      <c r="G104" s="140"/>
      <c r="H104" s="141"/>
    </row>
    <row r="105" spans="1:8" s="16" customFormat="1" ht="60.75" customHeight="1" x14ac:dyDescent="0.2">
      <c r="A105" s="173" t="s">
        <v>70</v>
      </c>
      <c r="B105" s="174"/>
      <c r="C105" s="169"/>
      <c r="D105" s="140">
        <v>1113.5999999999999</v>
      </c>
      <c r="E105" s="140"/>
      <c r="F105" s="140"/>
      <c r="G105" s="140"/>
      <c r="H105" s="141"/>
    </row>
    <row r="106" spans="1:8" s="16" customFormat="1" ht="60.75" customHeight="1" x14ac:dyDescent="0.2">
      <c r="A106" s="173" t="s">
        <v>71</v>
      </c>
      <c r="B106" s="174"/>
      <c r="C106" s="169"/>
      <c r="D106" s="140">
        <v>928</v>
      </c>
      <c r="E106" s="140"/>
      <c r="F106" s="140"/>
      <c r="G106" s="140"/>
      <c r="H106" s="141"/>
    </row>
    <row r="107" spans="1:8" s="16" customFormat="1" ht="60.75" customHeight="1" x14ac:dyDescent="0.2">
      <c r="A107" s="173" t="s">
        <v>72</v>
      </c>
      <c r="B107" s="174"/>
      <c r="C107" s="169"/>
      <c r="D107" s="140">
        <v>795.42857142857144</v>
      </c>
      <c r="E107" s="140"/>
      <c r="F107" s="140"/>
      <c r="G107" s="140"/>
      <c r="H107" s="141"/>
    </row>
    <row r="108" spans="1:8" s="16" customFormat="1" ht="60.75" customHeight="1" x14ac:dyDescent="0.2">
      <c r="A108" s="173" t="s">
        <v>73</v>
      </c>
      <c r="B108" s="174"/>
      <c r="C108" s="169"/>
      <c r="D108" s="140">
        <v>696</v>
      </c>
      <c r="E108" s="140"/>
      <c r="F108" s="140"/>
      <c r="G108" s="140"/>
      <c r="H108" s="141"/>
    </row>
    <row r="109" spans="1:8" s="16" customFormat="1" ht="60.75" customHeight="1" x14ac:dyDescent="0.2">
      <c r="A109" s="173" t="s">
        <v>74</v>
      </c>
      <c r="B109" s="174"/>
      <c r="C109" s="169"/>
      <c r="D109" s="140">
        <v>618.66666666666663</v>
      </c>
      <c r="E109" s="140"/>
      <c r="F109" s="140"/>
      <c r="G109" s="140"/>
      <c r="H109" s="141"/>
    </row>
    <row r="110" spans="1:8" s="16" customFormat="1" ht="60.75" customHeight="1" thickBot="1" x14ac:dyDescent="0.25">
      <c r="A110" s="173" t="s">
        <v>75</v>
      </c>
      <c r="B110" s="174"/>
      <c r="C110" s="177"/>
      <c r="D110" s="140">
        <v>556.79999999999995</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11" s="44">
        <v>12012</v>
      </c>
      <c r="E111" s="45"/>
      <c r="F111" s="45"/>
      <c r="G111" s="45"/>
      <c r="H111" s="46"/>
    </row>
    <row r="112" spans="1:8" s="16" customFormat="1" ht="24.7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"2ГИС.БЕЛГОРОД"</v>
      </c>
      <c r="D113" s="56">
        <v>4536</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4" s="56">
        <v>2634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5" s="56">
        <v>2982</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"2ГИС.БЕЛГОРОД"</v>
      </c>
      <c r="D116" s="56">
        <v>6534</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"2ГИС.БЕЛГОРОД"</v>
      </c>
      <c r="D117" s="56">
        <v>7842</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8" s="56">
        <v>2982</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9" s="56">
        <v>2550</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0" s="56">
        <v>3846</v>
      </c>
      <c r="E120" s="37"/>
      <c r="F120" s="37"/>
      <c r="G120" s="37"/>
      <c r="H120" s="38"/>
    </row>
    <row r="121" spans="1:8" s="16" customFormat="1"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21" s="56">
        <v>4896</v>
      </c>
      <c r="E121" s="37"/>
      <c r="F121" s="37"/>
      <c r="G121" s="37"/>
      <c r="H121" s="38"/>
    </row>
    <row r="122" spans="1:8" s="16" customFormat="1" ht="50.1" customHeight="1" x14ac:dyDescent="0.2">
      <c r="A122" s="143" t="s">
        <v>87</v>
      </c>
      <c r="B122" s="144"/>
      <c r="C122" s="190" t="s">
        <v>88</v>
      </c>
      <c r="D122" s="56">
        <v>906</v>
      </c>
      <c r="E122" s="37"/>
      <c r="F122" s="37"/>
      <c r="G122" s="37"/>
      <c r="H122" s="38"/>
    </row>
    <row r="123" spans="1:8" s="16" customFormat="1"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3" s="56">
        <v>3060</v>
      </c>
      <c r="E123" s="37"/>
      <c r="F123" s="37"/>
      <c r="G123" s="37"/>
      <c r="H123" s="38"/>
    </row>
    <row r="124" spans="1:8" s="16" customFormat="1"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4" s="56">
        <v>2040</v>
      </c>
      <c r="E124" s="37"/>
      <c r="F124" s="37"/>
      <c r="G124" s="37"/>
      <c r="H124" s="38"/>
    </row>
    <row r="125" spans="1:8" s="16" customFormat="1" ht="75" customHeight="1" x14ac:dyDescent="0.2">
      <c r="A125" s="143" t="s">
        <v>91</v>
      </c>
      <c r="B125" s="144"/>
      <c r="C125"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5" s="56">
        <v>2118</v>
      </c>
      <c r="E125" s="37"/>
      <c r="F125" s="37"/>
      <c r="G125" s="37"/>
      <c r="H125" s="38"/>
    </row>
    <row r="126" spans="1:8" s="16" customFormat="1" ht="75" customHeight="1" x14ac:dyDescent="0.2">
      <c r="A126" s="143" t="s">
        <v>92</v>
      </c>
      <c r="B126" s="144"/>
      <c r="C126"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6" s="56">
        <v>1020</v>
      </c>
      <c r="E126" s="37"/>
      <c r="F126" s="37"/>
      <c r="G126" s="37"/>
      <c r="H126" s="38"/>
    </row>
    <row r="127" spans="1:8" s="16" customFormat="1"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7" s="56">
        <v>9384</v>
      </c>
      <c r="E127" s="37"/>
      <c r="F127" s="37"/>
      <c r="G127" s="37"/>
      <c r="H127" s="38"/>
    </row>
    <row r="128" spans="1:8" s="16" customFormat="1"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8" s="56">
        <v>3000</v>
      </c>
      <c r="E128" s="37"/>
      <c r="F128" s="37"/>
      <c r="G128" s="37"/>
      <c r="H128" s="38"/>
    </row>
    <row r="129" spans="1:8" s="16" customFormat="1" ht="50.1" customHeight="1" x14ac:dyDescent="0.2">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9" s="56">
        <v>2682</v>
      </c>
      <c r="E129" s="37"/>
      <c r="F129" s="37"/>
      <c r="G129" s="37"/>
      <c r="H129" s="38"/>
    </row>
    <row r="130" spans="1:8" s="16" customFormat="1" ht="102" customHeight="1" x14ac:dyDescent="0.2">
      <c r="A130" s="143" t="s">
        <v>16</v>
      </c>
      <c r="B130" s="144"/>
      <c r="C130"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30" s="56">
        <v>1038</v>
      </c>
      <c r="E130" s="37"/>
      <c r="F130" s="37"/>
      <c r="G130" s="37"/>
      <c r="H130" s="38"/>
    </row>
    <row r="131" spans="1:8" s="16" customFormat="1" ht="102" customHeight="1" x14ac:dyDescent="0.2">
      <c r="A131" s="143" t="s">
        <v>96</v>
      </c>
      <c r="B131" s="144"/>
      <c r="C131" s="1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31" s="56">
        <v>100002</v>
      </c>
      <c r="E131" s="37"/>
      <c r="F131" s="37"/>
      <c r="G131" s="37"/>
      <c r="H131" s="38"/>
    </row>
    <row r="132" spans="1:8" s="16" customFormat="1" ht="126" customHeight="1" x14ac:dyDescent="0.2">
      <c r="A132" s="143" t="s">
        <v>97</v>
      </c>
      <c r="B132" s="144"/>
      <c r="C13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2" s="56">
        <v>7218</v>
      </c>
      <c r="E132" s="37"/>
      <c r="F132" s="37"/>
      <c r="G132" s="37"/>
      <c r="H132" s="38"/>
    </row>
    <row r="133" spans="1:8" s="16" customFormat="1" ht="126" customHeight="1" x14ac:dyDescent="0.2">
      <c r="A133" s="143" t="s">
        <v>98</v>
      </c>
      <c r="B133" s="144"/>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3" s="56">
        <v>7218</v>
      </c>
      <c r="E133" s="37"/>
      <c r="F133" s="37"/>
      <c r="G133" s="37"/>
      <c r="H133" s="38"/>
    </row>
    <row r="134" spans="1:8" s="16" customFormat="1" ht="12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4" s="56">
        <v>6012</v>
      </c>
      <c r="E134" s="37"/>
      <c r="F134" s="37"/>
      <c r="G134" s="37"/>
      <c r="H134" s="38"/>
    </row>
    <row r="135" spans="1:8" s="16" customFormat="1" ht="50.1" customHeight="1" x14ac:dyDescent="0.2">
      <c r="A135" s="143" t="s">
        <v>100</v>
      </c>
      <c r="B135" s="144"/>
      <c r="C135" s="190" t="str">
        <f>"Интернет-площадка 2gis.ru на основе Cправочника организаций "&amp;$C$2&amp;""</f>
        <v>Интернет-площадка 2gis.ru на основе Cправочника организаций "2ГИС.БЕЛГОРОД"</v>
      </c>
      <c r="D135" s="56">
        <v>7560</v>
      </c>
      <c r="E135" s="37"/>
      <c r="F135" s="37"/>
      <c r="G135" s="37"/>
      <c r="H135" s="38"/>
    </row>
    <row r="136" spans="1:8" s="16" customFormat="1" ht="50.1" customHeight="1" x14ac:dyDescent="0.2">
      <c r="A136" s="143" t="s">
        <v>101</v>
      </c>
      <c r="B136" s="144"/>
      <c r="C136" s="190" t="str">
        <f t="shared" ref="C136:C145"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56">
        <v>4440</v>
      </c>
      <c r="E136" s="37"/>
      <c r="F136" s="37"/>
      <c r="G136" s="37"/>
      <c r="H136" s="38"/>
    </row>
    <row r="137" spans="1:8" s="16" customFormat="1" ht="50.1" customHeight="1" x14ac:dyDescent="0.2">
      <c r="A137" s="143" t="s">
        <v>102</v>
      </c>
      <c r="B137" s="144"/>
      <c r="C137" s="190" t="str">
        <f t="shared" si="2"/>
        <v>Электронный справочник на основе Справочника организаций "2ГИС.БЕЛГОРОД" (версия для ПК)</v>
      </c>
      <c r="D137" s="56">
        <v>5040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"2ГИС.БЕЛГОРОД"</v>
      </c>
      <c r="D138" s="56">
        <v>10800</v>
      </c>
      <c r="E138" s="37"/>
      <c r="F138" s="37"/>
      <c r="G138" s="37"/>
      <c r="H138" s="38"/>
    </row>
    <row r="139" spans="1:8" s="16" customFormat="1" ht="50.1" customHeight="1" x14ac:dyDescent="0.2">
      <c r="A139" s="143" t="s">
        <v>104</v>
      </c>
      <c r="B139" s="144"/>
      <c r="C139" s="190" t="str">
        <f>"Интернет-площадка 2gis.ru на основе Cправочника организаций "&amp;$C$2&amp;""</f>
        <v>Интернет-площадка 2gis.ru на основе Cправочника организаций "2ГИС.БЕЛГОРОД"</v>
      </c>
      <c r="D139" s="56">
        <v>12960</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"2ГИС.БЕЛГОРОД" (версия для ПК)</v>
      </c>
      <c r="D140" s="56">
        <v>5040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"2ГИС.БЕЛГОРОД" (версия для ПК)</v>
      </c>
      <c r="D141" s="56">
        <v>4320</v>
      </c>
      <c r="E141" s="37"/>
      <c r="F141" s="37"/>
      <c r="G141" s="37"/>
      <c r="H141" s="38"/>
    </row>
    <row r="142" spans="1:8" s="16" customFormat="1" ht="50.1" customHeight="1" x14ac:dyDescent="0.2">
      <c r="A142" s="143" t="s">
        <v>107</v>
      </c>
      <c r="B142" s="144"/>
      <c r="C142" s="190" t="str">
        <f t="shared" si="2"/>
        <v>Электронный справочник на основе Справочника организаций "2ГИС.БЕЛГОРОД" (версия для ПК)</v>
      </c>
      <c r="D142" s="56">
        <v>6360</v>
      </c>
      <c r="E142" s="37"/>
      <c r="F142" s="37"/>
      <c r="G142" s="37"/>
      <c r="H142" s="38"/>
    </row>
    <row r="143" spans="1:8" s="16" customFormat="1" ht="50.1" customHeight="1" x14ac:dyDescent="0.2">
      <c r="A143" s="143" t="s">
        <v>108</v>
      </c>
      <c r="B143" s="144"/>
      <c r="C143" s="190" t="s">
        <v>88</v>
      </c>
      <c r="D143" s="56">
        <v>1560</v>
      </c>
      <c r="E143" s="37"/>
      <c r="F143" s="37"/>
      <c r="G143" s="37"/>
      <c r="H143" s="38"/>
    </row>
    <row r="144" spans="1:8" s="16" customFormat="1" ht="75" customHeight="1" x14ac:dyDescent="0.2">
      <c r="A144" s="143" t="s">
        <v>109</v>
      </c>
      <c r="B144" s="144"/>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56">
        <v>15600</v>
      </c>
      <c r="E144" s="37"/>
      <c r="F144" s="37"/>
      <c r="G144" s="37"/>
      <c r="H144" s="38"/>
    </row>
    <row r="145" spans="1:8" s="16" customFormat="1" ht="50.1" customHeight="1" thickBot="1" x14ac:dyDescent="0.25">
      <c r="A145" s="143" t="s">
        <v>110</v>
      </c>
      <c r="B145" s="144"/>
      <c r="C145" s="60" t="str">
        <f t="shared" si="2"/>
        <v>Электронный справочник на основе Справочника организаций "2ГИС.БЕЛГОРОД" (версия для ПК)</v>
      </c>
      <c r="D145" s="56">
        <v>4440</v>
      </c>
      <c r="E145" s="37"/>
      <c r="F145" s="37"/>
      <c r="G145" s="37"/>
      <c r="H145" s="38"/>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47" s="36">
        <v>3600</v>
      </c>
      <c r="E147" s="37"/>
      <c r="F147" s="37"/>
      <c r="G147" s="37"/>
      <c r="H147" s="38"/>
    </row>
    <row r="148" spans="1:8" s="16" customFormat="1" ht="50.1" customHeight="1" x14ac:dyDescent="0.2">
      <c r="A148" s="143" t="s">
        <v>113</v>
      </c>
      <c r="B148" s="144"/>
      <c r="C148" s="196"/>
      <c r="D148" s="36">
        <v>3600</v>
      </c>
      <c r="E148" s="37"/>
      <c r="F148" s="37"/>
      <c r="G148" s="37"/>
      <c r="H148" s="38"/>
    </row>
    <row r="149" spans="1:8" s="16" customFormat="1" ht="50.1" customHeight="1" x14ac:dyDescent="0.2">
      <c r="A149" s="194" t="s">
        <v>114</v>
      </c>
      <c r="B149" s="195"/>
      <c r="C149" s="196"/>
      <c r="D149" s="329">
        <v>1800</v>
      </c>
      <c r="E149" s="140"/>
      <c r="F149" s="140"/>
      <c r="G149" s="140"/>
      <c r="H149" s="140"/>
    </row>
    <row r="150" spans="1:8" s="16" customFormat="1" ht="50.1" customHeight="1" x14ac:dyDescent="0.2">
      <c r="A150" s="194" t="s">
        <v>115</v>
      </c>
      <c r="B150" s="195"/>
      <c r="C150" s="196"/>
      <c r="D150" s="329">
        <v>180</v>
      </c>
      <c r="E150" s="140"/>
      <c r="F150" s="140"/>
      <c r="G150" s="140"/>
      <c r="H150" s="140"/>
    </row>
    <row r="151" spans="1:8" s="16" customFormat="1" ht="50.1" customHeight="1" thickBot="1" x14ac:dyDescent="0.25">
      <c r="A151" s="194" t="s">
        <v>116</v>
      </c>
      <c r="B151" s="195"/>
      <c r="C151" s="198"/>
      <c r="D151" s="78">
        <v>612</v>
      </c>
      <c r="E151" s="79"/>
      <c r="F151" s="79"/>
      <c r="G151" s="79"/>
      <c r="H151" s="79"/>
    </row>
    <row r="152" spans="1:8" s="16" customFormat="1" ht="50.1" customHeight="1" thickBot="1" x14ac:dyDescent="0.25">
      <c r="A152" s="24" t="s">
        <v>117</v>
      </c>
      <c r="B152" s="25"/>
      <c r="C152" s="26"/>
      <c r="D152" s="156"/>
      <c r="E152" s="156"/>
      <c r="F152" s="156"/>
      <c r="G152" s="156"/>
      <c r="H152" s="157"/>
    </row>
    <row r="153" spans="1:8" s="16" customFormat="1" ht="50.1" customHeight="1" x14ac:dyDescent="0.2">
      <c r="A153" s="137" t="s">
        <v>118</v>
      </c>
      <c r="B153" s="191"/>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3" s="200">
        <f>F153*1.2</f>
        <v>6480</v>
      </c>
      <c r="E153" s="201">
        <f>F153*1.1</f>
        <v>5940.0000000000009</v>
      </c>
      <c r="F153" s="201">
        <v>5400</v>
      </c>
      <c r="G153" s="201">
        <f>F153*0.75</f>
        <v>4050</v>
      </c>
      <c r="H153" s="202">
        <f>F153*0.5</f>
        <v>2700</v>
      </c>
    </row>
    <row r="154" spans="1:8" s="16" customFormat="1" ht="50.1" customHeight="1" x14ac:dyDescent="0.2">
      <c r="A154" s="143" t="s">
        <v>119</v>
      </c>
      <c r="B154" s="144"/>
      <c r="C154" s="190" t="str">
        <f>"Интернет-площадка 2gis.ru на основе Cправочника организаций "&amp;$C$2&amp;""</f>
        <v>Интернет-площадка 2gis.ru на основе Cправочника организаций "2ГИС.БЕЛГОРОД"</v>
      </c>
      <c r="D154" s="36">
        <v>4536</v>
      </c>
      <c r="E154" s="37"/>
      <c r="F154" s="37"/>
      <c r="G154" s="37"/>
      <c r="H154" s="38"/>
    </row>
    <row r="155" spans="1:8" s="16" customFormat="1" ht="50.1" customHeight="1" x14ac:dyDescent="0.2">
      <c r="A155" s="143" t="s">
        <v>120</v>
      </c>
      <c r="B155" s="144"/>
      <c r="C155"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5" s="56">
        <v>1296</v>
      </c>
      <c r="E155" s="37"/>
      <c r="F155" s="37"/>
      <c r="G155" s="37"/>
      <c r="H155" s="38"/>
    </row>
    <row r="156" spans="1:8" s="16" customFormat="1" ht="50.1" customHeight="1" x14ac:dyDescent="0.2">
      <c r="A156" s="143" t="s">
        <v>165</v>
      </c>
      <c r="B156" s="144"/>
      <c r="C15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6" s="200">
        <f>F156*1.2</f>
        <v>10800</v>
      </c>
      <c r="E156" s="201">
        <f>F156*1.1</f>
        <v>9900</v>
      </c>
      <c r="F156" s="201">
        <v>9000</v>
      </c>
      <c r="G156" s="201">
        <f>F156*0.75</f>
        <v>6750</v>
      </c>
      <c r="H156" s="202">
        <f>F156*0.5</f>
        <v>4500</v>
      </c>
    </row>
    <row r="157" spans="1:8" s="16" customFormat="1" ht="50.1" customHeight="1" x14ac:dyDescent="0.2">
      <c r="A157" s="143" t="s">
        <v>166</v>
      </c>
      <c r="B157" s="144"/>
      <c r="C157" s="190" t="str">
        <f>"Интернет-площадка 2gis.ru на основе Cправочника организаций "&amp;$C$2&amp;""</f>
        <v>Интернет-площадка 2gis.ru на основе Cправочника организаций "2ГИС.БЕЛГОРОД"</v>
      </c>
      <c r="D157" s="36">
        <v>7560</v>
      </c>
      <c r="E157" s="37"/>
      <c r="F157" s="37"/>
      <c r="G157" s="37"/>
      <c r="H157" s="38"/>
    </row>
    <row r="158" spans="1:8" s="16" customFormat="1" ht="50.1" customHeight="1" x14ac:dyDescent="0.2">
      <c r="A158" s="143" t="s">
        <v>123</v>
      </c>
      <c r="B158" s="144"/>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8" s="36">
        <v>2160</v>
      </c>
      <c r="E158" s="37"/>
      <c r="F158" s="37"/>
      <c r="G158" s="37"/>
      <c r="H158" s="38"/>
    </row>
    <row r="159" spans="1:8" s="16" customFormat="1" ht="126" customHeight="1" thickBot="1" x14ac:dyDescent="0.25">
      <c r="A159" s="143" t="s">
        <v>124</v>
      </c>
      <c r="B159" s="144"/>
      <c r="C159" s="300" t="str">
        <f>C154</f>
        <v>Интернет-площадка 2gis.ru на основе Cправочника организаций "2ГИС.БЕЛГОРОД"</v>
      </c>
      <c r="D159" s="56">
        <v>5400</v>
      </c>
      <c r="E159" s="37"/>
      <c r="F159" s="37"/>
      <c r="G159" s="37"/>
      <c r="H159" s="38"/>
    </row>
    <row r="160" spans="1:8" ht="50.1" customHeight="1" thickBot="1" x14ac:dyDescent="0.25">
      <c r="A160" s="24" t="s">
        <v>185</v>
      </c>
      <c r="B160" s="25"/>
      <c r="C160" s="26"/>
      <c r="D160" s="156"/>
      <c r="E160" s="156"/>
      <c r="F160" s="156"/>
      <c r="G160" s="156"/>
      <c r="H160" s="157"/>
    </row>
    <row r="161" spans="1:8" s="23" customFormat="1" ht="30" customHeight="1" thickBot="1" x14ac:dyDescent="0.25">
      <c r="A161" s="357"/>
      <c r="B161" s="357"/>
      <c r="C161" s="358"/>
      <c r="D161" s="357"/>
      <c r="E161" s="357"/>
      <c r="F161" s="357"/>
      <c r="G161" s="357"/>
      <c r="H161" s="359"/>
    </row>
    <row r="162" spans="1:8" s="16" customFormat="1" ht="83.25" customHeight="1" x14ac:dyDescent="0.2">
      <c r="A162" s="143" t="s">
        <v>186</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2" s="31">
        <v>7200</v>
      </c>
      <c r="E162" s="32"/>
      <c r="F162" s="32"/>
      <c r="G162" s="32"/>
      <c r="H162" s="33"/>
    </row>
    <row r="163" spans="1:8" s="16" customFormat="1" ht="83.25" customHeight="1" thickBot="1" x14ac:dyDescent="0.25">
      <c r="A163" s="143" t="s">
        <v>187</v>
      </c>
      <c r="B163" s="144"/>
      <c r="C163" s="196"/>
      <c r="D163" s="36">
        <v>7200</v>
      </c>
      <c r="E163" s="37"/>
      <c r="F163" s="37"/>
      <c r="G163" s="37"/>
      <c r="H163" s="38"/>
    </row>
    <row r="164" spans="1:8" s="16" customFormat="1" ht="21.75" thickBot="1" x14ac:dyDescent="0.25">
      <c r="A164" s="301"/>
      <c r="B164" s="302"/>
      <c r="C164" s="182"/>
      <c r="D164" s="325"/>
      <c r="E164" s="325"/>
      <c r="F164" s="325"/>
      <c r="G164" s="325"/>
      <c r="H164" s="326"/>
    </row>
    <row r="165" spans="1:8" ht="12.6" customHeight="1" x14ac:dyDescent="0.2"/>
    <row r="166" spans="1:8" s="211" customFormat="1" ht="24.95" customHeight="1" x14ac:dyDescent="0.2">
      <c r="A166" s="208"/>
      <c r="B166" s="209" t="s">
        <v>126</v>
      </c>
      <c r="C166" s="210" t="s">
        <v>230</v>
      </c>
      <c r="D166" s="210"/>
    </row>
    <row r="167" spans="1:8" s="211" customFormat="1" ht="24.95" customHeight="1" x14ac:dyDescent="0.2">
      <c r="A167" s="208"/>
      <c r="C167" s="212" t="s">
        <v>231</v>
      </c>
      <c r="D167" s="212"/>
    </row>
    <row r="168" spans="1:8" s="211" customFormat="1" ht="24.95" customHeight="1" x14ac:dyDescent="0.2">
      <c r="A168" s="208"/>
      <c r="C168" s="212" t="s">
        <v>232</v>
      </c>
      <c r="D168" s="212"/>
    </row>
    <row r="169" spans="1:8" s="205" customFormat="1" ht="12" customHeight="1" x14ac:dyDescent="0.2">
      <c r="A169" s="204"/>
      <c r="C169" s="212"/>
      <c r="D169" s="212"/>
      <c r="E169" s="211"/>
      <c r="F169" s="211"/>
      <c r="G169" s="211"/>
    </row>
    <row r="170" spans="1:8" s="219" customFormat="1" ht="24.95" customHeight="1" x14ac:dyDescent="0.2">
      <c r="A170" s="215" t="str">
        <f>Абакан_юр!A158</f>
        <v>По соглашению сторон в качестве валюты платежа могут выступать украинские гривны, в этом случае курс следующий: 1 руб. = 0,4427 гривен</v>
      </c>
      <c r="B170" s="215"/>
      <c r="C170" s="215"/>
      <c r="D170" s="216"/>
      <c r="E170" s="216"/>
      <c r="F170" s="217"/>
      <c r="G170" s="218"/>
      <c r="H170" s="218"/>
    </row>
    <row r="171" spans="1:8" s="219" customFormat="1" ht="24.95" customHeight="1" x14ac:dyDescent="0.2">
      <c r="A171" s="215" t="str">
        <f>Абакан_юр!A159</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s="219" customFormat="1" ht="24.95" customHeight="1" x14ac:dyDescent="0.2">
      <c r="A172" s="215" t="str">
        <f>Абакан_юр!A160</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s="219" customFormat="1" ht="24.95" customHeight="1" x14ac:dyDescent="0.2">
      <c r="A173" s="215" t="str">
        <f>Абакан_юр!A161</f>
        <v>По соглашению сторон в качестве валюты платежа могут выступать евро, в этом случае курс следующий: 1 руб. = 0,0108 евро</v>
      </c>
      <c r="B173" s="215"/>
      <c r="C173" s="215"/>
      <c r="D173" s="216"/>
      <c r="E173" s="217"/>
      <c r="F173" s="217"/>
      <c r="G173" s="220"/>
      <c r="H173" s="220"/>
    </row>
    <row r="174" spans="1:8" s="219" customFormat="1" ht="24.95" customHeight="1" x14ac:dyDescent="0.2">
      <c r="A174" s="215" t="str">
        <f>Абакан_юр!A162</f>
        <v>По соглашению сторон в качестве валюты платежа могут выступать чешские кроны, в этом случае курс следующий: 1 руб. = 0,2672 крона</v>
      </c>
      <c r="B174" s="215"/>
      <c r="C174" s="215"/>
      <c r="D174" s="216"/>
      <c r="E174" s="217"/>
      <c r="F174" s="217"/>
      <c r="G174" s="220"/>
      <c r="H174" s="220"/>
    </row>
    <row r="175" spans="1:8" s="219" customFormat="1" ht="24.95" customHeight="1" x14ac:dyDescent="0.2">
      <c r="A175" s="215" t="str">
        <f>Абакан_юр!A163</f>
        <v>По соглашению сторон в качестве валюты платежа могут выступать киргизские сомы, в этом случае курс следующий: 1 руб. = 1,0485 сом</v>
      </c>
      <c r="B175" s="215"/>
      <c r="C175" s="215"/>
      <c r="D175" s="216"/>
      <c r="E175" s="216"/>
      <c r="F175" s="217"/>
      <c r="G175" s="220"/>
      <c r="H175" s="220"/>
    </row>
    <row r="176" spans="1:8" s="219" customFormat="1" ht="24.95" customHeight="1" x14ac:dyDescent="0.2">
      <c r="A17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6" s="215"/>
      <c r="C176" s="215"/>
      <c r="D176" s="216"/>
      <c r="E176" s="216"/>
      <c r="F176" s="217"/>
      <c r="G176" s="220"/>
      <c r="H176" s="220"/>
    </row>
    <row r="177" spans="1:8" s="226" customFormat="1" ht="12.6" customHeight="1" x14ac:dyDescent="0.2">
      <c r="A177" s="221"/>
      <c r="B177" s="221"/>
      <c r="C177" s="222"/>
      <c r="D177" s="223"/>
      <c r="E177" s="223"/>
      <c r="F177" s="224"/>
      <c r="G177" s="225"/>
      <c r="H177" s="225"/>
    </row>
    <row r="178" spans="1:8" ht="24.95" customHeight="1" x14ac:dyDescent="0.2">
      <c r="A178" s="227" t="s">
        <v>137</v>
      </c>
      <c r="B178" s="227"/>
      <c r="C178" s="227"/>
      <c r="D178" s="227"/>
      <c r="E178" s="227"/>
      <c r="F178" s="227"/>
      <c r="G178" s="227"/>
      <c r="H178" s="227"/>
    </row>
    <row r="179" spans="1:8" ht="24.95" customHeight="1" x14ac:dyDescent="0.2">
      <c r="A179" s="227" t="s">
        <v>138</v>
      </c>
      <c r="B179" s="227"/>
      <c r="C179" s="227"/>
      <c r="D179" s="227"/>
      <c r="E179" s="227"/>
      <c r="F179" s="227"/>
      <c r="G179" s="227"/>
      <c r="H179" s="227"/>
    </row>
    <row r="180" spans="1:8" s="226" customFormat="1" ht="12" customHeight="1" x14ac:dyDescent="0.2">
      <c r="A180" s="221"/>
      <c r="B180" s="221"/>
      <c r="C180" s="222"/>
      <c r="D180" s="223"/>
      <c r="E180" s="223"/>
      <c r="F180" s="224"/>
      <c r="G180" s="225"/>
      <c r="H180" s="225"/>
    </row>
    <row r="181" spans="1:8" s="230" customFormat="1" ht="50.1" customHeight="1" thickBot="1" x14ac:dyDescent="0.25">
      <c r="A181" s="228" t="s">
        <v>139</v>
      </c>
      <c r="B181" s="228"/>
      <c r="C181" s="228"/>
      <c r="D181" s="228"/>
      <c r="E181" s="228"/>
      <c r="F181" s="229"/>
      <c r="G181" s="219"/>
    </row>
    <row r="182" spans="1:8" s="235" customFormat="1" ht="50.1" customHeight="1" thickBot="1" x14ac:dyDescent="0.25">
      <c r="A182" s="231" t="s">
        <v>140</v>
      </c>
      <c r="B182" s="232"/>
      <c r="C182" s="232"/>
      <c r="D182" s="232"/>
      <c r="E182" s="233"/>
      <c r="F182" s="234"/>
      <c r="G182" s="205"/>
    </row>
    <row r="183" spans="1:8" ht="84" customHeight="1" thickBot="1" x14ac:dyDescent="0.25">
      <c r="A183" s="236" t="s">
        <v>141</v>
      </c>
      <c r="B183" s="237"/>
      <c r="C183" s="238" t="s">
        <v>142</v>
      </c>
      <c r="D183" s="237" t="s">
        <v>143</v>
      </c>
      <c r="E183" s="239"/>
      <c r="F183" s="240"/>
      <c r="G183" s="240"/>
      <c r="H183" s="240"/>
    </row>
    <row r="184" spans="1:8" ht="99.95" customHeight="1" x14ac:dyDescent="0.2">
      <c r="A184" s="241" t="s">
        <v>144</v>
      </c>
      <c r="B184" s="242"/>
      <c r="C184" s="243" t="s">
        <v>145</v>
      </c>
      <c r="D184" s="244" t="s">
        <v>146</v>
      </c>
      <c r="E184" s="245"/>
      <c r="F184" s="240"/>
      <c r="G184" s="240"/>
      <c r="H184" s="240"/>
    </row>
    <row r="185" spans="1:8" ht="75" customHeight="1" x14ac:dyDescent="0.2">
      <c r="A185" s="373" t="s">
        <v>147</v>
      </c>
      <c r="B185" s="374"/>
      <c r="C185" s="375" t="s">
        <v>148</v>
      </c>
      <c r="D185" s="376" t="s">
        <v>149</v>
      </c>
      <c r="E185" s="377"/>
      <c r="F185" s="240"/>
      <c r="G185" s="240"/>
      <c r="H185" s="240"/>
    </row>
    <row r="186" spans="1:8" ht="119.25" customHeight="1" thickBot="1" x14ac:dyDescent="0.25">
      <c r="A186" s="332" t="s">
        <v>150</v>
      </c>
      <c r="B186" s="333"/>
      <c r="C186" s="334" t="s">
        <v>151</v>
      </c>
      <c r="D186" s="335" t="s">
        <v>149</v>
      </c>
      <c r="E186" s="336"/>
      <c r="F186" s="240"/>
      <c r="G186" s="240"/>
      <c r="H186" s="240"/>
    </row>
    <row r="187" spans="1:8" s="205" customFormat="1" ht="125.25" customHeight="1" x14ac:dyDescent="0.2">
      <c r="A187" s="246" t="s">
        <v>153</v>
      </c>
      <c r="B187" s="247"/>
      <c r="C187" s="337" t="s">
        <v>154</v>
      </c>
      <c r="D187" s="247" t="s">
        <v>149</v>
      </c>
      <c r="E187" s="338"/>
      <c r="F187" s="234"/>
      <c r="G187" s="234"/>
      <c r="H187" s="234"/>
    </row>
    <row r="188" spans="1:8" s="226" customFormat="1" ht="222.75" customHeight="1" x14ac:dyDescent="0.2">
      <c r="A188" s="378" t="s">
        <v>155</v>
      </c>
      <c r="B188" s="379"/>
      <c r="C188" s="248" t="s">
        <v>156</v>
      </c>
      <c r="D188" s="380" t="s">
        <v>149</v>
      </c>
      <c r="E188" s="381"/>
      <c r="F188" s="224"/>
      <c r="G188" s="225"/>
      <c r="H188" s="225"/>
    </row>
    <row r="189" spans="1:8" ht="24.95" customHeight="1" x14ac:dyDescent="0.2">
      <c r="A189" s="252" t="s">
        <v>157</v>
      </c>
      <c r="B189" s="252"/>
      <c r="C189" s="252"/>
      <c r="D189" s="252"/>
      <c r="E189" s="252"/>
      <c r="F189" s="252"/>
      <c r="G189" s="252"/>
      <c r="H189" s="252"/>
    </row>
    <row r="190" spans="1:8" ht="35.25" customHeight="1" x14ac:dyDescent="0.2">
      <c r="A190" s="252" t="s">
        <v>158</v>
      </c>
      <c r="B190" s="252"/>
      <c r="C190" s="252"/>
      <c r="D190" s="252"/>
      <c r="E190" s="252"/>
      <c r="F190" s="252"/>
      <c r="G190" s="252"/>
      <c r="H190" s="252"/>
    </row>
    <row r="191" spans="1:8" ht="184.5" customHeight="1" x14ac:dyDescent="0.2">
      <c r="A191"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c r="E191" s="311"/>
      <c r="F191" s="311"/>
      <c r="G191" s="311"/>
      <c r="H191" s="311"/>
    </row>
    <row r="192" spans="1:8" s="16" customFormat="1" ht="81" customHeight="1" x14ac:dyDescent="0.2">
      <c r="A192" s="227" t="s">
        <v>160</v>
      </c>
      <c r="B192" s="227"/>
      <c r="C192" s="227"/>
      <c r="D192" s="227"/>
      <c r="E192" s="227"/>
      <c r="F192" s="227"/>
      <c r="G192" s="227"/>
      <c r="H192" s="227"/>
    </row>
    <row r="193" spans="1:8" ht="24.95" customHeight="1" x14ac:dyDescent="0.2">
      <c r="A193" s="252" t="s">
        <v>161</v>
      </c>
      <c r="B193" s="252"/>
      <c r="C193" s="252"/>
      <c r="D193" s="252"/>
      <c r="E193" s="252"/>
      <c r="F193" s="252"/>
      <c r="G193" s="252"/>
      <c r="H193" s="252"/>
    </row>
    <row r="194" spans="1:8" ht="12" customHeight="1" x14ac:dyDescent="0.2"/>
    <row r="195" spans="1:8" s="254" customFormat="1" ht="128.25" customHeight="1" x14ac:dyDescent="0.2">
      <c r="A195" s="227" t="s">
        <v>162</v>
      </c>
      <c r="B195" s="227"/>
      <c r="C195" s="227"/>
      <c r="D195" s="227"/>
      <c r="E195" s="227"/>
      <c r="F195" s="227"/>
      <c r="G195" s="227"/>
      <c r="H195" s="227"/>
    </row>
  </sheetData>
  <sheetProtection selectLockedCells="1" selectUnlockedCells="1"/>
  <mergeCells count="325">
    <mergeCell ref="A189:H189"/>
    <mergeCell ref="A190:H190"/>
    <mergeCell ref="A191:H191"/>
    <mergeCell ref="A192:H192"/>
    <mergeCell ref="A193:H193"/>
    <mergeCell ref="A195:E195"/>
    <mergeCell ref="F195:H195"/>
    <mergeCell ref="A186:B186"/>
    <mergeCell ref="D186:E186"/>
    <mergeCell ref="A187:B187"/>
    <mergeCell ref="D187:E187"/>
    <mergeCell ref="A188:B188"/>
    <mergeCell ref="D188:E188"/>
    <mergeCell ref="A183:B183"/>
    <mergeCell ref="D183:E183"/>
    <mergeCell ref="A184:B184"/>
    <mergeCell ref="D184:E184"/>
    <mergeCell ref="A185:B185"/>
    <mergeCell ref="D185:E185"/>
    <mergeCell ref="A175:C175"/>
    <mergeCell ref="A176:C176"/>
    <mergeCell ref="A178:H178"/>
    <mergeCell ref="A179:H179"/>
    <mergeCell ref="A181:E181"/>
    <mergeCell ref="A182:E182"/>
    <mergeCell ref="A170:C170"/>
    <mergeCell ref="G170:H170"/>
    <mergeCell ref="A171:C171"/>
    <mergeCell ref="A172:C172"/>
    <mergeCell ref="A173:C173"/>
    <mergeCell ref="A174:C174"/>
    <mergeCell ref="A164:B164"/>
    <mergeCell ref="D164:H164"/>
    <mergeCell ref="C166:D166"/>
    <mergeCell ref="C167:D167"/>
    <mergeCell ref="C168:D168"/>
    <mergeCell ref="C169:D169"/>
    <mergeCell ref="A161:C161"/>
    <mergeCell ref="D161:H161"/>
    <mergeCell ref="A162:B162"/>
    <mergeCell ref="C162:C163"/>
    <mergeCell ref="D162:H162"/>
    <mergeCell ref="A163:B163"/>
    <mergeCell ref="D163:H163"/>
    <mergeCell ref="A158:B158"/>
    <mergeCell ref="D158:H158"/>
    <mergeCell ref="A159:B159"/>
    <mergeCell ref="D159:H159"/>
    <mergeCell ref="A160:B160"/>
    <mergeCell ref="D160:H160"/>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0" zoomScaleNormal="60" zoomScaleSheetLayoutView="40" workbookViewId="0">
      <pane ySplit="4" topLeftCell="A106"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650</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37.5" customHeight="1" outlineLevel="1" x14ac:dyDescent="0.2">
      <c r="A48" s="124" t="s">
        <v>32</v>
      </c>
      <c r="B48" s="364"/>
      <c r="C48"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48" s="36">
        <v>498</v>
      </c>
      <c r="E48" s="37"/>
      <c r="F48" s="37"/>
      <c r="G48" s="37"/>
      <c r="H48" s="38"/>
    </row>
    <row r="49" spans="1:8" s="16" customFormat="1" ht="37.5" customHeight="1" outlineLevel="1" x14ac:dyDescent="0.2">
      <c r="A49" s="130" t="s">
        <v>33</v>
      </c>
      <c r="B49" s="366"/>
      <c r="C49" s="367"/>
      <c r="D49" s="36">
        <v>996</v>
      </c>
      <c r="E49" s="37"/>
      <c r="F49" s="37"/>
      <c r="G49" s="37"/>
      <c r="H49" s="38"/>
    </row>
    <row r="50" spans="1:8" s="16" customFormat="1" ht="37.5" customHeight="1" outlineLevel="1" x14ac:dyDescent="0.2">
      <c r="A50" s="130" t="s">
        <v>34</v>
      </c>
      <c r="B50" s="366"/>
      <c r="C50" s="367"/>
      <c r="D50" s="36">
        <v>1494</v>
      </c>
      <c r="E50" s="37"/>
      <c r="F50" s="37"/>
      <c r="G50" s="37"/>
      <c r="H50" s="38"/>
    </row>
    <row r="51" spans="1:8" s="16" customFormat="1" ht="37.5" customHeight="1" outlineLevel="1" x14ac:dyDescent="0.2">
      <c r="A51" s="130" t="s">
        <v>35</v>
      </c>
      <c r="B51" s="366"/>
      <c r="C51" s="367"/>
      <c r="D51" s="36">
        <v>1992</v>
      </c>
      <c r="E51" s="37"/>
      <c r="F51" s="37"/>
      <c r="G51" s="37"/>
      <c r="H51" s="38"/>
    </row>
    <row r="52" spans="1:8" s="16" customFormat="1" ht="37.5" customHeight="1" outlineLevel="1" x14ac:dyDescent="0.2">
      <c r="A52" s="130" t="s">
        <v>36</v>
      </c>
      <c r="B52" s="366"/>
      <c r="C52" s="367"/>
      <c r="D52" s="36">
        <v>2490</v>
      </c>
      <c r="E52" s="37"/>
      <c r="F52" s="37"/>
      <c r="G52" s="37"/>
      <c r="H52" s="38"/>
    </row>
    <row r="53" spans="1:8" s="16" customFormat="1" ht="37.5" customHeight="1" outlineLevel="1" x14ac:dyDescent="0.2">
      <c r="A53" s="130" t="s">
        <v>37</v>
      </c>
      <c r="B53" s="366"/>
      <c r="C53" s="367"/>
      <c r="D53" s="36">
        <v>2988</v>
      </c>
      <c r="E53" s="37"/>
      <c r="F53" s="37"/>
      <c r="G53" s="37"/>
      <c r="H53" s="38"/>
    </row>
    <row r="54" spans="1:8" s="16" customFormat="1" ht="37.5" customHeight="1" outlineLevel="1" x14ac:dyDescent="0.2">
      <c r="A54" s="130" t="s">
        <v>38</v>
      </c>
      <c r="B54" s="366"/>
      <c r="C54" s="367"/>
      <c r="D54" s="36">
        <v>3486</v>
      </c>
      <c r="E54" s="37"/>
      <c r="F54" s="37"/>
      <c r="G54" s="37"/>
      <c r="H54" s="38"/>
    </row>
    <row r="55" spans="1:8" s="16" customFormat="1" ht="37.5" customHeight="1" outlineLevel="1" x14ac:dyDescent="0.2">
      <c r="A55" s="130" t="s">
        <v>39</v>
      </c>
      <c r="B55" s="366"/>
      <c r="C55" s="367"/>
      <c r="D55" s="36">
        <v>3984</v>
      </c>
      <c r="E55" s="37"/>
      <c r="F55" s="37"/>
      <c r="G55" s="37"/>
      <c r="H55" s="38"/>
    </row>
    <row r="56" spans="1:8" s="16" customFormat="1" ht="37.5" customHeight="1" outlineLevel="1" x14ac:dyDescent="0.2">
      <c r="A56" s="130" t="s">
        <v>40</v>
      </c>
      <c r="B56" s="366"/>
      <c r="C56" s="367"/>
      <c r="D56" s="36">
        <v>4482</v>
      </c>
      <c r="E56" s="37"/>
      <c r="F56" s="37"/>
      <c r="G56" s="37"/>
      <c r="H56" s="38"/>
    </row>
    <row r="57" spans="1:8" s="16" customFormat="1" ht="37.5" customHeight="1" outlineLevel="1" x14ac:dyDescent="0.2">
      <c r="A57" s="130" t="s">
        <v>41</v>
      </c>
      <c r="B57" s="366"/>
      <c r="C57" s="367"/>
      <c r="D57" s="36">
        <v>4980</v>
      </c>
      <c r="E57" s="37"/>
      <c r="F57" s="37"/>
      <c r="G57" s="37"/>
      <c r="H57" s="38"/>
    </row>
    <row r="58" spans="1:8" s="16" customFormat="1" ht="37.5" customHeight="1" outlineLevel="1" x14ac:dyDescent="0.2">
      <c r="A58" s="130" t="s">
        <v>42</v>
      </c>
      <c r="B58" s="366"/>
      <c r="C58" s="367"/>
      <c r="D58" s="36">
        <v>5478</v>
      </c>
      <c r="E58" s="37"/>
      <c r="F58" s="37"/>
      <c r="G58" s="37"/>
      <c r="H58" s="38"/>
    </row>
    <row r="59" spans="1:8" s="16" customFormat="1" ht="37.5" customHeight="1" outlineLevel="1" x14ac:dyDescent="0.2">
      <c r="A59" s="130" t="s">
        <v>43</v>
      </c>
      <c r="B59" s="366"/>
      <c r="C59" s="367"/>
      <c r="D59" s="36">
        <v>5976</v>
      </c>
      <c r="E59" s="37"/>
      <c r="F59" s="37"/>
      <c r="G59" s="37"/>
      <c r="H59" s="38"/>
    </row>
    <row r="60" spans="1:8" s="16" customFormat="1" ht="37.5" customHeight="1" outlineLevel="1" x14ac:dyDescent="0.2">
      <c r="A60" s="130" t="s">
        <v>44</v>
      </c>
      <c r="B60" s="366"/>
      <c r="C60" s="367"/>
      <c r="D60" s="36">
        <v>6474</v>
      </c>
      <c r="E60" s="37"/>
      <c r="F60" s="37"/>
      <c r="G60" s="37"/>
      <c r="H60" s="38"/>
    </row>
    <row r="61" spans="1:8" s="16" customFormat="1" ht="37.5" customHeight="1" outlineLevel="1" x14ac:dyDescent="0.2">
      <c r="A61" s="130" t="s">
        <v>45</v>
      </c>
      <c r="B61" s="366"/>
      <c r="C61" s="367"/>
      <c r="D61" s="36">
        <v>6972</v>
      </c>
      <c r="E61" s="37"/>
      <c r="F61" s="37"/>
      <c r="G61" s="37"/>
      <c r="H61" s="38"/>
    </row>
    <row r="62" spans="1:8" s="16" customFormat="1" ht="37.5" customHeight="1" outlineLevel="1" x14ac:dyDescent="0.2">
      <c r="A62" s="130" t="s">
        <v>46</v>
      </c>
      <c r="B62" s="366"/>
      <c r="C62" s="367"/>
      <c r="D62" s="36">
        <v>7470</v>
      </c>
      <c r="E62" s="37"/>
      <c r="F62" s="37"/>
      <c r="G62" s="37"/>
      <c r="H62" s="38"/>
    </row>
    <row r="63" spans="1:8" s="16" customFormat="1" ht="37.5" customHeight="1" outlineLevel="1" x14ac:dyDescent="0.2">
      <c r="A63" s="130" t="s">
        <v>47</v>
      </c>
      <c r="B63" s="366"/>
      <c r="C63" s="367"/>
      <c r="D63" s="36">
        <v>7968</v>
      </c>
      <c r="E63" s="37"/>
      <c r="F63" s="37"/>
      <c r="G63" s="37"/>
      <c r="H63" s="38"/>
    </row>
    <row r="64" spans="1:8" s="16" customFormat="1" ht="37.5" customHeight="1" outlineLevel="1" x14ac:dyDescent="0.2">
      <c r="A64" s="130" t="s">
        <v>48</v>
      </c>
      <c r="B64" s="366"/>
      <c r="C64" s="367"/>
      <c r="D64" s="36">
        <v>8466</v>
      </c>
      <c r="E64" s="37"/>
      <c r="F64" s="37"/>
      <c r="G64" s="37"/>
      <c r="H64" s="38"/>
    </row>
    <row r="65" spans="1:8" s="16" customFormat="1" ht="37.5" customHeight="1" outlineLevel="1" x14ac:dyDescent="0.2">
      <c r="A65" s="130" t="s">
        <v>49</v>
      </c>
      <c r="B65" s="366"/>
      <c r="C65" s="367"/>
      <c r="D65" s="36">
        <v>8964</v>
      </c>
      <c r="E65" s="37"/>
      <c r="F65" s="37"/>
      <c r="G65" s="37"/>
      <c r="H65" s="38"/>
    </row>
    <row r="66" spans="1:8" s="16" customFormat="1" ht="37.5" customHeight="1" outlineLevel="1" x14ac:dyDescent="0.2">
      <c r="A66" s="130" t="s">
        <v>50</v>
      </c>
      <c r="B66" s="366"/>
      <c r="C66" s="367"/>
      <c r="D66" s="36">
        <v>9462</v>
      </c>
      <c r="E66" s="37"/>
      <c r="F66" s="37"/>
      <c r="G66" s="37"/>
      <c r="H66" s="38"/>
    </row>
    <row r="67" spans="1:8" s="16" customFormat="1" ht="37.5" customHeight="1" outlineLevel="1" thickBot="1" x14ac:dyDescent="0.25">
      <c r="A67" s="130" t="s">
        <v>51</v>
      </c>
      <c r="B67" s="366"/>
      <c r="C67" s="368"/>
      <c r="D67" s="36">
        <v>9960</v>
      </c>
      <c r="E67" s="37"/>
      <c r="F67" s="37"/>
      <c r="G67" s="37"/>
      <c r="H67" s="38"/>
    </row>
    <row r="68" spans="1:8" s="16" customFormat="1" ht="50.1" customHeight="1" thickBot="1" x14ac:dyDescent="0.25">
      <c r="A68" s="119" t="s">
        <v>52</v>
      </c>
      <c r="B68" s="120"/>
      <c r="C68" s="120"/>
      <c r="D68" s="121" t="str">
        <f>"от "&amp;MIN(D69:D78)&amp;" до "&amp;MAX(D69:D78)</f>
        <v>от 186 до 3990</v>
      </c>
      <c r="E68" s="122"/>
      <c r="F68" s="122"/>
      <c r="G68" s="122"/>
      <c r="H68" s="123"/>
    </row>
    <row r="69" spans="1:8" s="16" customFormat="1" ht="150" customHeight="1" x14ac:dyDescent="0.2">
      <c r="A69" s="132" t="s">
        <v>53</v>
      </c>
      <c r="B69" s="133" t="s">
        <v>13</v>
      </c>
      <c r="C69" s="134" t="str">
        <f t="shared" ref="C69"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9" s="127">
        <v>690</v>
      </c>
      <c r="E69" s="128"/>
      <c r="F69" s="128"/>
      <c r="G69" s="128"/>
      <c r="H69" s="129"/>
    </row>
    <row r="70" spans="1:8" s="16" customFormat="1" ht="37.5" customHeight="1" x14ac:dyDescent="0.2">
      <c r="A70" s="143" t="s">
        <v>54</v>
      </c>
      <c r="B70" s="144"/>
      <c r="C70" s="139"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70" s="56">
        <v>372</v>
      </c>
      <c r="E70" s="37"/>
      <c r="F70" s="37"/>
      <c r="G70" s="37"/>
      <c r="H70" s="38"/>
    </row>
    <row r="71" spans="1:8" s="16" customFormat="1" ht="37.5" customHeight="1" x14ac:dyDescent="0.2">
      <c r="A71" s="143" t="s">
        <v>55</v>
      </c>
      <c r="B71" s="144"/>
      <c r="C71" s="142"/>
      <c r="D71" s="56">
        <v>3990</v>
      </c>
      <c r="E71" s="37"/>
      <c r="F71" s="37"/>
      <c r="G71" s="37"/>
      <c r="H71" s="38"/>
    </row>
    <row r="72" spans="1:8" s="16" customFormat="1" ht="37.5" customHeight="1" x14ac:dyDescent="0.2">
      <c r="A72" s="143" t="s">
        <v>56</v>
      </c>
      <c r="B72" s="458"/>
      <c r="C72" s="142"/>
      <c r="D72" s="56">
        <v>840</v>
      </c>
      <c r="E72" s="37"/>
      <c r="F72" s="37"/>
      <c r="G72" s="37"/>
      <c r="H72" s="38"/>
    </row>
    <row r="73" spans="1:8" s="16" customFormat="1" ht="37.5" customHeight="1" x14ac:dyDescent="0.2">
      <c r="A73" s="143" t="s">
        <v>57</v>
      </c>
      <c r="B73" s="144"/>
      <c r="C73" s="142"/>
      <c r="D73" s="56">
        <v>2400</v>
      </c>
      <c r="E73" s="37"/>
      <c r="F73" s="37"/>
      <c r="G73" s="37"/>
      <c r="H73" s="38"/>
    </row>
    <row r="74" spans="1:8" s="16" customFormat="1" ht="37.5" customHeight="1" x14ac:dyDescent="0.2">
      <c r="A74" s="143" t="s">
        <v>58</v>
      </c>
      <c r="B74" s="458"/>
      <c r="C74" s="142"/>
      <c r="D74" s="36">
        <v>186</v>
      </c>
      <c r="E74" s="37"/>
      <c r="F74" s="37"/>
      <c r="G74" s="37"/>
      <c r="H74" s="38"/>
    </row>
    <row r="75" spans="1:8" s="16" customFormat="1" ht="37.5" customHeight="1" x14ac:dyDescent="0.2">
      <c r="A75" s="143" t="s">
        <v>59</v>
      </c>
      <c r="B75" s="458"/>
      <c r="C75" s="142"/>
      <c r="D75" s="36">
        <v>186</v>
      </c>
      <c r="E75" s="37"/>
      <c r="F75" s="37"/>
      <c r="G75" s="37"/>
      <c r="H75" s="38"/>
    </row>
    <row r="76" spans="1:8" s="16" customFormat="1" ht="37.5" customHeight="1" x14ac:dyDescent="0.2">
      <c r="A76" s="143" t="s">
        <v>60</v>
      </c>
      <c r="B76" s="458"/>
      <c r="C76" s="142"/>
      <c r="D76" s="36">
        <v>372</v>
      </c>
      <c r="E76" s="37"/>
      <c r="F76" s="37"/>
      <c r="G76" s="37"/>
      <c r="H76" s="38"/>
    </row>
    <row r="77" spans="1:8" s="16" customFormat="1" ht="37.5" customHeight="1" x14ac:dyDescent="0.2">
      <c r="A77" s="143" t="s">
        <v>61</v>
      </c>
      <c r="B77" s="458"/>
      <c r="C77" s="142"/>
      <c r="D77" s="36">
        <v>558</v>
      </c>
      <c r="E77" s="37"/>
      <c r="F77" s="37"/>
      <c r="G77" s="37"/>
      <c r="H77" s="38"/>
    </row>
    <row r="78" spans="1:8" s="16" customFormat="1" ht="37.5" customHeight="1" thickBot="1" x14ac:dyDescent="0.25">
      <c r="A78" s="194" t="s">
        <v>62</v>
      </c>
      <c r="B78" s="459"/>
      <c r="C78" s="147"/>
      <c r="D78" s="36">
        <v>2910</v>
      </c>
      <c r="E78" s="37"/>
      <c r="F78" s="37"/>
      <c r="G78" s="37"/>
      <c r="H78" s="38"/>
    </row>
    <row r="79" spans="1:8" s="16" customFormat="1" ht="117.75" customHeight="1" thickBot="1" x14ac:dyDescent="0.25">
      <c r="A79" s="322" t="s">
        <v>64</v>
      </c>
      <c r="B79" s="323"/>
      <c r="C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9" s="45">
        <v>30</v>
      </c>
      <c r="E79" s="45"/>
      <c r="F79" s="45"/>
      <c r="G79" s="45"/>
      <c r="H79" s="46"/>
    </row>
    <row r="80" spans="1:8" s="28" customFormat="1" ht="49.5" customHeight="1" thickBot="1" x14ac:dyDescent="0.25">
      <c r="A80" s="24" t="s">
        <v>65</v>
      </c>
      <c r="B80" s="25"/>
      <c r="C80" s="26"/>
      <c r="D80" s="156" t="str">
        <f>"от "&amp;MIN(D82,D102:H103,F142,D104:H118)&amp;" до "&amp;MAX(D82,D102:H103,F142,D104:H118)</f>
        <v>от 540 до 6177,6</v>
      </c>
      <c r="E80" s="156"/>
      <c r="F80" s="156"/>
      <c r="G80" s="156"/>
      <c r="H80" s="157"/>
    </row>
    <row r="81" spans="1:8" s="16" customFormat="1" ht="24.95" customHeight="1" thickBot="1" x14ac:dyDescent="0.25">
      <c r="A81" s="301"/>
      <c r="B81" s="302"/>
      <c r="C81" s="118"/>
      <c r="D81" s="325"/>
      <c r="E81" s="325"/>
      <c r="F81" s="325"/>
      <c r="G81" s="325"/>
      <c r="H81" s="326"/>
    </row>
    <row r="82" spans="1:8" s="16" customFormat="1" ht="66" customHeight="1" thickBot="1" x14ac:dyDescent="0.25">
      <c r="A82" s="162" t="s">
        <v>66</v>
      </c>
      <c r="B82" s="163"/>
      <c r="C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82" s="165">
        <v>2232</v>
      </c>
      <c r="E82" s="165"/>
      <c r="F82" s="165"/>
      <c r="G82" s="165"/>
      <c r="H82" s="166"/>
    </row>
    <row r="83" spans="1:8" s="16" customFormat="1" ht="66" customHeight="1" thickBot="1" x14ac:dyDescent="0.25">
      <c r="A83" s="167" t="s">
        <v>67</v>
      </c>
      <c r="B83" s="168"/>
      <c r="C83" s="169"/>
      <c r="D83" s="170" t="s">
        <v>68</v>
      </c>
      <c r="E83" s="171"/>
      <c r="F83" s="171"/>
      <c r="G83" s="171"/>
      <c r="H83" s="172"/>
    </row>
    <row r="84" spans="1:8" s="16" customFormat="1" ht="66" customHeight="1" x14ac:dyDescent="0.2">
      <c r="A84" s="173" t="s">
        <v>69</v>
      </c>
      <c r="B84" s="174"/>
      <c r="C84" s="169"/>
      <c r="D84" s="140">
        <f>D82/4</f>
        <v>558</v>
      </c>
      <c r="E84" s="140"/>
      <c r="F84" s="140"/>
      <c r="G84" s="140"/>
      <c r="H84" s="141"/>
    </row>
    <row r="85" spans="1:8" s="16" customFormat="1" ht="66" customHeight="1" x14ac:dyDescent="0.2">
      <c r="A85" s="173" t="s">
        <v>70</v>
      </c>
      <c r="B85" s="174"/>
      <c r="C85" s="169"/>
      <c r="D85" s="140">
        <f>D82/5</f>
        <v>446.4</v>
      </c>
      <c r="E85" s="140"/>
      <c r="F85" s="140"/>
      <c r="G85" s="140"/>
      <c r="H85" s="141"/>
    </row>
    <row r="86" spans="1:8" s="16" customFormat="1" ht="66" customHeight="1" x14ac:dyDescent="0.2">
      <c r="A86" s="173" t="s">
        <v>71</v>
      </c>
      <c r="B86" s="174"/>
      <c r="C86" s="169"/>
      <c r="D86" s="140">
        <f>D82/6</f>
        <v>372</v>
      </c>
      <c r="E86" s="140"/>
      <c r="F86" s="140"/>
      <c r="G86" s="140"/>
      <c r="H86" s="141"/>
    </row>
    <row r="87" spans="1:8" s="16" customFormat="1" ht="66" customHeight="1" x14ac:dyDescent="0.2">
      <c r="A87" s="173" t="s">
        <v>72</v>
      </c>
      <c r="B87" s="174"/>
      <c r="C87" s="169"/>
      <c r="D87" s="140">
        <f>D82/7</f>
        <v>318.85714285714283</v>
      </c>
      <c r="E87" s="140"/>
      <c r="F87" s="140"/>
      <c r="G87" s="140"/>
      <c r="H87" s="141"/>
    </row>
    <row r="88" spans="1:8" s="16" customFormat="1" ht="66" customHeight="1" x14ac:dyDescent="0.2">
      <c r="A88" s="173" t="s">
        <v>73</v>
      </c>
      <c r="B88" s="174"/>
      <c r="C88" s="169"/>
      <c r="D88" s="140">
        <f>D82/8</f>
        <v>279</v>
      </c>
      <c r="E88" s="140"/>
      <c r="F88" s="140"/>
      <c r="G88" s="140"/>
      <c r="H88" s="141"/>
    </row>
    <row r="89" spans="1:8" s="16" customFormat="1" ht="66" customHeight="1" x14ac:dyDescent="0.2">
      <c r="A89" s="173" t="s">
        <v>74</v>
      </c>
      <c r="B89" s="174"/>
      <c r="C89" s="169"/>
      <c r="D89" s="140">
        <f>D82/9</f>
        <v>248</v>
      </c>
      <c r="E89" s="140"/>
      <c r="F89" s="140"/>
      <c r="G89" s="140"/>
      <c r="H89" s="141"/>
    </row>
    <row r="90" spans="1:8" s="16" customFormat="1" ht="66" customHeight="1" x14ac:dyDescent="0.2">
      <c r="A90" s="173" t="s">
        <v>75</v>
      </c>
      <c r="B90" s="174"/>
      <c r="C90" s="169"/>
      <c r="D90" s="140">
        <f>D82/10</f>
        <v>223.2</v>
      </c>
      <c r="E90" s="140"/>
      <c r="F90" s="140"/>
      <c r="G90" s="140"/>
      <c r="H90" s="141"/>
    </row>
    <row r="91" spans="1:8" s="16" customFormat="1" ht="66" customHeight="1" thickBot="1" x14ac:dyDescent="0.25">
      <c r="A91" s="162" t="s">
        <v>76</v>
      </c>
      <c r="B91" s="163"/>
      <c r="C91" s="169"/>
      <c r="D91" s="165">
        <v>3336</v>
      </c>
      <c r="E91" s="165"/>
      <c r="F91" s="165"/>
      <c r="G91" s="165"/>
      <c r="H91" s="166"/>
    </row>
    <row r="92" spans="1:8" s="16" customFormat="1" ht="66" customHeight="1" thickBot="1" x14ac:dyDescent="0.25">
      <c r="A92" s="167" t="s">
        <v>67</v>
      </c>
      <c r="B92" s="168"/>
      <c r="C92" s="169"/>
      <c r="D92" s="170" t="s">
        <v>68</v>
      </c>
      <c r="E92" s="171"/>
      <c r="F92" s="171"/>
      <c r="G92" s="171"/>
      <c r="H92" s="172"/>
    </row>
    <row r="93" spans="1:8" s="16" customFormat="1" ht="66" customHeight="1" x14ac:dyDescent="0.2">
      <c r="A93" s="173" t="s">
        <v>69</v>
      </c>
      <c r="B93" s="174"/>
      <c r="C93" s="169"/>
      <c r="D93" s="140">
        <v>834</v>
      </c>
      <c r="E93" s="140"/>
      <c r="F93" s="140"/>
      <c r="G93" s="140"/>
      <c r="H93" s="141"/>
    </row>
    <row r="94" spans="1:8" s="16" customFormat="1" ht="66" customHeight="1" x14ac:dyDescent="0.2">
      <c r="A94" s="173" t="s">
        <v>70</v>
      </c>
      <c r="B94" s="174"/>
      <c r="C94" s="169"/>
      <c r="D94" s="140">
        <v>667.19999999999993</v>
      </c>
      <c r="E94" s="140"/>
      <c r="F94" s="140"/>
      <c r="G94" s="140"/>
      <c r="H94" s="141"/>
    </row>
    <row r="95" spans="1:8" s="16" customFormat="1" ht="66" customHeight="1" x14ac:dyDescent="0.2">
      <c r="A95" s="173" t="s">
        <v>71</v>
      </c>
      <c r="B95" s="174"/>
      <c r="C95" s="169"/>
      <c r="D95" s="140">
        <v>556</v>
      </c>
      <c r="E95" s="140"/>
      <c r="F95" s="140"/>
      <c r="G95" s="140"/>
      <c r="H95" s="141"/>
    </row>
    <row r="96" spans="1:8" s="16" customFormat="1" ht="66" customHeight="1" x14ac:dyDescent="0.2">
      <c r="A96" s="173" t="s">
        <v>72</v>
      </c>
      <c r="B96" s="174"/>
      <c r="C96" s="169"/>
      <c r="D96" s="140">
        <v>476.57142857142856</v>
      </c>
      <c r="E96" s="140"/>
      <c r="F96" s="140"/>
      <c r="G96" s="140"/>
      <c r="H96" s="141"/>
    </row>
    <row r="97" spans="1:8" s="16" customFormat="1" ht="66" customHeight="1" x14ac:dyDescent="0.2">
      <c r="A97" s="173" t="s">
        <v>73</v>
      </c>
      <c r="B97" s="174"/>
      <c r="C97" s="169"/>
      <c r="D97" s="140">
        <v>417</v>
      </c>
      <c r="E97" s="140"/>
      <c r="F97" s="140"/>
      <c r="G97" s="140"/>
      <c r="H97" s="141"/>
    </row>
    <row r="98" spans="1:8" s="16" customFormat="1" ht="66" customHeight="1" x14ac:dyDescent="0.2">
      <c r="A98" s="173" t="s">
        <v>74</v>
      </c>
      <c r="B98" s="174"/>
      <c r="C98" s="169"/>
      <c r="D98" s="140">
        <v>370.66666666666669</v>
      </c>
      <c r="E98" s="140"/>
      <c r="F98" s="140"/>
      <c r="G98" s="140"/>
      <c r="H98" s="141"/>
    </row>
    <row r="99" spans="1:8" s="16" customFormat="1" ht="66" customHeight="1" thickBot="1" x14ac:dyDescent="0.25">
      <c r="A99" s="173" t="s">
        <v>75</v>
      </c>
      <c r="B99" s="174"/>
      <c r="C99" s="177"/>
      <c r="D99" s="140">
        <v>333.59999999999997</v>
      </c>
      <c r="E99" s="140"/>
      <c r="F99" s="140"/>
      <c r="G99" s="140"/>
      <c r="H99" s="141"/>
    </row>
    <row r="100" spans="1:8" s="16" customFormat="1" ht="62.45" customHeight="1" thickBot="1" x14ac:dyDescent="0.25">
      <c r="A100" s="178" t="s">
        <v>77</v>
      </c>
      <c r="B100" s="179"/>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0" s="44">
        <v>5004</v>
      </c>
      <c r="E100" s="45"/>
      <c r="F100" s="45"/>
      <c r="G100" s="45"/>
      <c r="H100" s="46"/>
    </row>
    <row r="101" spans="1:8" s="16" customFormat="1" ht="24.75" customHeight="1" thickBot="1" x14ac:dyDescent="0.25">
      <c r="A101" s="301"/>
      <c r="B101" s="302"/>
      <c r="C101" s="182"/>
      <c r="D101" s="325"/>
      <c r="E101" s="325"/>
      <c r="F101" s="325"/>
      <c r="G101" s="325"/>
      <c r="H101" s="326"/>
    </row>
    <row r="102" spans="1:8" s="16" customFormat="1" ht="50.1" customHeight="1" x14ac:dyDescent="0.2">
      <c r="A102" s="143" t="s">
        <v>78</v>
      </c>
      <c r="B102" s="144"/>
      <c r="C102" s="294" t="str">
        <f>"Интернет-площадка 2gis.ru на основе Cправочника организаций "&amp;$C$2&amp;""</f>
        <v>Интернет-площадка 2gis.ru на основе Cправочника организаций "2ГИС.САРАНСК"</v>
      </c>
      <c r="D102" s="56">
        <v>1680</v>
      </c>
      <c r="E102" s="37"/>
      <c r="F102" s="37"/>
      <c r="G102" s="37"/>
      <c r="H102" s="38"/>
    </row>
    <row r="103" spans="1:8" s="16" customFormat="1" ht="50.1" customHeight="1" x14ac:dyDescent="0.2">
      <c r="A103" s="143" t="s">
        <v>79</v>
      </c>
      <c r="B103" s="144"/>
      <c r="C10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03" s="56">
        <v>2220</v>
      </c>
      <c r="E103" s="37"/>
      <c r="F103" s="37"/>
      <c r="G103" s="37"/>
      <c r="H103" s="38"/>
    </row>
    <row r="104" spans="1:8" s="16" customFormat="1" ht="50.1" customHeight="1" x14ac:dyDescent="0.2">
      <c r="A104" s="143" t="s">
        <v>80</v>
      </c>
      <c r="B104" s="144"/>
      <c r="C104" s="190" t="str">
        <f t="shared" ref="C104:C118"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04" s="56">
        <v>5298</v>
      </c>
      <c r="E104" s="37"/>
      <c r="F104" s="37"/>
      <c r="G104" s="37"/>
      <c r="H104" s="38"/>
    </row>
    <row r="105" spans="1:8" s="16" customFormat="1" ht="50.1" customHeight="1" x14ac:dyDescent="0.2">
      <c r="A105" s="143" t="s">
        <v>81</v>
      </c>
      <c r="B105" s="144"/>
      <c r="C105" s="190" t="str">
        <f>"Интернет-площадка 2gis.ru на основе Cправочника организаций "&amp;$C$2&amp;""</f>
        <v>Интернет-площадка 2gis.ru на основе Cправочника организаций "2ГИС.САРАНСК"</v>
      </c>
      <c r="D105" s="56">
        <v>5148</v>
      </c>
      <c r="E105" s="37"/>
      <c r="F105" s="37"/>
      <c r="G105" s="37"/>
      <c r="H105" s="38"/>
    </row>
    <row r="106" spans="1:8" s="16" customFormat="1" ht="50.1" customHeight="1" x14ac:dyDescent="0.2">
      <c r="A106" s="143" t="s">
        <v>82</v>
      </c>
      <c r="B106" s="144"/>
      <c r="C106" s="190" t="str">
        <f>"Интернет-площадка 2gis.ru на основе Cправочника организаций "&amp;$C$2&amp;""</f>
        <v>Интернет-площадка 2gis.ru на основе Cправочника организаций "2ГИС.САРАНСК"</v>
      </c>
      <c r="D106" s="56">
        <v>6177.5999999999995</v>
      </c>
      <c r="E106" s="37"/>
      <c r="F106" s="37"/>
      <c r="G106" s="37"/>
      <c r="H106" s="38"/>
    </row>
    <row r="107" spans="1:8" s="16" customFormat="1" ht="50.1" customHeight="1" x14ac:dyDescent="0.2">
      <c r="A107" s="143" t="s">
        <v>83</v>
      </c>
      <c r="B107" s="144"/>
      <c r="C107" s="190" t="str">
        <f t="shared" si="1"/>
        <v>Электронный справочник на основе Справочника организаций "2ГИС.САРАНСК" (версия для ПК)</v>
      </c>
      <c r="D107" s="56">
        <v>3570</v>
      </c>
      <c r="E107" s="37"/>
      <c r="F107" s="37"/>
      <c r="G107" s="37"/>
      <c r="H107" s="38"/>
    </row>
    <row r="108" spans="1:8" s="16" customFormat="1" ht="50.1" customHeight="1" x14ac:dyDescent="0.2">
      <c r="A108" s="143" t="s">
        <v>84</v>
      </c>
      <c r="B108" s="144"/>
      <c r="C108" s="190" t="str">
        <f t="shared" si="1"/>
        <v>Электронный справочник на основе Справочника организаций "2ГИС.САРАНСК" (версия для ПК)</v>
      </c>
      <c r="D108" s="56">
        <v>3570</v>
      </c>
      <c r="E108" s="37"/>
      <c r="F108" s="37"/>
      <c r="G108" s="37"/>
      <c r="H108" s="38"/>
    </row>
    <row r="109" spans="1:8" s="16" customFormat="1" ht="50.1" customHeight="1" x14ac:dyDescent="0.2">
      <c r="A109" s="143" t="s">
        <v>85</v>
      </c>
      <c r="B109" s="144"/>
      <c r="C109" s="190" t="str">
        <f t="shared" si="1"/>
        <v>Электронный справочник на основе Справочника организаций "2ГИС.САРАНСК" (версия для ПК)</v>
      </c>
      <c r="D109" s="56">
        <v>2880</v>
      </c>
      <c r="E109" s="37"/>
      <c r="F109" s="37"/>
      <c r="G109" s="37"/>
      <c r="H109" s="38"/>
    </row>
    <row r="110" spans="1:8" s="16" customFormat="1" ht="50.1" customHeight="1" x14ac:dyDescent="0.2">
      <c r="A110" s="143" t="s">
        <v>86</v>
      </c>
      <c r="B110" s="144"/>
      <c r="C110" s="190" t="str">
        <f>C142</f>
        <v>электронный справочник на основе Справочника организаций "2ГИС.САРАНСК" (мобильная версия 2ГИС 4.0 и выше)</v>
      </c>
      <c r="D110" s="56">
        <v>1002</v>
      </c>
      <c r="E110" s="37"/>
      <c r="F110" s="37"/>
      <c r="G110" s="37"/>
      <c r="H110" s="38"/>
    </row>
    <row r="111" spans="1:8" s="16" customFormat="1" ht="50.1" customHeight="1" x14ac:dyDescent="0.2">
      <c r="A111" s="143" t="s">
        <v>87</v>
      </c>
      <c r="B111" s="144"/>
      <c r="C111" s="190" t="s">
        <v>88</v>
      </c>
      <c r="D111" s="56">
        <v>540</v>
      </c>
      <c r="E111" s="37"/>
      <c r="F111" s="37"/>
      <c r="G111" s="37"/>
      <c r="H111" s="38"/>
    </row>
    <row r="112" spans="1:8" s="16" customFormat="1" ht="83.25" customHeight="1" x14ac:dyDescent="0.2">
      <c r="A112" s="143" t="s">
        <v>89</v>
      </c>
      <c r="B112" s="144"/>
      <c r="C1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2" s="56">
        <v>1344</v>
      </c>
      <c r="E112" s="37"/>
      <c r="F112" s="37"/>
      <c r="G112" s="37"/>
      <c r="H112" s="38"/>
    </row>
    <row r="113" spans="1:8" s="16" customFormat="1" ht="83.25" customHeight="1" x14ac:dyDescent="0.2">
      <c r="A113" s="143" t="s">
        <v>90</v>
      </c>
      <c r="B113" s="144"/>
      <c r="C113" s="190" t="str">
        <f t="shared" ref="C113:C115"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3" s="56">
        <v>1074</v>
      </c>
      <c r="E113" s="37"/>
      <c r="F113" s="37"/>
      <c r="G113" s="37"/>
      <c r="H113" s="38"/>
    </row>
    <row r="114" spans="1:8" s="16" customFormat="1" ht="83.25" customHeight="1" x14ac:dyDescent="0.2">
      <c r="A114" s="143" t="s">
        <v>91</v>
      </c>
      <c r="B114" s="144"/>
      <c r="C114"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4" s="56">
        <v>1098</v>
      </c>
      <c r="E114" s="37"/>
      <c r="F114" s="37"/>
      <c r="G114" s="37"/>
      <c r="H114" s="38"/>
    </row>
    <row r="115" spans="1:8" s="16" customFormat="1" ht="83.25" customHeight="1" x14ac:dyDescent="0.2">
      <c r="A115" s="143" t="s">
        <v>92</v>
      </c>
      <c r="B115" s="144"/>
      <c r="C115"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5" s="56">
        <v>540</v>
      </c>
      <c r="E115" s="37"/>
      <c r="F115" s="37"/>
      <c r="G115" s="37"/>
      <c r="H115" s="38"/>
    </row>
    <row r="116" spans="1:8" s="16" customFormat="1" ht="83.25" customHeight="1" x14ac:dyDescent="0.2">
      <c r="A116" s="143" t="s">
        <v>93</v>
      </c>
      <c r="B116" s="144" t="s">
        <v>93</v>
      </c>
      <c r="C11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6" s="56">
        <v>5916</v>
      </c>
      <c r="E116" s="37"/>
      <c r="F116" s="37"/>
      <c r="G116" s="37"/>
      <c r="H116" s="38"/>
    </row>
    <row r="117" spans="1:8" s="16" customFormat="1" ht="83.25" customHeight="1" x14ac:dyDescent="0.2">
      <c r="A117" s="143" t="s">
        <v>94</v>
      </c>
      <c r="B117" s="144" t="s">
        <v>94</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7" s="56">
        <v>2004</v>
      </c>
      <c r="E117" s="37"/>
      <c r="F117" s="37"/>
      <c r="G117" s="37"/>
      <c r="H117" s="38"/>
    </row>
    <row r="118" spans="1:8" s="16" customFormat="1" ht="50.1" customHeight="1" thickBot="1" x14ac:dyDescent="0.25">
      <c r="A118" s="143" t="s">
        <v>95</v>
      </c>
      <c r="B118" s="144"/>
      <c r="C118" s="190" t="str">
        <f t="shared" si="1"/>
        <v>Электронный справочник на основе Справочника организаций "2ГИС.САРАНСК" (версия для ПК)</v>
      </c>
      <c r="D118" s="56">
        <v>2334</v>
      </c>
      <c r="E118" s="37"/>
      <c r="F118" s="37"/>
      <c r="G118" s="37"/>
      <c r="H118" s="38"/>
    </row>
    <row r="119" spans="1:8" s="16" customFormat="1" ht="102" customHeight="1" thickBot="1" x14ac:dyDescent="0.25">
      <c r="A119" s="143" t="s">
        <v>16</v>
      </c>
      <c r="B119" s="144"/>
      <c r="C11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9" s="56">
        <v>690</v>
      </c>
      <c r="E119" s="37"/>
      <c r="F119" s="37"/>
      <c r="G119" s="37"/>
      <c r="H119" s="38"/>
    </row>
    <row r="120" spans="1:8" s="16" customFormat="1" ht="102" customHeight="1" thickBot="1" x14ac:dyDescent="0.25">
      <c r="A120" s="143" t="s">
        <v>96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20" s="56">
        <v>100002</v>
      </c>
      <c r="E120" s="37"/>
      <c r="F120" s="37"/>
      <c r="G120" s="37"/>
      <c r="H120" s="38"/>
    </row>
    <row r="121" spans="1:8" s="16" customFormat="1" ht="126" customHeight="1" x14ac:dyDescent="0.2">
      <c r="A121" s="143" t="s">
        <v>97</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1" s="56">
        <v>2715</v>
      </c>
      <c r="E121" s="37"/>
      <c r="F121" s="37"/>
      <c r="G121" s="37"/>
      <c r="H121" s="38"/>
    </row>
    <row r="122" spans="1:8" s="16" customFormat="1" ht="96" customHeight="1" x14ac:dyDescent="0.2">
      <c r="A122" s="137" t="s">
        <v>98</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2" s="56">
        <v>3000</v>
      </c>
      <c r="E122" s="37"/>
      <c r="F122" s="37"/>
      <c r="G122" s="37"/>
      <c r="H122" s="38"/>
    </row>
    <row r="123" spans="1:8" s="16" customFormat="1" ht="96" customHeight="1" x14ac:dyDescent="0.2">
      <c r="A123" s="137" t="s">
        <v>99</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23" s="56">
        <v>2004</v>
      </c>
      <c r="E123" s="37"/>
      <c r="F123" s="37"/>
      <c r="G123" s="37"/>
      <c r="H123" s="38"/>
    </row>
    <row r="124" spans="1:8" s="16" customFormat="1" ht="50.1" customHeight="1" x14ac:dyDescent="0.2">
      <c r="A124" s="143" t="s">
        <v>100</v>
      </c>
      <c r="B124" s="144"/>
      <c r="C124" s="190" t="str">
        <f>"Интернет-площадка 2gis.ru на основе Cправочника организаций "&amp;$C$2&amp;""</f>
        <v>Интернет-площадка 2gis.ru на основе Cправочника организаций "2ГИС.САРАНСК"</v>
      </c>
      <c r="D124" s="56">
        <v>2400</v>
      </c>
      <c r="E124" s="37"/>
      <c r="F124" s="37"/>
      <c r="G124" s="37"/>
      <c r="H124" s="38"/>
    </row>
    <row r="125" spans="1:8" s="16" customFormat="1" ht="50.1" customHeight="1" x14ac:dyDescent="0.2">
      <c r="A125" s="137" t="s">
        <v>101</v>
      </c>
      <c r="B125" s="191"/>
      <c r="C125" s="190" t="str">
        <f t="shared" ref="C125:C134"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5" s="56">
        <v>3120</v>
      </c>
      <c r="E125" s="37"/>
      <c r="F125" s="37"/>
      <c r="G125" s="37"/>
      <c r="H125" s="38"/>
    </row>
    <row r="126" spans="1:8" s="16" customFormat="1" ht="50.1" customHeight="1" x14ac:dyDescent="0.2">
      <c r="A126" s="143" t="s">
        <v>102</v>
      </c>
      <c r="B126" s="144"/>
      <c r="C126" s="190" t="str">
        <f t="shared" si="3"/>
        <v>Электронный справочник на основе Справочника организаций "2ГИС.САРАНСК" (версия для ПК)</v>
      </c>
      <c r="D126" s="56">
        <v>7440</v>
      </c>
      <c r="E126" s="37"/>
      <c r="F126" s="37"/>
      <c r="G126" s="37"/>
      <c r="H126" s="38"/>
    </row>
    <row r="127" spans="1:8" s="16" customFormat="1" ht="50.1" customHeight="1" x14ac:dyDescent="0.2">
      <c r="A127" s="143" t="s">
        <v>103</v>
      </c>
      <c r="B127" s="144"/>
      <c r="C127" s="190" t="str">
        <f>"Интернет-площадка 2gis.ru на основе Cправочника организаций "&amp;$C$2&amp;""</f>
        <v>Интернет-площадка 2gis.ru на основе Cправочника организаций "2ГИС.САРАНСК"</v>
      </c>
      <c r="D127" s="56">
        <v>7320</v>
      </c>
      <c r="E127" s="37"/>
      <c r="F127" s="37"/>
      <c r="G127" s="37"/>
      <c r="H127" s="38"/>
    </row>
    <row r="128" spans="1:8" s="16" customFormat="1" ht="50.1" customHeight="1" x14ac:dyDescent="0.2">
      <c r="A128" s="143" t="s">
        <v>104</v>
      </c>
      <c r="B128" s="144"/>
      <c r="C128" s="190" t="str">
        <f>"Интернет-площадка 2gis.ru на основе Cправочника организаций "&amp;$C$2&amp;""</f>
        <v>Интернет-площадка 2gis.ru на основе Cправочника организаций "2ГИС.САРАНСК"</v>
      </c>
      <c r="D128" s="56">
        <v>8784</v>
      </c>
      <c r="E128" s="37"/>
      <c r="F128" s="37"/>
      <c r="G128" s="37"/>
      <c r="H128" s="38"/>
    </row>
    <row r="129" spans="1:8" s="16" customFormat="1" ht="50.1" customHeight="1" x14ac:dyDescent="0.2">
      <c r="A129" s="143" t="s">
        <v>105</v>
      </c>
      <c r="B129" s="144"/>
      <c r="C129" s="190" t="str">
        <f t="shared" si="3"/>
        <v>Электронный справочник на основе Справочника организаций "2ГИС.САРАНСК" (версия для ПК)</v>
      </c>
      <c r="D129" s="56">
        <v>5040</v>
      </c>
      <c r="E129" s="37"/>
      <c r="F129" s="37"/>
      <c r="G129" s="37"/>
      <c r="H129" s="38"/>
    </row>
    <row r="130" spans="1:8" s="16" customFormat="1" ht="50.1" customHeight="1" x14ac:dyDescent="0.2">
      <c r="A130" s="143" t="s">
        <v>106</v>
      </c>
      <c r="B130" s="144"/>
      <c r="C130" s="190" t="str">
        <f t="shared" si="3"/>
        <v>Электронный справочник на основе Справочника организаций "2ГИС.САРАНСК" (версия для ПК)</v>
      </c>
      <c r="D130" s="56">
        <v>5040</v>
      </c>
      <c r="E130" s="37"/>
      <c r="F130" s="37"/>
      <c r="G130" s="37"/>
      <c r="H130" s="38"/>
    </row>
    <row r="131" spans="1:8" s="16" customFormat="1" ht="50.1" customHeight="1" x14ac:dyDescent="0.2">
      <c r="A131" s="143" t="s">
        <v>107</v>
      </c>
      <c r="B131" s="144"/>
      <c r="C131" s="190" t="str">
        <f t="shared" si="3"/>
        <v>Электронный справочник на основе Справочника организаций "2ГИС.САРАНСК" (версия для ПК)</v>
      </c>
      <c r="D131" s="56">
        <v>4080</v>
      </c>
      <c r="E131" s="37"/>
      <c r="F131" s="37"/>
      <c r="G131" s="37"/>
      <c r="H131" s="38"/>
    </row>
    <row r="132" spans="1:8" s="16" customFormat="1" ht="50.1" customHeight="1" x14ac:dyDescent="0.2">
      <c r="A132" s="143" t="s">
        <v>108</v>
      </c>
      <c r="B132" s="144"/>
      <c r="C132" s="190" t="s">
        <v>88</v>
      </c>
      <c r="D132" s="56">
        <v>840</v>
      </c>
      <c r="E132" s="37"/>
      <c r="F132" s="37"/>
      <c r="G132" s="37"/>
      <c r="H132" s="38"/>
    </row>
    <row r="133" spans="1:8" s="16" customFormat="1" ht="77.25" customHeight="1" x14ac:dyDescent="0.2">
      <c r="A133" s="143" t="s">
        <v>109</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56">
        <v>8400</v>
      </c>
      <c r="E133" s="37"/>
      <c r="F133" s="37"/>
      <c r="G133" s="37"/>
      <c r="H133" s="38"/>
    </row>
    <row r="134" spans="1:8" s="16" customFormat="1" ht="50.1" customHeight="1" thickBot="1" x14ac:dyDescent="0.25">
      <c r="A134" s="143" t="s">
        <v>110</v>
      </c>
      <c r="B134" s="144"/>
      <c r="C134" s="190" t="str">
        <f t="shared" si="3"/>
        <v>Электронный справочник на основе Справочника организаций "2ГИС.САРАНСК" (версия для ПК)</v>
      </c>
      <c r="D134" s="56">
        <v>3360</v>
      </c>
      <c r="E134" s="37"/>
      <c r="F134" s="37"/>
      <c r="G134" s="37"/>
      <c r="H134" s="38"/>
    </row>
    <row r="135" spans="1:8" s="28" customFormat="1" ht="50.1" customHeight="1" thickBot="1" x14ac:dyDescent="0.25">
      <c r="A135" s="24" t="s">
        <v>111</v>
      </c>
      <c r="B135" s="25"/>
      <c r="C135" s="26"/>
      <c r="D135" s="156"/>
      <c r="E135" s="156"/>
      <c r="F135" s="156"/>
      <c r="G135" s="156"/>
      <c r="H135" s="157"/>
    </row>
    <row r="136" spans="1:8" s="16" customFormat="1" ht="50.1" customHeight="1" x14ac:dyDescent="0.2">
      <c r="A136" s="143" t="s">
        <v>112</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36" s="56">
        <v>2004</v>
      </c>
      <c r="E136" s="37"/>
      <c r="F136" s="37"/>
      <c r="G136" s="37"/>
      <c r="H136" s="38"/>
    </row>
    <row r="137" spans="1:8" s="16" customFormat="1" ht="50.1" customHeight="1" x14ac:dyDescent="0.2">
      <c r="A137" s="143" t="s">
        <v>113</v>
      </c>
      <c r="B137" s="144"/>
      <c r="C137" s="196"/>
      <c r="D137" s="56">
        <v>2004</v>
      </c>
      <c r="E137" s="37"/>
      <c r="F137" s="37"/>
      <c r="G137" s="37"/>
      <c r="H137" s="38"/>
    </row>
    <row r="138" spans="1:8" s="16" customFormat="1" ht="50.1" customHeight="1" x14ac:dyDescent="0.2">
      <c r="A138" s="194" t="s">
        <v>114</v>
      </c>
      <c r="B138" s="195"/>
      <c r="C138" s="196"/>
      <c r="D138" s="329">
        <v>1500</v>
      </c>
      <c r="E138" s="140"/>
      <c r="F138" s="140"/>
      <c r="G138" s="140"/>
      <c r="H138" s="140"/>
    </row>
    <row r="139" spans="1:8" s="16" customFormat="1" ht="50.1" customHeight="1" x14ac:dyDescent="0.2">
      <c r="A139" s="194" t="s">
        <v>115</v>
      </c>
      <c r="B139" s="195"/>
      <c r="C139" s="196"/>
      <c r="D139" s="329">
        <v>150</v>
      </c>
      <c r="E139" s="140"/>
      <c r="F139" s="140"/>
      <c r="G139" s="140"/>
      <c r="H139" s="140"/>
    </row>
    <row r="140" spans="1:8" s="16" customFormat="1" ht="50.1" customHeight="1" thickBot="1" x14ac:dyDescent="0.25">
      <c r="A140" s="194" t="s">
        <v>116</v>
      </c>
      <c r="B140" s="195"/>
      <c r="C140" s="198"/>
      <c r="D140" s="78">
        <v>510</v>
      </c>
      <c r="E140" s="79"/>
      <c r="F140" s="79"/>
      <c r="G140" s="79"/>
      <c r="H140" s="79"/>
    </row>
    <row r="141" spans="1:8" s="16" customFormat="1" ht="50.1" customHeight="1" thickBot="1" x14ac:dyDescent="0.25">
      <c r="A141" s="24" t="s">
        <v>117</v>
      </c>
      <c r="B141" s="25"/>
      <c r="C141" s="26"/>
      <c r="D141" s="156"/>
      <c r="E141" s="156"/>
      <c r="F141" s="156"/>
      <c r="G141" s="156"/>
      <c r="H141" s="157"/>
    </row>
    <row r="142" spans="1:8" s="16" customFormat="1" ht="50.1" customHeight="1" x14ac:dyDescent="0.2">
      <c r="A142" s="143" t="s">
        <v>118</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2" s="200">
        <f>F142*1.2</f>
        <v>2556</v>
      </c>
      <c r="E142" s="201">
        <f>F142*1.1</f>
        <v>2343</v>
      </c>
      <c r="F142" s="201">
        <v>2130</v>
      </c>
      <c r="G142" s="201">
        <f>F142*0.75</f>
        <v>1597.5</v>
      </c>
      <c r="H142" s="202">
        <f>F142*0.5</f>
        <v>1065</v>
      </c>
    </row>
    <row r="143" spans="1:8" s="16" customFormat="1" ht="50.1" customHeight="1" x14ac:dyDescent="0.2">
      <c r="A143" s="143" t="s">
        <v>119</v>
      </c>
      <c r="B143" s="144"/>
      <c r="C143" s="190" t="str">
        <f>"Интернет-площадка 2gis.ru на основе Cправочника организаций "&amp;$C$2&amp;""</f>
        <v>Интернет-площадка 2gis.ru на основе Cправочника организаций "2ГИС.САРАНСК"</v>
      </c>
      <c r="D143" s="56">
        <v>1860</v>
      </c>
      <c r="E143" s="37"/>
      <c r="F143" s="37"/>
      <c r="G143" s="37"/>
      <c r="H143" s="38"/>
    </row>
    <row r="144" spans="1:8" s="16" customFormat="1" ht="50.1" customHeight="1" x14ac:dyDescent="0.2">
      <c r="A144" s="143" t="s">
        <v>120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4" s="56">
        <v>1068</v>
      </c>
      <c r="E144" s="37"/>
      <c r="F144" s="37"/>
      <c r="G144" s="37"/>
      <c r="H144" s="38"/>
    </row>
    <row r="145" spans="1:8" s="16" customFormat="1" ht="50.1" customHeight="1" x14ac:dyDescent="0.2">
      <c r="A145" s="137" t="s">
        <v>287</v>
      </c>
      <c r="B145" s="191"/>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5" s="200">
        <f>F145*1.2</f>
        <v>3600</v>
      </c>
      <c r="E145" s="201">
        <f>F145*1.1</f>
        <v>3300.0000000000005</v>
      </c>
      <c r="F145" s="201">
        <v>3000</v>
      </c>
      <c r="G145" s="201">
        <f>F145*0.75</f>
        <v>2250</v>
      </c>
      <c r="H145" s="202">
        <f>F145*0.5</f>
        <v>1500</v>
      </c>
    </row>
    <row r="146" spans="1:8" s="16" customFormat="1" ht="50.1" customHeight="1" x14ac:dyDescent="0.2">
      <c r="A146" s="143" t="s">
        <v>166</v>
      </c>
      <c r="B146" s="144"/>
      <c r="C146" s="190" t="str">
        <f>"Интернет-площадка 2gis.ru на основе Cправочника организаций "&amp;$C$2&amp;""</f>
        <v>Интернет-площадка 2gis.ru на основе Cправочника организаций "2ГИС.САРАНСК"</v>
      </c>
      <c r="D146" s="36">
        <v>2640</v>
      </c>
      <c r="E146" s="37"/>
      <c r="F146" s="37"/>
      <c r="G146" s="37"/>
      <c r="H146" s="38"/>
    </row>
    <row r="147" spans="1:8" s="16" customFormat="1" ht="50.1" customHeight="1" x14ac:dyDescent="0.2">
      <c r="A147" s="143" t="s">
        <v>123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7" s="36">
        <v>1560</v>
      </c>
      <c r="E147" s="37"/>
      <c r="F147" s="37"/>
      <c r="G147" s="37"/>
      <c r="H147" s="38"/>
    </row>
    <row r="148" spans="1:8" s="16" customFormat="1" ht="126" customHeight="1" thickBot="1" x14ac:dyDescent="0.25">
      <c r="A148" s="143" t="s">
        <v>124</v>
      </c>
      <c r="B148" s="144"/>
      <c r="C148" s="300" t="str">
        <f>C143</f>
        <v>Интернет-площадка 2gis.ru на основе Cправочника организаций "2ГИС.САРАНСК"</v>
      </c>
      <c r="D148" s="56">
        <v>1860</v>
      </c>
      <c r="E148" s="37"/>
      <c r="F148" s="37"/>
      <c r="G148" s="37"/>
      <c r="H148" s="38"/>
    </row>
    <row r="149" spans="1:8" s="28" customFormat="1" ht="50.1" customHeight="1" thickBot="1" x14ac:dyDescent="0.25">
      <c r="A149" s="24" t="s">
        <v>185</v>
      </c>
      <c r="B149" s="25"/>
      <c r="C149" s="26"/>
      <c r="D149" s="156"/>
      <c r="E149" s="156"/>
      <c r="F149" s="156"/>
      <c r="G149" s="156"/>
      <c r="H149" s="157"/>
    </row>
    <row r="150" spans="1:8" s="23" customFormat="1" ht="30" customHeight="1" thickBot="1" x14ac:dyDescent="0.25">
      <c r="A150" s="534"/>
      <c r="B150" s="357"/>
      <c r="C150" s="358"/>
      <c r="D150" s="357"/>
      <c r="E150" s="357"/>
      <c r="F150" s="357"/>
      <c r="G150" s="357"/>
      <c r="H150" s="359"/>
    </row>
    <row r="151" spans="1:8" s="16" customFormat="1" ht="185.25" customHeight="1" x14ac:dyDescent="0.2">
      <c r="A151" s="143" t="s">
        <v>186</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1" s="31">
        <v>5400</v>
      </c>
      <c r="E151" s="32"/>
      <c r="F151" s="32"/>
      <c r="G151" s="32"/>
      <c r="H151" s="33"/>
    </row>
    <row r="152" spans="1:8" s="16" customFormat="1" ht="83.25" customHeight="1" thickBot="1" x14ac:dyDescent="0.25">
      <c r="A152" s="143" t="s">
        <v>187</v>
      </c>
      <c r="B152" s="144"/>
      <c r="C152" s="196"/>
      <c r="D152" s="36">
        <v>5400</v>
      </c>
      <c r="E152" s="37"/>
      <c r="F152" s="37"/>
      <c r="G152" s="37"/>
      <c r="H152" s="38"/>
    </row>
    <row r="153" spans="1:8" s="16" customFormat="1" ht="21.75" thickBot="1" x14ac:dyDescent="0.25">
      <c r="A153" s="301"/>
      <c r="B153" s="302"/>
      <c r="C153" s="182"/>
      <c r="D153" s="325"/>
      <c r="E153" s="325"/>
      <c r="F153" s="325"/>
      <c r="G153" s="325"/>
      <c r="H153" s="326"/>
    </row>
    <row r="154" spans="1:8" ht="12.6" customHeight="1" x14ac:dyDescent="0.2">
      <c r="E154" s="211"/>
      <c r="F154" s="211"/>
    </row>
    <row r="155" spans="1:8" s="211" customFormat="1" ht="24.95" customHeight="1" x14ac:dyDescent="0.2">
      <c r="A155" s="208"/>
      <c r="B155" s="209" t="s">
        <v>126</v>
      </c>
      <c r="C155" s="708" t="s">
        <v>651</v>
      </c>
      <c r="D155" s="708"/>
    </row>
    <row r="156" spans="1:8" s="211" customFormat="1" ht="24.95" customHeight="1" x14ac:dyDescent="0.2">
      <c r="A156" s="208"/>
      <c r="C156" s="212" t="s">
        <v>652</v>
      </c>
      <c r="D156" s="212"/>
    </row>
    <row r="157" spans="1:8" s="211" customFormat="1" ht="24.95" customHeight="1" x14ac:dyDescent="0.2">
      <c r="A157" s="208"/>
      <c r="C157" s="210" t="s">
        <v>653</v>
      </c>
      <c r="D157" s="212"/>
    </row>
    <row r="158" spans="1:8" s="205" customFormat="1" ht="12.6" customHeight="1" x14ac:dyDescent="0.2">
      <c r="A158" s="204"/>
      <c r="C158" s="212"/>
      <c r="D158" s="212"/>
      <c r="E158" s="211"/>
      <c r="F158" s="211"/>
      <c r="G158" s="211"/>
    </row>
    <row r="159" spans="1:8" s="219" customFormat="1" ht="24.95" customHeight="1" x14ac:dyDescent="0.2">
      <c r="A159" s="215" t="str">
        <f>Абакан_юр!A158</f>
        <v>По соглашению сторон в качестве валюты платежа могут выступать украинские гривны, в этом случае курс следующий: 1 руб. = 0,4427 гривен</v>
      </c>
      <c r="B159" s="215"/>
      <c r="C159" s="215"/>
      <c r="D159" s="216"/>
      <c r="E159" s="216"/>
      <c r="F159" s="217"/>
      <c r="G159" s="218"/>
      <c r="H159" s="218"/>
    </row>
    <row r="160" spans="1:8" s="219" customFormat="1" ht="24.95" customHeight="1" x14ac:dyDescent="0.2">
      <c r="A160" s="215" t="str">
        <f>Абакан_юр!A159</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s="219" customFormat="1" ht="24.95" customHeight="1" x14ac:dyDescent="0.2">
      <c r="A161" s="215" t="str">
        <f>Абакан_юр!A160</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s="219" customFormat="1" ht="24.95" customHeight="1" x14ac:dyDescent="0.2">
      <c r="A162" s="215" t="str">
        <f>Абакан_юр!A161</f>
        <v>По соглашению сторон в качестве валюты платежа могут выступать евро, в этом случае курс следующий: 1 руб. = 0,0108 евро</v>
      </c>
      <c r="B162" s="215"/>
      <c r="C162" s="215"/>
      <c r="D162" s="216"/>
      <c r="E162" s="217"/>
      <c r="F162" s="217"/>
      <c r="G162" s="220"/>
      <c r="H162" s="220"/>
    </row>
    <row r="163" spans="1:8" s="219" customFormat="1" ht="24.95" customHeight="1" x14ac:dyDescent="0.2">
      <c r="A163" s="215" t="str">
        <f>Абакан_юр!A162</f>
        <v>По соглашению сторон в качестве валюты платежа могут выступать чешские кроны, в этом случае курс следующий: 1 руб. = 0,2672 крона</v>
      </c>
      <c r="B163" s="215"/>
      <c r="C163" s="215"/>
      <c r="D163" s="216"/>
      <c r="E163" s="217"/>
      <c r="F163" s="217"/>
      <c r="G163" s="220"/>
      <c r="H163" s="220"/>
    </row>
    <row r="164" spans="1:8" s="219" customFormat="1" ht="24.95" customHeight="1" x14ac:dyDescent="0.2">
      <c r="A164" s="215" t="str">
        <f>Абакан_юр!A163</f>
        <v>По соглашению сторон в качестве валюты платежа могут выступать киргизские сомы, в этом случае курс следующий: 1 руб. = 1,0485 сом</v>
      </c>
      <c r="B164" s="215"/>
      <c r="C164" s="215"/>
      <c r="D164" s="216"/>
      <c r="E164" s="216"/>
      <c r="F164" s="217"/>
      <c r="G164" s="220"/>
      <c r="H164" s="220"/>
    </row>
    <row r="165" spans="1:8" s="219" customFormat="1" ht="24.95" customHeight="1" x14ac:dyDescent="0.2">
      <c r="A16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5" s="215"/>
      <c r="C165" s="215"/>
      <c r="D165" s="216"/>
      <c r="E165" s="216"/>
      <c r="F165" s="217"/>
      <c r="G165" s="220"/>
      <c r="H165" s="220"/>
    </row>
    <row r="166" spans="1:8" s="226" customFormat="1" ht="12" customHeight="1" x14ac:dyDescent="0.2">
      <c r="A166" s="221"/>
      <c r="B166" s="221"/>
      <c r="C166" s="222"/>
      <c r="D166" s="223"/>
      <c r="E166" s="223"/>
      <c r="F166" s="224"/>
      <c r="G166" s="225"/>
      <c r="H166" s="225"/>
    </row>
    <row r="167" spans="1:8" ht="24.95" customHeight="1" x14ac:dyDescent="0.2">
      <c r="A167" s="227" t="s">
        <v>137</v>
      </c>
      <c r="B167" s="227"/>
      <c r="C167" s="227"/>
      <c r="D167" s="227"/>
      <c r="E167" s="227"/>
      <c r="F167" s="227"/>
      <c r="G167" s="227"/>
      <c r="H167" s="227"/>
    </row>
    <row r="168" spans="1:8" ht="24.95" customHeight="1" x14ac:dyDescent="0.2">
      <c r="A168" s="227" t="s">
        <v>138</v>
      </c>
      <c r="B168" s="227"/>
      <c r="C168" s="227"/>
      <c r="D168" s="227"/>
      <c r="E168" s="227"/>
      <c r="F168" s="227"/>
      <c r="G168" s="227"/>
      <c r="H168" s="227"/>
    </row>
    <row r="169" spans="1:8" s="226" customFormat="1" ht="12.6" customHeight="1" x14ac:dyDescent="0.2">
      <c r="A169" s="221"/>
      <c r="B169" s="221"/>
      <c r="C169" s="222"/>
      <c r="D169" s="223"/>
      <c r="E169" s="223"/>
      <c r="F169" s="224"/>
      <c r="G169" s="225"/>
      <c r="H169" s="225"/>
    </row>
    <row r="170" spans="1:8" s="230" customFormat="1" ht="50.1" customHeight="1" thickBot="1" x14ac:dyDescent="0.25">
      <c r="A170" s="228" t="s">
        <v>139</v>
      </c>
      <c r="B170" s="228"/>
      <c r="C170" s="228"/>
      <c r="D170" s="228"/>
      <c r="E170" s="228"/>
      <c r="F170" s="229"/>
      <c r="G170" s="219"/>
    </row>
    <row r="171" spans="1:8" s="235" customFormat="1" ht="50.1" customHeight="1" thickBot="1" x14ac:dyDescent="0.25">
      <c r="A171" s="540" t="s">
        <v>140</v>
      </c>
      <c r="B171" s="541"/>
      <c r="C171" s="541"/>
      <c r="D171" s="541"/>
      <c r="E171" s="542"/>
      <c r="F171" s="234"/>
      <c r="G171" s="205"/>
    </row>
    <row r="172" spans="1:8" ht="106.5" customHeight="1" thickBot="1" x14ac:dyDescent="0.25">
      <c r="A172" s="305" t="s">
        <v>141</v>
      </c>
      <c r="B172" s="306"/>
      <c r="C172" s="238" t="s">
        <v>142</v>
      </c>
      <c r="D172" s="330" t="s">
        <v>143</v>
      </c>
      <c r="E172" s="331"/>
      <c r="F172" s="240"/>
      <c r="G172" s="240"/>
      <c r="H172" s="240"/>
    </row>
    <row r="173" spans="1:8" ht="99.95" customHeight="1" x14ac:dyDescent="0.2">
      <c r="A173" s="246" t="s">
        <v>144</v>
      </c>
      <c r="B173" s="247"/>
      <c r="C173" s="248" t="s">
        <v>145</v>
      </c>
      <c r="D173" s="249" t="s">
        <v>146</v>
      </c>
      <c r="E173" s="250"/>
      <c r="F173" s="240"/>
      <c r="G173" s="240"/>
      <c r="H173" s="240"/>
    </row>
    <row r="174" spans="1:8" ht="75" customHeight="1" x14ac:dyDescent="0.2">
      <c r="A174" s="246" t="s">
        <v>147</v>
      </c>
      <c r="B174" s="247"/>
      <c r="C174" s="248" t="s">
        <v>148</v>
      </c>
      <c r="D174" s="249" t="s">
        <v>149</v>
      </c>
      <c r="E174" s="250"/>
      <c r="F174" s="240"/>
      <c r="G174" s="240"/>
      <c r="H174" s="240"/>
    </row>
    <row r="175" spans="1:8" ht="114.75" customHeight="1" thickBot="1" x14ac:dyDescent="0.25">
      <c r="A175" s="332" t="s">
        <v>150</v>
      </c>
      <c r="B175" s="333"/>
      <c r="C175" s="334" t="s">
        <v>151</v>
      </c>
      <c r="D175" s="335" t="s">
        <v>149</v>
      </c>
      <c r="E175" s="336"/>
      <c r="F175" s="240"/>
      <c r="G175" s="240"/>
      <c r="H175" s="240"/>
    </row>
    <row r="176" spans="1:8" s="205" customFormat="1" ht="102.75" customHeight="1" thickBot="1" x14ac:dyDescent="0.25">
      <c r="A176" s="332" t="s">
        <v>153</v>
      </c>
      <c r="B176" s="333"/>
      <c r="C176" s="546" t="s">
        <v>154</v>
      </c>
      <c r="D176" s="333" t="s">
        <v>149</v>
      </c>
      <c r="E176" s="547"/>
      <c r="F176" s="234"/>
      <c r="G176" s="234"/>
      <c r="H176" s="234"/>
    </row>
    <row r="177" spans="1:8" s="226" customFormat="1" ht="222.75" customHeight="1" thickBot="1" x14ac:dyDescent="0.25">
      <c r="A177" s="332" t="s">
        <v>155</v>
      </c>
      <c r="B177" s="333"/>
      <c r="C177" s="334" t="s">
        <v>156</v>
      </c>
      <c r="D177" s="335" t="s">
        <v>149</v>
      </c>
      <c r="E177" s="336"/>
      <c r="F177" s="224"/>
      <c r="G177" s="225"/>
      <c r="H177" s="225"/>
    </row>
    <row r="178" spans="1:8" s="462" customFormat="1" ht="75" customHeight="1" x14ac:dyDescent="0.2">
      <c r="A178" s="460" t="s">
        <v>654</v>
      </c>
      <c r="B178" s="460"/>
      <c r="C178" s="460"/>
      <c r="D178" s="460"/>
      <c r="E178" s="460"/>
      <c r="F178" s="460"/>
      <c r="G178" s="460"/>
      <c r="H178" s="460"/>
    </row>
    <row r="179" spans="1:8" s="462" customFormat="1" ht="24.75" customHeight="1" x14ac:dyDescent="0.2">
      <c r="A179" s="461" t="s">
        <v>655</v>
      </c>
      <c r="B179" s="461"/>
      <c r="C179" s="461"/>
      <c r="D179" s="461"/>
      <c r="E179" s="461"/>
      <c r="F179" s="461"/>
      <c r="G179" s="461"/>
      <c r="H179" s="461"/>
    </row>
    <row r="180" spans="1:8" s="226" customFormat="1" ht="12" customHeight="1" x14ac:dyDescent="0.2">
      <c r="A180" s="221"/>
      <c r="B180" s="221"/>
      <c r="C180" s="222"/>
      <c r="D180" s="223"/>
      <c r="E180" s="223"/>
      <c r="F180" s="224"/>
      <c r="G180" s="225"/>
      <c r="H180" s="225"/>
    </row>
    <row r="181" spans="1:8" ht="44.25" customHeight="1" x14ac:dyDescent="0.2">
      <c r="A181" s="252" t="s">
        <v>157</v>
      </c>
      <c r="B181" s="252"/>
      <c r="C181" s="252"/>
      <c r="D181" s="252"/>
      <c r="E181" s="252"/>
      <c r="F181" s="252"/>
      <c r="G181" s="252"/>
      <c r="H181" s="252"/>
    </row>
    <row r="182" spans="1:8" ht="39.75" customHeight="1" x14ac:dyDescent="0.2">
      <c r="A182" s="252" t="s">
        <v>158</v>
      </c>
      <c r="B182" s="252"/>
      <c r="C182" s="252"/>
      <c r="D182" s="252"/>
      <c r="E182" s="252"/>
      <c r="F182" s="252"/>
      <c r="G182" s="252"/>
      <c r="H182" s="252"/>
    </row>
    <row r="183" spans="1:8" ht="183" customHeight="1" x14ac:dyDescent="0.2">
      <c r="A183"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11"/>
      <c r="C183" s="311"/>
      <c r="D183" s="311"/>
      <c r="E183" s="311"/>
      <c r="F183" s="311"/>
      <c r="G183" s="311"/>
      <c r="H183" s="311"/>
    </row>
    <row r="184" spans="1:8" s="16" customFormat="1" ht="67.5" customHeight="1" x14ac:dyDescent="0.2">
      <c r="A184" s="227" t="s">
        <v>160</v>
      </c>
      <c r="B184" s="227"/>
      <c r="C184" s="227"/>
      <c r="D184" s="227"/>
      <c r="E184" s="227"/>
      <c r="F184" s="227"/>
      <c r="G184" s="227"/>
      <c r="H184" s="227"/>
    </row>
    <row r="185" spans="1:8" ht="23.25" x14ac:dyDescent="0.2">
      <c r="A185" s="252" t="s">
        <v>161</v>
      </c>
      <c r="B185" s="252"/>
      <c r="C185" s="252"/>
      <c r="D185" s="252"/>
      <c r="E185" s="252"/>
      <c r="F185" s="252"/>
      <c r="G185" s="252"/>
      <c r="H185" s="252"/>
    </row>
    <row r="186" spans="1:8" s="254" customFormat="1" ht="114.75" customHeight="1" x14ac:dyDescent="0.2">
      <c r="A186" s="227" t="s">
        <v>162</v>
      </c>
      <c r="B186" s="227"/>
      <c r="C186" s="227"/>
      <c r="D186" s="227"/>
      <c r="E186" s="227"/>
      <c r="F186" s="227"/>
      <c r="G186" s="227"/>
      <c r="H186" s="227"/>
    </row>
  </sheetData>
  <sheetProtection selectLockedCells="1" selectUnlockedCells="1"/>
  <mergeCells count="307">
    <mergeCell ref="A185:H185"/>
    <mergeCell ref="A186:E186"/>
    <mergeCell ref="F186:H186"/>
    <mergeCell ref="A178:H178"/>
    <mergeCell ref="A179:H179"/>
    <mergeCell ref="A181:H181"/>
    <mergeCell ref="A182:H182"/>
    <mergeCell ref="A183:H183"/>
    <mergeCell ref="A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C82:C99"/>
    <mergeCell ref="D82:H82"/>
    <mergeCell ref="A83:B83"/>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7:B67"/>
    <mergeCell ref="D67:H67"/>
    <mergeCell ref="A68:C68"/>
    <mergeCell ref="D68:H68"/>
    <mergeCell ref="D69:H69"/>
    <mergeCell ref="A70:B70"/>
    <mergeCell ref="C70:C78"/>
    <mergeCell ref="D70:H70"/>
    <mergeCell ref="A71:B71"/>
    <mergeCell ref="D71:H71"/>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67"/>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98"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656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361">
        <f>F7*1.2</f>
        <v>10800</v>
      </c>
      <c r="E7" s="361">
        <f>F7*1.1</f>
        <v>9900</v>
      </c>
      <c r="F7" s="361">
        <v>9000</v>
      </c>
      <c r="G7" s="361">
        <f>F7*0.75</f>
        <v>6750</v>
      </c>
      <c r="H7" s="361">
        <f>F7*0.5</f>
        <v>4500</v>
      </c>
    </row>
    <row r="8" spans="1:8" ht="12.75"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361">
        <f>F12*1.2</f>
        <v>11556</v>
      </c>
      <c r="E12" s="361">
        <f>F12*1.1</f>
        <v>10593</v>
      </c>
      <c r="F12" s="361">
        <v>9630</v>
      </c>
      <c r="G12" s="361">
        <f>F12*0.75</f>
        <v>7222.5</v>
      </c>
      <c r="H12" s="361">
        <f>F12*0.5</f>
        <v>4815</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105" x14ac:dyDescent="0.2">
      <c r="A18" s="65" t="s">
        <v>17</v>
      </c>
      <c r="B18" s="66" t="s">
        <v>18</v>
      </c>
      <c r="C18" s="67"/>
      <c r="D18" s="89">
        <v>1620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20"/>
      <c r="E22" s="620"/>
      <c r="F22" s="620"/>
      <c r="G22" s="620"/>
      <c r="H22" s="709"/>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360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361">
        <f>F27*1.2</f>
        <v>15120</v>
      </c>
      <c r="E27" s="361">
        <f>F27*1.1</f>
        <v>13860.000000000002</v>
      </c>
      <c r="F27" s="361">
        <v>12600</v>
      </c>
      <c r="G27" s="361">
        <f>F27*0.75</f>
        <v>9450</v>
      </c>
      <c r="H27" s="361">
        <f>F27*0.5</f>
        <v>6300</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361">
        <f>F32*1.2</f>
        <v>16185.599999999999</v>
      </c>
      <c r="E32" s="361">
        <f>F32*1.1</f>
        <v>14836.800000000001</v>
      </c>
      <c r="F32" s="361">
        <v>13488</v>
      </c>
      <c r="G32" s="361">
        <f>F32*0.75</f>
        <v>10116</v>
      </c>
      <c r="H32" s="361">
        <f>F32*0.5</f>
        <v>6744</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362"/>
      <c r="E36" s="362"/>
      <c r="F36" s="362"/>
      <c r="G36" s="362"/>
      <c r="H36" s="362"/>
    </row>
    <row r="37" spans="1:8" ht="21.75" thickBot="1" x14ac:dyDescent="0.25">
      <c r="A37" s="112"/>
      <c r="B37" s="62"/>
      <c r="C37" s="49"/>
      <c r="D37" s="118"/>
      <c r="E37" s="118"/>
      <c r="F37" s="118"/>
      <c r="G37" s="118"/>
      <c r="H37" s="412"/>
    </row>
    <row r="38" spans="1:8" ht="105" x14ac:dyDescent="0.2">
      <c r="A38" s="65" t="s">
        <v>28</v>
      </c>
      <c r="B38" s="66" t="s">
        <v>29</v>
      </c>
      <c r="C38" s="67"/>
      <c r="D38" s="89">
        <v>2280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504</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361">
        <f>F48*1.2</f>
        <v>5400</v>
      </c>
      <c r="E48" s="361">
        <f>F48*1.1</f>
        <v>4950</v>
      </c>
      <c r="F48" s="361">
        <v>4500</v>
      </c>
      <c r="G48" s="361">
        <f>F48*0.75</f>
        <v>3375</v>
      </c>
      <c r="H48" s="361">
        <f>F48*0.5</f>
        <v>2250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330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657</v>
      </c>
      <c r="B55" s="120"/>
      <c r="C55" s="120"/>
      <c r="D55" s="121" t="str">
        <f>"от "&amp;MIN(D56:D75)&amp;" до "&amp;MAX(D56:D75)</f>
        <v>от 1830 до 36600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56" s="365">
        <v>1830</v>
      </c>
      <c r="E56" s="128"/>
      <c r="F56" s="128"/>
      <c r="G56" s="128"/>
      <c r="H56" s="129"/>
    </row>
    <row r="57" spans="1:8" s="16" customFormat="1" ht="37.5" customHeight="1" outlineLevel="1" x14ac:dyDescent="0.2">
      <c r="A57" s="130" t="s">
        <v>33</v>
      </c>
      <c r="B57" s="366"/>
      <c r="C57" s="367"/>
      <c r="D57" s="56">
        <v>3660</v>
      </c>
      <c r="E57" s="37"/>
      <c r="F57" s="37"/>
      <c r="G57" s="37"/>
      <c r="H57" s="38"/>
    </row>
    <row r="58" spans="1:8" s="16" customFormat="1" ht="37.5" customHeight="1" outlineLevel="1" x14ac:dyDescent="0.2">
      <c r="A58" s="130" t="s">
        <v>34</v>
      </c>
      <c r="B58" s="366"/>
      <c r="C58" s="367"/>
      <c r="D58" s="56">
        <v>5490</v>
      </c>
      <c r="E58" s="37"/>
      <c r="F58" s="37"/>
      <c r="G58" s="37"/>
      <c r="H58" s="38"/>
    </row>
    <row r="59" spans="1:8" s="16" customFormat="1" ht="37.5" customHeight="1" outlineLevel="1" x14ac:dyDescent="0.2">
      <c r="A59" s="130" t="s">
        <v>35</v>
      </c>
      <c r="B59" s="366"/>
      <c r="C59" s="367"/>
      <c r="D59" s="56">
        <v>7320</v>
      </c>
      <c r="E59" s="37"/>
      <c r="F59" s="37"/>
      <c r="G59" s="37"/>
      <c r="H59" s="38"/>
    </row>
    <row r="60" spans="1:8" s="16" customFormat="1" ht="37.5" customHeight="1" outlineLevel="1" x14ac:dyDescent="0.2">
      <c r="A60" s="130" t="s">
        <v>36</v>
      </c>
      <c r="B60" s="366"/>
      <c r="C60" s="367"/>
      <c r="D60" s="56">
        <v>9150</v>
      </c>
      <c r="E60" s="37"/>
      <c r="F60" s="37"/>
      <c r="G60" s="37"/>
      <c r="H60" s="38"/>
    </row>
    <row r="61" spans="1:8" s="16" customFormat="1" ht="37.5" customHeight="1" outlineLevel="1" x14ac:dyDescent="0.2">
      <c r="A61" s="130" t="s">
        <v>37</v>
      </c>
      <c r="B61" s="366"/>
      <c r="C61" s="367"/>
      <c r="D61" s="56">
        <v>10980</v>
      </c>
      <c r="E61" s="37"/>
      <c r="F61" s="37"/>
      <c r="G61" s="37"/>
      <c r="H61" s="38"/>
    </row>
    <row r="62" spans="1:8" s="16" customFormat="1" ht="37.5" customHeight="1" outlineLevel="1" x14ac:dyDescent="0.2">
      <c r="A62" s="130" t="s">
        <v>38</v>
      </c>
      <c r="B62" s="366"/>
      <c r="C62" s="367"/>
      <c r="D62" s="56">
        <v>12810</v>
      </c>
      <c r="E62" s="37"/>
      <c r="F62" s="37"/>
      <c r="G62" s="37"/>
      <c r="H62" s="38"/>
    </row>
    <row r="63" spans="1:8" s="16" customFormat="1" ht="37.5" customHeight="1" outlineLevel="1" x14ac:dyDescent="0.2">
      <c r="A63" s="130" t="s">
        <v>39</v>
      </c>
      <c r="B63" s="366"/>
      <c r="C63" s="367"/>
      <c r="D63" s="56">
        <v>14640</v>
      </c>
      <c r="E63" s="37"/>
      <c r="F63" s="37"/>
      <c r="G63" s="37"/>
      <c r="H63" s="38"/>
    </row>
    <row r="64" spans="1:8" s="16" customFormat="1" ht="37.5" customHeight="1" outlineLevel="1" x14ac:dyDescent="0.2">
      <c r="A64" s="130" t="s">
        <v>40</v>
      </c>
      <c r="B64" s="366"/>
      <c r="C64" s="367"/>
      <c r="D64" s="56">
        <v>16470</v>
      </c>
      <c r="E64" s="37"/>
      <c r="F64" s="37"/>
      <c r="G64" s="37"/>
      <c r="H64" s="38"/>
    </row>
    <row r="65" spans="1:8" s="16" customFormat="1" ht="37.5" customHeight="1" outlineLevel="1" x14ac:dyDescent="0.2">
      <c r="A65" s="130" t="s">
        <v>41</v>
      </c>
      <c r="B65" s="366"/>
      <c r="C65" s="367"/>
      <c r="D65" s="56">
        <v>18300</v>
      </c>
      <c r="E65" s="37"/>
      <c r="F65" s="37"/>
      <c r="G65" s="37"/>
      <c r="H65" s="38"/>
    </row>
    <row r="66" spans="1:8" s="16" customFormat="1" ht="37.5" customHeight="1" outlineLevel="1" x14ac:dyDescent="0.2">
      <c r="A66" s="130" t="s">
        <v>42</v>
      </c>
      <c r="B66" s="366"/>
      <c r="C66" s="367"/>
      <c r="D66" s="56">
        <v>20130</v>
      </c>
      <c r="E66" s="37"/>
      <c r="F66" s="37"/>
      <c r="G66" s="37"/>
      <c r="H66" s="38"/>
    </row>
    <row r="67" spans="1:8" s="16" customFormat="1" ht="37.5" customHeight="1" outlineLevel="1" x14ac:dyDescent="0.2">
      <c r="A67" s="130" t="s">
        <v>43</v>
      </c>
      <c r="B67" s="366"/>
      <c r="C67" s="367"/>
      <c r="D67" s="56">
        <v>21960</v>
      </c>
      <c r="E67" s="37"/>
      <c r="F67" s="37"/>
      <c r="G67" s="37"/>
      <c r="H67" s="38"/>
    </row>
    <row r="68" spans="1:8" s="16" customFormat="1" ht="37.5" customHeight="1" outlineLevel="1" x14ac:dyDescent="0.2">
      <c r="A68" s="130" t="s">
        <v>44</v>
      </c>
      <c r="B68" s="366"/>
      <c r="C68" s="367"/>
      <c r="D68" s="56">
        <v>23790</v>
      </c>
      <c r="E68" s="37"/>
      <c r="F68" s="37"/>
      <c r="G68" s="37"/>
      <c r="H68" s="38"/>
    </row>
    <row r="69" spans="1:8" s="16" customFormat="1" ht="37.5" customHeight="1" outlineLevel="1" x14ac:dyDescent="0.2">
      <c r="A69" s="130" t="s">
        <v>45</v>
      </c>
      <c r="B69" s="366"/>
      <c r="C69" s="367"/>
      <c r="D69" s="56">
        <v>25620</v>
      </c>
      <c r="E69" s="37"/>
      <c r="F69" s="37"/>
      <c r="G69" s="37"/>
      <c r="H69" s="38"/>
    </row>
    <row r="70" spans="1:8" s="16" customFormat="1" ht="37.5" customHeight="1" outlineLevel="1" x14ac:dyDescent="0.2">
      <c r="A70" s="130" t="s">
        <v>46</v>
      </c>
      <c r="B70" s="366"/>
      <c r="C70" s="367"/>
      <c r="D70" s="56">
        <v>27450</v>
      </c>
      <c r="E70" s="37"/>
      <c r="F70" s="37"/>
      <c r="G70" s="37"/>
      <c r="H70" s="38"/>
    </row>
    <row r="71" spans="1:8" s="16" customFormat="1" ht="37.5" customHeight="1" outlineLevel="1" x14ac:dyDescent="0.2">
      <c r="A71" s="130" t="s">
        <v>47</v>
      </c>
      <c r="B71" s="366"/>
      <c r="C71" s="367"/>
      <c r="D71" s="56">
        <v>29280</v>
      </c>
      <c r="E71" s="37"/>
      <c r="F71" s="37"/>
      <c r="G71" s="37"/>
      <c r="H71" s="38"/>
    </row>
    <row r="72" spans="1:8" s="16" customFormat="1" ht="37.5" customHeight="1" outlineLevel="1" x14ac:dyDescent="0.2">
      <c r="A72" s="130" t="s">
        <v>48</v>
      </c>
      <c r="B72" s="366"/>
      <c r="C72" s="367"/>
      <c r="D72" s="56">
        <v>31110</v>
      </c>
      <c r="E72" s="37"/>
      <c r="F72" s="37"/>
      <c r="G72" s="37"/>
      <c r="H72" s="38"/>
    </row>
    <row r="73" spans="1:8" s="16" customFormat="1" ht="37.5" customHeight="1" outlineLevel="1" x14ac:dyDescent="0.2">
      <c r="A73" s="130" t="s">
        <v>49</v>
      </c>
      <c r="B73" s="366"/>
      <c r="C73" s="367"/>
      <c r="D73" s="56">
        <v>32940</v>
      </c>
      <c r="E73" s="37"/>
      <c r="F73" s="37"/>
      <c r="G73" s="37"/>
      <c r="H73" s="38"/>
    </row>
    <row r="74" spans="1:8" s="16" customFormat="1" ht="37.5" customHeight="1" outlineLevel="1" x14ac:dyDescent="0.2">
      <c r="A74" s="130" t="s">
        <v>50</v>
      </c>
      <c r="B74" s="366"/>
      <c r="C74" s="367"/>
      <c r="D74" s="56">
        <v>34770</v>
      </c>
      <c r="E74" s="37"/>
      <c r="F74" s="37"/>
      <c r="G74" s="37"/>
      <c r="H74" s="38"/>
    </row>
    <row r="75" spans="1:8" s="16" customFormat="1" ht="37.5" customHeight="1" outlineLevel="1" x14ac:dyDescent="0.2">
      <c r="A75" s="130" t="s">
        <v>51</v>
      </c>
      <c r="B75" s="366"/>
      <c r="C75" s="367"/>
      <c r="D75" s="56">
        <v>36600</v>
      </c>
      <c r="E75" s="37"/>
      <c r="F75" s="37"/>
      <c r="G75" s="37"/>
      <c r="H75" s="38"/>
    </row>
    <row r="76" spans="1:8" s="16" customFormat="1" ht="37.5" customHeight="1" outlineLevel="1" x14ac:dyDescent="0.2">
      <c r="A76" s="130" t="s">
        <v>197</v>
      </c>
      <c r="B76" s="131"/>
      <c r="C76" s="367"/>
      <c r="D76" s="56">
        <v>38430</v>
      </c>
      <c r="E76" s="37"/>
      <c r="F76" s="37"/>
      <c r="G76" s="37"/>
      <c r="H76" s="38"/>
    </row>
    <row r="77" spans="1:8" s="16" customFormat="1" ht="37.5" customHeight="1" outlineLevel="1" x14ac:dyDescent="0.2">
      <c r="A77" s="130" t="s">
        <v>198</v>
      </c>
      <c r="B77" s="131"/>
      <c r="C77" s="367"/>
      <c r="D77" s="56">
        <v>40260</v>
      </c>
      <c r="E77" s="37"/>
      <c r="F77" s="37"/>
      <c r="G77" s="37"/>
      <c r="H77" s="38"/>
    </row>
    <row r="78" spans="1:8" s="16" customFormat="1" ht="37.5" customHeight="1" outlineLevel="1" x14ac:dyDescent="0.2">
      <c r="A78" s="130" t="s">
        <v>199</v>
      </c>
      <c r="B78" s="131"/>
      <c r="C78" s="367"/>
      <c r="D78" s="56">
        <v>42090</v>
      </c>
      <c r="E78" s="37"/>
      <c r="F78" s="37"/>
      <c r="G78" s="37"/>
      <c r="H78" s="38"/>
    </row>
    <row r="79" spans="1:8" s="16" customFormat="1" ht="37.5" customHeight="1" outlineLevel="1" x14ac:dyDescent="0.2">
      <c r="A79" s="130" t="s">
        <v>200</v>
      </c>
      <c r="B79" s="131"/>
      <c r="C79" s="367"/>
      <c r="D79" s="56">
        <v>43920</v>
      </c>
      <c r="E79" s="37"/>
      <c r="F79" s="37"/>
      <c r="G79" s="37"/>
      <c r="H79" s="38"/>
    </row>
    <row r="80" spans="1:8" s="16" customFormat="1" ht="37.5" customHeight="1" outlineLevel="1" x14ac:dyDescent="0.2">
      <c r="A80" s="130" t="s">
        <v>201</v>
      </c>
      <c r="B80" s="131"/>
      <c r="C80" s="367"/>
      <c r="D80" s="56">
        <v>45750</v>
      </c>
      <c r="E80" s="37"/>
      <c r="F80" s="37"/>
      <c r="G80" s="37"/>
      <c r="H80" s="38"/>
    </row>
    <row r="81" spans="1:8" s="16" customFormat="1" ht="37.5" customHeight="1" outlineLevel="1" x14ac:dyDescent="0.2">
      <c r="A81" s="130" t="s">
        <v>202</v>
      </c>
      <c r="B81" s="131"/>
      <c r="C81" s="367"/>
      <c r="D81" s="56">
        <v>47580</v>
      </c>
      <c r="E81" s="37"/>
      <c r="F81" s="37"/>
      <c r="G81" s="37"/>
      <c r="H81" s="38"/>
    </row>
    <row r="82" spans="1:8" s="16" customFormat="1" ht="37.5" customHeight="1" outlineLevel="1" x14ac:dyDescent="0.2">
      <c r="A82" s="130" t="s">
        <v>203</v>
      </c>
      <c r="B82" s="131"/>
      <c r="C82" s="367"/>
      <c r="D82" s="56">
        <v>49410</v>
      </c>
      <c r="E82" s="37"/>
      <c r="F82" s="37"/>
      <c r="G82" s="37"/>
      <c r="H82" s="38"/>
    </row>
    <row r="83" spans="1:8" s="16" customFormat="1" ht="37.5" customHeight="1" outlineLevel="1" x14ac:dyDescent="0.2">
      <c r="A83" s="130" t="s">
        <v>204</v>
      </c>
      <c r="B83" s="131"/>
      <c r="C83" s="367"/>
      <c r="D83" s="56">
        <v>51240</v>
      </c>
      <c r="E83" s="37"/>
      <c r="F83" s="37"/>
      <c r="G83" s="37"/>
      <c r="H83" s="38"/>
    </row>
    <row r="84" spans="1:8" s="16" customFormat="1" ht="37.5" customHeight="1" outlineLevel="1" x14ac:dyDescent="0.2">
      <c r="A84" s="130" t="s">
        <v>205</v>
      </c>
      <c r="B84" s="131"/>
      <c r="C84" s="367"/>
      <c r="D84" s="56">
        <v>53070</v>
      </c>
      <c r="E84" s="37"/>
      <c r="F84" s="37"/>
      <c r="G84" s="37"/>
      <c r="H84" s="38"/>
    </row>
    <row r="85" spans="1:8" s="16" customFormat="1" ht="37.5" customHeight="1" outlineLevel="1" x14ac:dyDescent="0.2">
      <c r="A85" s="130" t="s">
        <v>206</v>
      </c>
      <c r="B85" s="131"/>
      <c r="C85" s="367"/>
      <c r="D85" s="56">
        <v>54900</v>
      </c>
      <c r="E85" s="37"/>
      <c r="F85" s="37"/>
      <c r="G85" s="37"/>
      <c r="H85" s="38"/>
    </row>
    <row r="86" spans="1:8" s="16" customFormat="1" ht="37.5" customHeight="1" outlineLevel="1" x14ac:dyDescent="0.2">
      <c r="A86" s="130" t="s">
        <v>216</v>
      </c>
      <c r="B86" s="131"/>
      <c r="C86" s="367"/>
      <c r="D86" s="56">
        <v>56730</v>
      </c>
      <c r="E86" s="37"/>
      <c r="F86" s="37"/>
      <c r="G86" s="37"/>
      <c r="H86" s="38"/>
    </row>
    <row r="87" spans="1:8" s="16" customFormat="1" ht="37.5" customHeight="1" outlineLevel="1" x14ac:dyDescent="0.2">
      <c r="A87" s="130" t="s">
        <v>217</v>
      </c>
      <c r="B87" s="131"/>
      <c r="C87" s="367"/>
      <c r="D87" s="56">
        <v>58560</v>
      </c>
      <c r="E87" s="37"/>
      <c r="F87" s="37"/>
      <c r="G87" s="37"/>
      <c r="H87" s="38"/>
    </row>
    <row r="88" spans="1:8" s="16" customFormat="1" ht="37.5" customHeight="1" outlineLevel="1" x14ac:dyDescent="0.2">
      <c r="A88" s="130" t="s">
        <v>218</v>
      </c>
      <c r="B88" s="131"/>
      <c r="C88" s="367"/>
      <c r="D88" s="56">
        <v>60390</v>
      </c>
      <c r="E88" s="37"/>
      <c r="F88" s="37"/>
      <c r="G88" s="37"/>
      <c r="H88" s="38"/>
    </row>
    <row r="89" spans="1:8" s="16" customFormat="1" ht="37.5" customHeight="1" outlineLevel="1" x14ac:dyDescent="0.2">
      <c r="A89" s="130" t="s">
        <v>219</v>
      </c>
      <c r="B89" s="131"/>
      <c r="C89" s="367"/>
      <c r="D89" s="56">
        <v>62220</v>
      </c>
      <c r="E89" s="37"/>
      <c r="F89" s="37"/>
      <c r="G89" s="37"/>
      <c r="H89" s="38"/>
    </row>
    <row r="90" spans="1:8" s="16" customFormat="1" ht="37.5" customHeight="1" outlineLevel="1" x14ac:dyDescent="0.2">
      <c r="A90" s="130" t="s">
        <v>220</v>
      </c>
      <c r="B90" s="131"/>
      <c r="C90" s="367"/>
      <c r="D90" s="56">
        <v>64050</v>
      </c>
      <c r="E90" s="37"/>
      <c r="F90" s="37"/>
      <c r="G90" s="37"/>
      <c r="H90" s="38"/>
    </row>
    <row r="91" spans="1:8" s="16" customFormat="1" ht="37.5" customHeight="1" outlineLevel="1" x14ac:dyDescent="0.2">
      <c r="A91" s="130" t="s">
        <v>221</v>
      </c>
      <c r="B91" s="131"/>
      <c r="C91" s="367"/>
      <c r="D91" s="56">
        <v>65880</v>
      </c>
      <c r="E91" s="37"/>
      <c r="F91" s="37"/>
      <c r="G91" s="37"/>
      <c r="H91" s="38"/>
    </row>
    <row r="92" spans="1:8" s="16" customFormat="1" ht="37.5" customHeight="1" outlineLevel="1" x14ac:dyDescent="0.2">
      <c r="A92" s="130" t="s">
        <v>222</v>
      </c>
      <c r="B92" s="131"/>
      <c r="C92" s="367"/>
      <c r="D92" s="56">
        <v>67710</v>
      </c>
      <c r="E92" s="37"/>
      <c r="F92" s="37"/>
      <c r="G92" s="37"/>
      <c r="H92" s="38"/>
    </row>
    <row r="93" spans="1:8" s="16" customFormat="1" ht="37.5" customHeight="1" outlineLevel="1" x14ac:dyDescent="0.2">
      <c r="A93" s="130" t="s">
        <v>223</v>
      </c>
      <c r="B93" s="131"/>
      <c r="C93" s="367"/>
      <c r="D93" s="56">
        <v>69540</v>
      </c>
      <c r="E93" s="37"/>
      <c r="F93" s="37"/>
      <c r="G93" s="37"/>
      <c r="H93" s="38"/>
    </row>
    <row r="94" spans="1:8" s="16" customFormat="1" ht="37.5" customHeight="1" outlineLevel="1" x14ac:dyDescent="0.2">
      <c r="A94" s="130" t="s">
        <v>224</v>
      </c>
      <c r="B94" s="131"/>
      <c r="C94" s="367"/>
      <c r="D94" s="56">
        <v>71370</v>
      </c>
      <c r="E94" s="37"/>
      <c r="F94" s="37"/>
      <c r="G94" s="37"/>
      <c r="H94" s="38"/>
    </row>
    <row r="95" spans="1:8" s="16" customFormat="1" ht="37.5" customHeight="1" outlineLevel="1" thickBot="1" x14ac:dyDescent="0.25">
      <c r="A95" s="130" t="s">
        <v>225</v>
      </c>
      <c r="B95" s="131"/>
      <c r="C95" s="367"/>
      <c r="D95" s="56">
        <v>73200</v>
      </c>
      <c r="E95" s="37"/>
      <c r="F95" s="37"/>
      <c r="G95" s="37"/>
      <c r="H95" s="38"/>
    </row>
    <row r="96" spans="1:8" s="16" customFormat="1" ht="50.1" customHeight="1" thickBot="1" x14ac:dyDescent="0.25">
      <c r="A96" s="119" t="s">
        <v>52</v>
      </c>
      <c r="B96" s="120"/>
      <c r="C96" s="120"/>
      <c r="D96" s="121" t="str">
        <f>"от "&amp;MIN(D97:D106)&amp;" до "&amp;MAX(D97:D106)</f>
        <v>от 75 до 6150</v>
      </c>
      <c r="E96" s="122"/>
      <c r="F96" s="122"/>
      <c r="G96" s="122"/>
      <c r="H96" s="123"/>
    </row>
    <row r="97" spans="1:8" s="16" customFormat="1" ht="159.75" customHeight="1" x14ac:dyDescent="0.2">
      <c r="A97" s="132" t="s">
        <v>53</v>
      </c>
      <c r="B97" s="133" t="s">
        <v>13</v>
      </c>
      <c r="C97" s="321"/>
      <c r="D97" s="127">
        <v>1320</v>
      </c>
      <c r="E97" s="128"/>
      <c r="F97" s="128"/>
      <c r="G97" s="128"/>
      <c r="H97" s="129"/>
    </row>
    <row r="98" spans="1:8" s="16" customFormat="1" ht="37.5" customHeight="1" x14ac:dyDescent="0.2">
      <c r="A98" s="143" t="s">
        <v>54</v>
      </c>
      <c r="B98" s="458"/>
      <c r="C98" s="139"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98" s="36">
        <v>75</v>
      </c>
      <c r="E98" s="37"/>
      <c r="F98" s="37"/>
      <c r="G98" s="37"/>
      <c r="H98" s="38"/>
    </row>
    <row r="99" spans="1:8" s="16" customFormat="1" ht="37.5" customHeight="1" x14ac:dyDescent="0.2">
      <c r="A99" s="143" t="s">
        <v>55</v>
      </c>
      <c r="B99" s="458"/>
      <c r="C99" s="142"/>
      <c r="D99" s="36">
        <v>4650</v>
      </c>
      <c r="E99" s="37"/>
      <c r="F99" s="37"/>
      <c r="G99" s="37"/>
      <c r="H99" s="38"/>
    </row>
    <row r="100" spans="1:8" s="16" customFormat="1" ht="37.5" customHeight="1" x14ac:dyDescent="0.2">
      <c r="A100" s="143" t="s">
        <v>56</v>
      </c>
      <c r="B100" s="458"/>
      <c r="C100" s="142"/>
      <c r="D100" s="36">
        <v>960</v>
      </c>
      <c r="E100" s="37"/>
      <c r="F100" s="37"/>
      <c r="G100" s="37"/>
      <c r="H100" s="38"/>
    </row>
    <row r="101" spans="1:8" s="16" customFormat="1" ht="37.5" customHeight="1" x14ac:dyDescent="0.2">
      <c r="A101" s="143" t="s">
        <v>57</v>
      </c>
      <c r="B101" s="144"/>
      <c r="C101" s="142"/>
      <c r="D101" s="36">
        <v>3990</v>
      </c>
      <c r="E101" s="37"/>
      <c r="F101" s="37"/>
      <c r="G101" s="37"/>
      <c r="H101" s="38"/>
    </row>
    <row r="102" spans="1:8" s="16" customFormat="1" ht="37.5" customHeight="1" x14ac:dyDescent="0.2">
      <c r="A102" s="143" t="s">
        <v>58</v>
      </c>
      <c r="B102" s="458"/>
      <c r="C102" s="142"/>
      <c r="D102" s="36">
        <v>300</v>
      </c>
      <c r="E102" s="37"/>
      <c r="F102" s="37"/>
      <c r="G102" s="37"/>
      <c r="H102" s="38"/>
    </row>
    <row r="103" spans="1:8" s="16" customFormat="1" ht="37.5" customHeight="1" x14ac:dyDescent="0.2">
      <c r="A103" s="143" t="s">
        <v>59</v>
      </c>
      <c r="B103" s="458"/>
      <c r="C103" s="142"/>
      <c r="D103" s="36">
        <v>300</v>
      </c>
      <c r="E103" s="37"/>
      <c r="F103" s="37"/>
      <c r="G103" s="37"/>
      <c r="H103" s="38"/>
    </row>
    <row r="104" spans="1:8" s="16" customFormat="1" ht="37.5" customHeight="1" x14ac:dyDescent="0.2">
      <c r="A104" s="143" t="s">
        <v>60</v>
      </c>
      <c r="B104" s="458"/>
      <c r="C104" s="142"/>
      <c r="D104" s="36">
        <v>600</v>
      </c>
      <c r="E104" s="37"/>
      <c r="F104" s="37"/>
      <c r="G104" s="37"/>
      <c r="H104" s="38"/>
    </row>
    <row r="105" spans="1:8" s="16" customFormat="1" ht="37.5" customHeight="1" x14ac:dyDescent="0.2">
      <c r="A105" s="143" t="s">
        <v>61</v>
      </c>
      <c r="B105" s="458"/>
      <c r="C105" s="142"/>
      <c r="D105" s="36">
        <v>870</v>
      </c>
      <c r="E105" s="37"/>
      <c r="F105" s="37"/>
      <c r="G105" s="37"/>
      <c r="H105" s="38"/>
    </row>
    <row r="106" spans="1:8" s="16" customFormat="1" ht="37.5" customHeight="1" thickBot="1" x14ac:dyDescent="0.25">
      <c r="A106" s="194" t="s">
        <v>62</v>
      </c>
      <c r="B106" s="459"/>
      <c r="C106" s="147"/>
      <c r="D106" s="36">
        <v>6150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07" s="45">
        <f>30*1.2</f>
        <v>36</v>
      </c>
      <c r="E107" s="45"/>
      <c r="F107" s="45"/>
      <c r="G107" s="45"/>
      <c r="H107" s="46"/>
    </row>
    <row r="108" spans="1:8" s="28" customFormat="1" ht="49.5" customHeight="1" thickBot="1" x14ac:dyDescent="0.25">
      <c r="A108" s="24" t="s">
        <v>65</v>
      </c>
      <c r="B108" s="25"/>
      <c r="C108" s="26"/>
      <c r="D108" s="156" t="str">
        <f>"от "&amp;MIN(D110,D130:H131,F170,D132:H146)&amp;" до "&amp;MAX(D110,D130:H131,F170,D132:H146)</f>
        <v>от 690 до 21900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4.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10" s="165">
        <v>7200</v>
      </c>
      <c r="E110" s="165"/>
      <c r="F110" s="165"/>
      <c r="G110" s="165"/>
      <c r="H110" s="166"/>
    </row>
    <row r="111" spans="1:8" s="16" customFormat="1" ht="54.75" customHeight="1" thickBot="1" x14ac:dyDescent="0.25">
      <c r="A111" s="167" t="s">
        <v>67</v>
      </c>
      <c r="B111" s="168"/>
      <c r="C111" s="169"/>
      <c r="D111" s="170" t="s">
        <v>68</v>
      </c>
      <c r="E111" s="171"/>
      <c r="F111" s="171"/>
      <c r="G111" s="171"/>
      <c r="H111" s="172"/>
    </row>
    <row r="112" spans="1:8" s="16" customFormat="1" ht="54.75" customHeight="1" x14ac:dyDescent="0.2">
      <c r="A112" s="173" t="s">
        <v>69</v>
      </c>
      <c r="B112" s="174"/>
      <c r="C112" s="169"/>
      <c r="D112" s="140">
        <f>D110/4</f>
        <v>1800</v>
      </c>
      <c r="E112" s="140"/>
      <c r="F112" s="140"/>
      <c r="G112" s="140"/>
      <c r="H112" s="141"/>
    </row>
    <row r="113" spans="1:8" s="16" customFormat="1" ht="54.75" customHeight="1" x14ac:dyDescent="0.2">
      <c r="A113" s="173" t="s">
        <v>70</v>
      </c>
      <c r="B113" s="174"/>
      <c r="C113" s="169"/>
      <c r="D113" s="140">
        <f>D110/5</f>
        <v>1440</v>
      </c>
      <c r="E113" s="140"/>
      <c r="F113" s="140"/>
      <c r="G113" s="140"/>
      <c r="H113" s="141"/>
    </row>
    <row r="114" spans="1:8" s="16" customFormat="1" ht="54.75" customHeight="1" x14ac:dyDescent="0.2">
      <c r="A114" s="173" t="s">
        <v>71</v>
      </c>
      <c r="B114" s="174"/>
      <c r="C114" s="169"/>
      <c r="D114" s="140">
        <f>D110/6</f>
        <v>1200</v>
      </c>
      <c r="E114" s="140"/>
      <c r="F114" s="140"/>
      <c r="G114" s="140"/>
      <c r="H114" s="141"/>
    </row>
    <row r="115" spans="1:8" s="16" customFormat="1" ht="54.75" customHeight="1" x14ac:dyDescent="0.2">
      <c r="A115" s="173" t="s">
        <v>72</v>
      </c>
      <c r="B115" s="174"/>
      <c r="C115" s="169"/>
      <c r="D115" s="140">
        <f>D110/7</f>
        <v>1028.5714285714287</v>
      </c>
      <c r="E115" s="140"/>
      <c r="F115" s="140"/>
      <c r="G115" s="140"/>
      <c r="H115" s="141"/>
    </row>
    <row r="116" spans="1:8" s="16" customFormat="1" ht="54.75" customHeight="1" x14ac:dyDescent="0.2">
      <c r="A116" s="173" t="s">
        <v>73</v>
      </c>
      <c r="B116" s="174"/>
      <c r="C116" s="169"/>
      <c r="D116" s="140">
        <f>D110/8</f>
        <v>900</v>
      </c>
      <c r="E116" s="140"/>
      <c r="F116" s="140"/>
      <c r="G116" s="140"/>
      <c r="H116" s="141"/>
    </row>
    <row r="117" spans="1:8" s="16" customFormat="1" ht="54.75" customHeight="1" x14ac:dyDescent="0.2">
      <c r="A117" s="173" t="s">
        <v>74</v>
      </c>
      <c r="B117" s="174"/>
      <c r="C117" s="169"/>
      <c r="D117" s="140">
        <f>D110/9</f>
        <v>800</v>
      </c>
      <c r="E117" s="140"/>
      <c r="F117" s="140"/>
      <c r="G117" s="140"/>
      <c r="H117" s="141"/>
    </row>
    <row r="118" spans="1:8" s="16" customFormat="1" ht="54.75" customHeight="1" x14ac:dyDescent="0.2">
      <c r="A118" s="173" t="s">
        <v>75</v>
      </c>
      <c r="B118" s="174"/>
      <c r="C118" s="169"/>
      <c r="D118" s="140">
        <f>D110/10</f>
        <v>720</v>
      </c>
      <c r="E118" s="140"/>
      <c r="F118" s="140"/>
      <c r="G118" s="140"/>
      <c r="H118" s="141"/>
    </row>
    <row r="119" spans="1:8" s="16" customFormat="1" ht="54.75" customHeight="1" thickBot="1" x14ac:dyDescent="0.25">
      <c r="A119" s="162" t="s">
        <v>76</v>
      </c>
      <c r="B119" s="163"/>
      <c r="C119" s="169"/>
      <c r="D119" s="165">
        <v>9720</v>
      </c>
      <c r="E119" s="165"/>
      <c r="F119" s="165"/>
      <c r="G119" s="165"/>
      <c r="H119" s="166"/>
    </row>
    <row r="120" spans="1:8" s="16" customFormat="1" ht="54.75" customHeight="1" thickBot="1" x14ac:dyDescent="0.25">
      <c r="A120" s="167" t="s">
        <v>67</v>
      </c>
      <c r="B120" s="168"/>
      <c r="C120" s="169"/>
      <c r="D120" s="170" t="s">
        <v>68</v>
      </c>
      <c r="E120" s="171"/>
      <c r="F120" s="171"/>
      <c r="G120" s="171"/>
      <c r="H120" s="172"/>
    </row>
    <row r="121" spans="1:8" s="16" customFormat="1" ht="54.75" customHeight="1" x14ac:dyDescent="0.2">
      <c r="A121" s="173" t="s">
        <v>69</v>
      </c>
      <c r="B121" s="174"/>
      <c r="C121" s="169"/>
      <c r="D121" s="140">
        <v>2430</v>
      </c>
      <c r="E121" s="140"/>
      <c r="F121" s="140"/>
      <c r="G121" s="140"/>
      <c r="H121" s="141"/>
    </row>
    <row r="122" spans="1:8" s="16" customFormat="1" ht="54.75" customHeight="1" x14ac:dyDescent="0.2">
      <c r="A122" s="173" t="s">
        <v>70</v>
      </c>
      <c r="B122" s="174"/>
      <c r="C122" s="169"/>
      <c r="D122" s="140">
        <v>1944</v>
      </c>
      <c r="E122" s="140"/>
      <c r="F122" s="140"/>
      <c r="G122" s="140"/>
      <c r="H122" s="141"/>
    </row>
    <row r="123" spans="1:8" s="16" customFormat="1" ht="54.75" customHeight="1" x14ac:dyDescent="0.2">
      <c r="A123" s="173" t="s">
        <v>71</v>
      </c>
      <c r="B123" s="174"/>
      <c r="C123" s="169"/>
      <c r="D123" s="140">
        <v>1620</v>
      </c>
      <c r="E123" s="140"/>
      <c r="F123" s="140"/>
      <c r="G123" s="140"/>
      <c r="H123" s="141"/>
    </row>
    <row r="124" spans="1:8" s="16" customFormat="1" ht="54.75" customHeight="1" x14ac:dyDescent="0.2">
      <c r="A124" s="173" t="s">
        <v>72</v>
      </c>
      <c r="B124" s="174"/>
      <c r="C124" s="169"/>
      <c r="D124" s="140">
        <v>1388.5714285714284</v>
      </c>
      <c r="E124" s="140"/>
      <c r="F124" s="140"/>
      <c r="G124" s="140"/>
      <c r="H124" s="141"/>
    </row>
    <row r="125" spans="1:8" s="16" customFormat="1" ht="54.75" customHeight="1" x14ac:dyDescent="0.2">
      <c r="A125" s="173" t="s">
        <v>73</v>
      </c>
      <c r="B125" s="174"/>
      <c r="C125" s="169"/>
      <c r="D125" s="140">
        <v>1215</v>
      </c>
      <c r="E125" s="140"/>
      <c r="F125" s="140"/>
      <c r="G125" s="140"/>
      <c r="H125" s="141"/>
    </row>
    <row r="126" spans="1:8" s="16" customFormat="1" ht="54.75" customHeight="1" x14ac:dyDescent="0.2">
      <c r="A126" s="173" t="s">
        <v>74</v>
      </c>
      <c r="B126" s="174"/>
      <c r="C126" s="169"/>
      <c r="D126" s="140">
        <v>1080</v>
      </c>
      <c r="E126" s="140"/>
      <c r="F126" s="140"/>
      <c r="G126" s="140"/>
      <c r="H126" s="141"/>
    </row>
    <row r="127" spans="1:8" s="16" customFormat="1" ht="54.75" customHeight="1" thickBot="1" x14ac:dyDescent="0.25">
      <c r="A127" s="173" t="s">
        <v>75</v>
      </c>
      <c r="B127" s="174"/>
      <c r="C127" s="177"/>
      <c r="D127" s="140">
        <v>972</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28" s="44">
        <v>14550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"2ГИС.САРАТОВ"</v>
      </c>
      <c r="D130" s="56">
        <v>7800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1" s="56">
        <v>7800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2" s="56">
        <v>13500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"2ГИС.САРАТОВ"</v>
      </c>
      <c r="D133" s="56">
        <v>7800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"2ГИС.САРАТОВ"</v>
      </c>
      <c r="D134" s="56">
        <v>9360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5" s="56">
        <v>5100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6" s="56">
        <v>5100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7" s="56">
        <v>15000</v>
      </c>
      <c r="E137" s="37"/>
      <c r="F137" s="37"/>
      <c r="G137" s="37"/>
      <c r="H137" s="38"/>
    </row>
    <row r="138" spans="1:8" s="16" customFormat="1" ht="50.1" customHeight="1" x14ac:dyDescent="0.2">
      <c r="A138" s="143" t="s">
        <v>86</v>
      </c>
      <c r="B138" s="144"/>
      <c r="C138" s="190" t="str">
        <f>C170</f>
        <v>электронный справочник на основе Справочника организаций "2ГИС.САРАТОВ" (мобильная версия 2ГИС 4.0 и выше)</v>
      </c>
      <c r="D138" s="56">
        <v>18600</v>
      </c>
      <c r="E138" s="37"/>
      <c r="F138" s="37"/>
      <c r="G138" s="37"/>
      <c r="H138" s="38"/>
    </row>
    <row r="139" spans="1:8" s="16" customFormat="1" ht="50.1" customHeight="1" x14ac:dyDescent="0.2">
      <c r="A139" s="143" t="s">
        <v>87</v>
      </c>
      <c r="B139" s="144"/>
      <c r="C139" s="190" t="s">
        <v>88</v>
      </c>
      <c r="D139" s="56">
        <v>690</v>
      </c>
      <c r="E139" s="37"/>
      <c r="F139" s="37"/>
      <c r="G139" s="37"/>
      <c r="H139" s="38"/>
    </row>
    <row r="140" spans="1:8" s="16" customFormat="1" ht="66.7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0" s="56">
        <v>3600</v>
      </c>
      <c r="E140" s="37"/>
      <c r="F140" s="37"/>
      <c r="G140" s="37"/>
      <c r="H140" s="38"/>
    </row>
    <row r="141" spans="1:8" s="16" customFormat="1" ht="66.7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1" s="56">
        <v>2400</v>
      </c>
      <c r="E141" s="37"/>
      <c r="F141" s="37"/>
      <c r="G141" s="37"/>
      <c r="H141" s="38"/>
    </row>
    <row r="142" spans="1:8" s="16" customFormat="1" ht="66.75" customHeight="1" x14ac:dyDescent="0.2">
      <c r="A142" s="143" t="s">
        <v>91</v>
      </c>
      <c r="B142" s="144"/>
      <c r="C142"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2" s="56">
        <v>3000</v>
      </c>
      <c r="E142" s="37"/>
      <c r="F142" s="37"/>
      <c r="G142" s="37"/>
      <c r="H142" s="38"/>
    </row>
    <row r="143" spans="1:8" s="16" customFormat="1" ht="66.75" customHeight="1" x14ac:dyDescent="0.2">
      <c r="A143" s="143" t="s">
        <v>92</v>
      </c>
      <c r="B143" s="144"/>
      <c r="C143"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3" s="56">
        <v>1200</v>
      </c>
      <c r="E143" s="37"/>
      <c r="F143" s="37"/>
      <c r="G143" s="37"/>
      <c r="H143" s="38"/>
    </row>
    <row r="144" spans="1:8" s="16" customFormat="1" ht="7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4" s="56">
        <v>21900</v>
      </c>
      <c r="E144" s="37"/>
      <c r="F144" s="37"/>
      <c r="G144" s="37"/>
      <c r="H144" s="38"/>
    </row>
    <row r="145" spans="1:8" s="16" customFormat="1" ht="7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5" s="56">
        <v>4800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6" s="56">
        <v>9900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7" s="56">
        <v>1590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8" s="56">
        <v>100002</v>
      </c>
      <c r="E148" s="37"/>
      <c r="F148" s="37"/>
      <c r="G148" s="37"/>
      <c r="H148" s="38"/>
    </row>
    <row r="149" spans="1:8" s="16" customFormat="1" ht="126" customHeight="1" x14ac:dyDescent="0.2">
      <c r="A149" s="137" t="s">
        <v>97</v>
      </c>
      <c r="B149" s="191"/>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9" s="56">
        <v>7980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50" s="56">
        <v>7980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51" s="56">
        <v>6690</v>
      </c>
      <c r="E151" s="37"/>
      <c r="F151" s="37"/>
      <c r="G151" s="37"/>
      <c r="H151" s="38"/>
    </row>
    <row r="152" spans="1:8" s="16" customFormat="1"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"2ГИС.САРАТОВ"</v>
      </c>
      <c r="D152" s="56">
        <v>10920</v>
      </c>
      <c r="E152" s="37"/>
      <c r="F152" s="37"/>
      <c r="G152" s="37"/>
      <c r="H152" s="38"/>
    </row>
    <row r="153" spans="1:8" s="16" customFormat="1"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10920</v>
      </c>
      <c r="E153" s="37"/>
      <c r="F153" s="37"/>
      <c r="G153" s="37"/>
      <c r="H153" s="38"/>
    </row>
    <row r="154" spans="1:8" s="16" customFormat="1" ht="50.1" customHeight="1" x14ac:dyDescent="0.2">
      <c r="A154" s="143" t="s">
        <v>102</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4" s="56">
        <v>18960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"2ГИС.САРАТОВ"</v>
      </c>
      <c r="D155" s="56">
        <v>10920</v>
      </c>
      <c r="E155" s="37"/>
      <c r="F155" s="37"/>
      <c r="G155" s="37"/>
      <c r="H155" s="38"/>
    </row>
    <row r="156" spans="1:8" s="16" customFormat="1" ht="50.1" customHeight="1" x14ac:dyDescent="0.2">
      <c r="A156" s="143" t="s">
        <v>104</v>
      </c>
      <c r="B156" s="144"/>
      <c r="C156" s="190" t="str">
        <f>"Интернет-площадка 2gis.ru на основе Cправочника организаций "&amp;$C$2&amp;""</f>
        <v>Интернет-площадка 2gis.ru на основе Cправочника организаций "2ГИС.САРАТОВ"</v>
      </c>
      <c r="D156" s="56">
        <v>13104</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7" s="56">
        <v>7200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8" s="56">
        <v>7200</v>
      </c>
      <c r="E158" s="37"/>
      <c r="F158" s="37"/>
      <c r="G158" s="37"/>
      <c r="H158" s="38"/>
    </row>
    <row r="159" spans="1:8" s="16" customFormat="1" ht="50.1" customHeight="1" x14ac:dyDescent="0.2">
      <c r="A159" s="143" t="s">
        <v>107</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9" s="56">
        <v>21000</v>
      </c>
      <c r="E159" s="37"/>
      <c r="F159" s="37"/>
      <c r="G159" s="37"/>
      <c r="H159" s="38"/>
    </row>
    <row r="160" spans="1:8" s="16" customFormat="1" ht="50.1" customHeight="1" x14ac:dyDescent="0.2">
      <c r="A160" s="143" t="s">
        <v>108</v>
      </c>
      <c r="B160" s="144"/>
      <c r="C160" s="190" t="s">
        <v>88</v>
      </c>
      <c r="D160" s="56">
        <v>1080</v>
      </c>
      <c r="E160" s="37"/>
      <c r="F160" s="37"/>
      <c r="G160" s="37"/>
      <c r="H160" s="38"/>
    </row>
    <row r="161" spans="1:8" s="16" customFormat="1" ht="7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56">
        <v>30720</v>
      </c>
      <c r="E161" s="37"/>
      <c r="F161" s="37"/>
      <c r="G161" s="37"/>
      <c r="H161" s="38"/>
    </row>
    <row r="162" spans="1:8" s="16" customFormat="1" ht="50.1" customHeight="1" thickBot="1" x14ac:dyDescent="0.25">
      <c r="A162" s="143" t="s">
        <v>110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13920</v>
      </c>
      <c r="E162" s="37"/>
      <c r="F162" s="37"/>
      <c r="G162" s="37"/>
      <c r="H162" s="38"/>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64" s="36">
        <v>6690</v>
      </c>
      <c r="E164" s="37"/>
      <c r="F164" s="37"/>
      <c r="G164" s="37"/>
      <c r="H164" s="38"/>
    </row>
    <row r="165" spans="1:8" s="16" customFormat="1" ht="50.1" customHeight="1" x14ac:dyDescent="0.2">
      <c r="A165" s="143" t="s">
        <v>113</v>
      </c>
      <c r="B165" s="144"/>
      <c r="C165" s="196"/>
      <c r="D165" s="36">
        <v>7980</v>
      </c>
      <c r="E165" s="37"/>
      <c r="F165" s="37"/>
      <c r="G165" s="37"/>
      <c r="H165" s="38"/>
    </row>
    <row r="166" spans="1:8" s="16" customFormat="1" ht="50.1" customHeight="1" x14ac:dyDescent="0.2">
      <c r="A166" s="194" t="s">
        <v>114</v>
      </c>
      <c r="B166" s="195"/>
      <c r="C166" s="196"/>
      <c r="D166" s="329">
        <v>3900</v>
      </c>
      <c r="E166" s="140"/>
      <c r="F166" s="140"/>
      <c r="G166" s="140"/>
      <c r="H166" s="140"/>
    </row>
    <row r="167" spans="1:8" s="16" customFormat="1" ht="50.1" customHeight="1" x14ac:dyDescent="0.2">
      <c r="A167" s="194" t="s">
        <v>115</v>
      </c>
      <c r="B167" s="195"/>
      <c r="C167" s="196"/>
      <c r="D167" s="329">
        <v>390</v>
      </c>
      <c r="E167" s="140"/>
      <c r="F167" s="140"/>
      <c r="G167" s="140"/>
      <c r="H167" s="140"/>
    </row>
    <row r="168" spans="1:8" s="16" customFormat="1" ht="50.1" customHeight="1" thickBot="1" x14ac:dyDescent="0.25">
      <c r="A168" s="194" t="s">
        <v>116</v>
      </c>
      <c r="B168" s="195"/>
      <c r="C168" s="198"/>
      <c r="D168" s="78">
        <v>1380</v>
      </c>
      <c r="E168" s="79"/>
      <c r="F168" s="79"/>
      <c r="G168" s="79"/>
      <c r="H168" s="79"/>
    </row>
    <row r="169" spans="1:8" s="16" customFormat="1" ht="50.1" customHeight="1" thickBot="1" x14ac:dyDescent="0.25">
      <c r="A169" s="24" t="s">
        <v>117</v>
      </c>
      <c r="B169" s="25"/>
      <c r="C169" s="26"/>
      <c r="D169" s="156"/>
      <c r="E169" s="156"/>
      <c r="F169" s="156"/>
      <c r="G169" s="156"/>
      <c r="H169" s="157"/>
    </row>
    <row r="170" spans="1:8" s="16" customFormat="1"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70" s="200">
        <f>F170*1.2</f>
        <v>4068</v>
      </c>
      <c r="E170" s="201">
        <f>F170*1.1</f>
        <v>3729.0000000000005</v>
      </c>
      <c r="F170" s="201">
        <v>3390</v>
      </c>
      <c r="G170" s="201">
        <f>F170*0.75</f>
        <v>2542.5</v>
      </c>
      <c r="H170" s="202">
        <f>F170*0.5</f>
        <v>1695</v>
      </c>
    </row>
    <row r="171" spans="1:8" s="16" customFormat="1"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"2ГИС.САРАТОВ"</v>
      </c>
      <c r="D171" s="36">
        <v>3390</v>
      </c>
      <c r="E171" s="37"/>
      <c r="F171" s="37"/>
      <c r="G171" s="37"/>
      <c r="H171" s="38"/>
    </row>
    <row r="172" spans="1:8" s="16" customFormat="1" ht="50.1" customHeight="1" x14ac:dyDescent="0.2">
      <c r="A172" s="143" t="s">
        <v>120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2" s="56">
        <v>3390</v>
      </c>
      <c r="E172" s="37"/>
      <c r="F172" s="37"/>
      <c r="G172" s="37"/>
      <c r="H172" s="38"/>
    </row>
    <row r="173" spans="1:8" s="16" customFormat="1" ht="50.1" customHeight="1" x14ac:dyDescent="0.2">
      <c r="A173" s="137" t="s">
        <v>287</v>
      </c>
      <c r="B173" s="191"/>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73" s="200">
        <f>F173*1.2</f>
        <v>5760</v>
      </c>
      <c r="E173" s="201">
        <f>F173*1.1</f>
        <v>5280</v>
      </c>
      <c r="F173" s="201">
        <v>4800</v>
      </c>
      <c r="G173" s="201">
        <f>F173*0.75</f>
        <v>3600</v>
      </c>
      <c r="H173" s="202">
        <f>F173*0.5</f>
        <v>2400</v>
      </c>
    </row>
    <row r="174" spans="1:8" s="16" customFormat="1" ht="50.1" customHeight="1" x14ac:dyDescent="0.2">
      <c r="A174" s="143" t="s">
        <v>166</v>
      </c>
      <c r="B174" s="144"/>
      <c r="C174" s="190" t="str">
        <f>"Интернет-площадка 2gis.ru на основе Cправочника организаций "&amp;$C$2&amp;""</f>
        <v>Интернет-площадка 2gis.ru на основе Cправочника организаций "2ГИС.САРАТОВ"</v>
      </c>
      <c r="D174" s="36">
        <v>4800</v>
      </c>
      <c r="E174" s="37"/>
      <c r="F174" s="37"/>
      <c r="G174" s="37"/>
      <c r="H174" s="38"/>
    </row>
    <row r="175" spans="1:8" s="16" customFormat="1" ht="50.1" customHeight="1" x14ac:dyDescent="0.2">
      <c r="A175" s="143" t="s">
        <v>123</v>
      </c>
      <c r="B175" s="144"/>
      <c r="C175"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6">
        <v>4800</v>
      </c>
      <c r="E175" s="37"/>
      <c r="F175" s="37"/>
      <c r="G175" s="37"/>
      <c r="H175" s="38"/>
    </row>
    <row r="176" spans="1:8" s="16" customFormat="1" ht="126" customHeight="1" thickBot="1" x14ac:dyDescent="0.25">
      <c r="A176" s="143" t="s">
        <v>124</v>
      </c>
      <c r="B176" s="144"/>
      <c r="C176" s="203" t="str">
        <f>C171</f>
        <v>Интернет-площадка 2gis.ru на основе Cправочника организаций "2ГИС.САРАТОВ"</v>
      </c>
      <c r="D176" s="200">
        <f>F176*1.2</f>
        <v>9576</v>
      </c>
      <c r="E176" s="201">
        <f>F176*1.1</f>
        <v>8778</v>
      </c>
      <c r="F176" s="201">
        <v>7980</v>
      </c>
      <c r="G176" s="201">
        <f>F176*0.75</f>
        <v>5985</v>
      </c>
      <c r="H176" s="202">
        <f>F176*0.5</f>
        <v>3990</v>
      </c>
    </row>
    <row r="177" spans="1:8" s="28" customFormat="1"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79" s="31">
        <v>8400</v>
      </c>
      <c r="E179" s="32"/>
      <c r="F179" s="32"/>
      <c r="G179" s="32"/>
      <c r="H179" s="33"/>
    </row>
    <row r="180" spans="1:8" s="16" customFormat="1" ht="83.25" customHeight="1" thickBot="1" x14ac:dyDescent="0.25">
      <c r="A180" s="143" t="s">
        <v>187</v>
      </c>
      <c r="B180" s="144"/>
      <c r="C180" s="196"/>
      <c r="D180" s="36">
        <v>8400</v>
      </c>
      <c r="E180" s="37"/>
      <c r="F180" s="37"/>
      <c r="G180" s="37"/>
      <c r="H180" s="38"/>
    </row>
    <row r="181" spans="1:8" s="16" customFormat="1" ht="21.75" thickBot="1" x14ac:dyDescent="0.25">
      <c r="A181" s="301"/>
      <c r="B181" s="302"/>
      <c r="C181" s="182"/>
      <c r="D181" s="325"/>
      <c r="E181" s="325"/>
      <c r="F181" s="325"/>
      <c r="G181" s="325"/>
      <c r="H181" s="326"/>
    </row>
    <row r="182" spans="1:8" ht="12.6" customHeight="1" x14ac:dyDescent="0.2"/>
    <row r="183" spans="1:8" s="211" customFormat="1" ht="24.95" customHeight="1" x14ac:dyDescent="0.2">
      <c r="A183" s="208"/>
      <c r="B183" s="209" t="s">
        <v>126</v>
      </c>
      <c r="C183" s="210" t="s">
        <v>267</v>
      </c>
      <c r="D183" s="210"/>
    </row>
    <row r="184" spans="1:8" s="211" customFormat="1" ht="24.95" customHeight="1" x14ac:dyDescent="0.2">
      <c r="A184" s="208"/>
      <c r="C184" s="212" t="s">
        <v>268</v>
      </c>
      <c r="D184" s="212"/>
    </row>
    <row r="185" spans="1:8" s="211" customFormat="1" ht="24.95" customHeight="1" x14ac:dyDescent="0.2">
      <c r="A185" s="208"/>
      <c r="C185" s="212" t="s">
        <v>269</v>
      </c>
      <c r="D185" s="212"/>
    </row>
    <row r="186" spans="1:8" s="205" customFormat="1" ht="12" customHeight="1" x14ac:dyDescent="0.2">
      <c r="A186" s="204"/>
      <c r="C186" s="212"/>
      <c r="D186" s="212"/>
      <c r="E186" s="211"/>
      <c r="F186" s="211"/>
      <c r="G186" s="211"/>
    </row>
    <row r="187" spans="1:8" s="219" customFormat="1" ht="24.9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s="219" customFormat="1" ht="24.9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s="219" customFormat="1" ht="24.9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s="219" customFormat="1" ht="24.9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s="226" customFormat="1" ht="12" customHeight="1" x14ac:dyDescent="0.2">
      <c r="A194" s="221"/>
      <c r="B194" s="221"/>
      <c r="C194" s="222"/>
      <c r="D194" s="223"/>
      <c r="E194" s="223"/>
      <c r="F194" s="224"/>
      <c r="G194" s="225"/>
      <c r="H194" s="225"/>
    </row>
    <row r="195" spans="1:8" ht="24.95" customHeight="1" x14ac:dyDescent="0.2">
      <c r="A195" s="227" t="s">
        <v>137</v>
      </c>
      <c r="B195" s="227"/>
      <c r="C195" s="227"/>
      <c r="D195" s="227"/>
      <c r="E195" s="227"/>
      <c r="F195" s="227"/>
      <c r="G195" s="227"/>
      <c r="H195" s="227"/>
    </row>
    <row r="196" spans="1:8" ht="24.95" customHeight="1" x14ac:dyDescent="0.2">
      <c r="A196" s="227" t="s">
        <v>138</v>
      </c>
      <c r="B196" s="227"/>
      <c r="C196" s="227"/>
      <c r="D196" s="227"/>
      <c r="E196" s="227"/>
      <c r="F196" s="227"/>
      <c r="G196" s="227"/>
      <c r="H196" s="227"/>
    </row>
    <row r="197" spans="1:8" s="226" customFormat="1" ht="12.6" customHeight="1" x14ac:dyDescent="0.2">
      <c r="A197" s="221"/>
      <c r="B197" s="221"/>
      <c r="C197" s="222"/>
      <c r="D197" s="223"/>
      <c r="E197" s="223"/>
      <c r="F197" s="224"/>
      <c r="G197" s="225"/>
      <c r="H197" s="225"/>
    </row>
    <row r="198" spans="1:8" s="230" customFormat="1" ht="50.1" customHeight="1" thickBot="1" x14ac:dyDescent="0.25">
      <c r="A198" s="228" t="s">
        <v>139</v>
      </c>
      <c r="B198" s="228"/>
      <c r="C198" s="228"/>
      <c r="D198" s="228"/>
      <c r="E198" s="228"/>
      <c r="F198" s="229"/>
      <c r="G198" s="219"/>
    </row>
    <row r="199" spans="1:8" s="235" customFormat="1" ht="50.1" customHeight="1" thickBot="1" x14ac:dyDescent="0.25">
      <c r="A199" s="540" t="s">
        <v>140</v>
      </c>
      <c r="B199" s="541"/>
      <c r="C199" s="541"/>
      <c r="D199" s="541"/>
      <c r="E199" s="542"/>
      <c r="F199" s="234"/>
      <c r="G199" s="205"/>
    </row>
    <row r="200" spans="1:8" ht="99" customHeight="1" thickBot="1" x14ac:dyDescent="0.25">
      <c r="A200" s="305" t="s">
        <v>141</v>
      </c>
      <c r="B200" s="306"/>
      <c r="C200" s="238" t="s">
        <v>142</v>
      </c>
      <c r="D200" s="330" t="s">
        <v>143</v>
      </c>
      <c r="E200" s="331"/>
      <c r="F200" s="240"/>
      <c r="G200" s="240"/>
      <c r="H200" s="240"/>
    </row>
    <row r="201" spans="1:8" ht="99.95" customHeight="1" x14ac:dyDescent="0.2">
      <c r="A201" s="246" t="s">
        <v>144</v>
      </c>
      <c r="B201" s="247"/>
      <c r="C201" s="248" t="s">
        <v>145</v>
      </c>
      <c r="D201" s="249" t="s">
        <v>146</v>
      </c>
      <c r="E201" s="250"/>
      <c r="F201" s="240"/>
      <c r="G201" s="240"/>
      <c r="H201" s="240"/>
    </row>
    <row r="202" spans="1:8" ht="75" customHeight="1" x14ac:dyDescent="0.2">
      <c r="A202" s="246" t="s">
        <v>147</v>
      </c>
      <c r="B202" s="247"/>
      <c r="C202" s="248" t="s">
        <v>148</v>
      </c>
      <c r="D202" s="249" t="s">
        <v>149</v>
      </c>
      <c r="E202" s="250"/>
      <c r="F202" s="240"/>
      <c r="G202" s="240"/>
      <c r="H202" s="240"/>
    </row>
    <row r="203" spans="1:8" ht="134.25" customHeight="1" thickBot="1" x14ac:dyDescent="0.25">
      <c r="A203" s="332" t="s">
        <v>150</v>
      </c>
      <c r="B203" s="333"/>
      <c r="C203" s="334" t="s">
        <v>151</v>
      </c>
      <c r="D203" s="335" t="s">
        <v>149</v>
      </c>
      <c r="E203" s="336"/>
      <c r="F203" s="240"/>
      <c r="G203" s="240"/>
      <c r="H203" s="240"/>
    </row>
    <row r="204" spans="1:8" s="205" customFormat="1" ht="102.75" customHeight="1" thickBot="1" x14ac:dyDescent="0.25">
      <c r="A204" s="332" t="s">
        <v>153</v>
      </c>
      <c r="B204" s="333"/>
      <c r="C204" s="546" t="s">
        <v>154</v>
      </c>
      <c r="D204" s="333" t="s">
        <v>149</v>
      </c>
      <c r="E204" s="547"/>
      <c r="F204" s="234"/>
      <c r="G204" s="234"/>
      <c r="H204" s="234"/>
    </row>
    <row r="205" spans="1:8" s="226" customFormat="1" ht="222.75" customHeight="1" thickBot="1" x14ac:dyDescent="0.25">
      <c r="A205" s="332" t="s">
        <v>155</v>
      </c>
      <c r="B205" s="333"/>
      <c r="C205" s="334" t="s">
        <v>156</v>
      </c>
      <c r="D205" s="335" t="s">
        <v>149</v>
      </c>
      <c r="E205" s="336"/>
      <c r="F205" s="224"/>
      <c r="G205" s="225"/>
      <c r="H205" s="225"/>
    </row>
    <row r="206" spans="1:8" ht="45" customHeight="1" x14ac:dyDescent="0.2">
      <c r="A206" s="252" t="s">
        <v>157</v>
      </c>
      <c r="B206" s="252"/>
      <c r="C206" s="252"/>
      <c r="D206" s="252"/>
      <c r="E206" s="252"/>
      <c r="F206" s="252"/>
      <c r="G206" s="252"/>
      <c r="H206" s="252"/>
    </row>
    <row r="207" spans="1:8" ht="45" customHeight="1" x14ac:dyDescent="0.2">
      <c r="A207" s="252" t="s">
        <v>158</v>
      </c>
      <c r="B207" s="252"/>
      <c r="C207" s="252"/>
      <c r="D207" s="252"/>
      <c r="E207" s="252"/>
      <c r="F207" s="252"/>
      <c r="G207" s="252"/>
      <c r="H207" s="252"/>
    </row>
    <row r="208" spans="1:8" ht="179.25" customHeight="1" x14ac:dyDescent="0.2">
      <c r="A20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s="16" customFormat="1" ht="67.5" customHeight="1" x14ac:dyDescent="0.2">
      <c r="A209" s="227" t="s">
        <v>160</v>
      </c>
      <c r="B209" s="227"/>
      <c r="C209" s="227"/>
      <c r="D209" s="227"/>
      <c r="E209" s="227"/>
      <c r="F209" s="227"/>
      <c r="G209" s="227"/>
      <c r="H209" s="227"/>
    </row>
    <row r="210" spans="1:8" ht="23.25" x14ac:dyDescent="0.2">
      <c r="A210" s="252" t="s">
        <v>161</v>
      </c>
      <c r="B210" s="252"/>
      <c r="C210" s="252"/>
      <c r="D210" s="252"/>
      <c r="E210" s="252"/>
      <c r="F210" s="252"/>
      <c r="G210" s="252"/>
      <c r="H210" s="252"/>
    </row>
    <row r="211" spans="1:8" s="254" customFormat="1" ht="114.75" customHeight="1" x14ac:dyDescent="0.2">
      <c r="A211" s="227" t="s">
        <v>162</v>
      </c>
      <c r="B211" s="227"/>
      <c r="C211" s="227"/>
      <c r="D211" s="227"/>
      <c r="E211" s="227"/>
      <c r="F211" s="227"/>
      <c r="G211" s="227"/>
      <c r="H211" s="227"/>
    </row>
  </sheetData>
  <sheetProtection selectLockedCells="1" selectUnlockedCells="1"/>
  <mergeCells count="353">
    <mergeCell ref="A206:H206"/>
    <mergeCell ref="A207:H207"/>
    <mergeCell ref="A208:H208"/>
    <mergeCell ref="A209:H209"/>
    <mergeCell ref="A210:H210"/>
    <mergeCell ref="A211:E211"/>
    <mergeCell ref="F211:H211"/>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15"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361">
        <f>F7*1.2</f>
        <v>7480.7999999999993</v>
      </c>
      <c r="E7" s="361">
        <f>F7*1.1</f>
        <v>6857.4000000000005</v>
      </c>
      <c r="F7" s="361">
        <v>6234</v>
      </c>
      <c r="G7" s="361">
        <f>F7*0.75</f>
        <v>4675.5</v>
      </c>
      <c r="H7" s="361">
        <f>F7*0.5</f>
        <v>3117</v>
      </c>
    </row>
    <row r="8" spans="1:8" ht="99"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361">
        <f>F12*1.2</f>
        <v>8395.1999999999989</v>
      </c>
      <c r="E12" s="361">
        <f>F12*1.1</f>
        <v>7695.6</v>
      </c>
      <c r="F12" s="361">
        <v>6996</v>
      </c>
      <c r="G12" s="361">
        <f>F12*0.75</f>
        <v>5247</v>
      </c>
      <c r="H12" s="361">
        <f>F12*0.5</f>
        <v>3498</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20"/>
      <c r="E22" s="620"/>
      <c r="F22" s="620"/>
      <c r="G22" s="620"/>
      <c r="H22" s="709"/>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361">
        <f>F27*1.2</f>
        <v>10483.199999999999</v>
      </c>
      <c r="E27" s="361">
        <f>F27*1.1</f>
        <v>9609.6</v>
      </c>
      <c r="F27" s="361">
        <v>8736</v>
      </c>
      <c r="G27" s="361">
        <f>F27*0.75</f>
        <v>6552</v>
      </c>
      <c r="H27" s="361">
        <f>F27*0.5</f>
        <v>4368</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361">
        <f>F32*1.2</f>
        <v>11764.8</v>
      </c>
      <c r="E32" s="361">
        <f>F32*1.1</f>
        <v>10784.400000000001</v>
      </c>
      <c r="F32" s="361">
        <v>9804</v>
      </c>
      <c r="G32" s="361">
        <f>F32*0.75</f>
        <v>7353</v>
      </c>
      <c r="H32" s="361">
        <f>F32*0.5</f>
        <v>4902</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362"/>
      <c r="E36" s="362"/>
      <c r="F36" s="362"/>
      <c r="G36" s="362"/>
      <c r="H36" s="362"/>
    </row>
    <row r="37" spans="1:8" ht="21.75" thickBot="1" x14ac:dyDescent="0.25">
      <c r="A37" s="112"/>
      <c r="B37" s="62"/>
      <c r="C37" s="49"/>
      <c r="D37" s="118"/>
      <c r="E37" s="118"/>
      <c r="F37" s="118"/>
      <c r="G37" s="118"/>
      <c r="H37" s="412"/>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300 до 6000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49" s="127">
        <v>300</v>
      </c>
      <c r="E49" s="128"/>
      <c r="F49" s="128"/>
      <c r="G49" s="128"/>
      <c r="H49" s="129"/>
    </row>
    <row r="50" spans="1:8" ht="37.5" customHeight="1" x14ac:dyDescent="0.2">
      <c r="A50" s="130" t="s">
        <v>33</v>
      </c>
      <c r="B50" s="131"/>
      <c r="C50" s="126"/>
      <c r="D50" s="36">
        <v>600</v>
      </c>
      <c r="E50" s="37"/>
      <c r="F50" s="37"/>
      <c r="G50" s="37"/>
      <c r="H50" s="38"/>
    </row>
    <row r="51" spans="1:8" ht="37.5" customHeight="1" x14ac:dyDescent="0.2">
      <c r="A51" s="130" t="s">
        <v>34</v>
      </c>
      <c r="B51" s="131"/>
      <c r="C51" s="126"/>
      <c r="D51" s="36">
        <v>900</v>
      </c>
      <c r="E51" s="37"/>
      <c r="F51" s="37"/>
      <c r="G51" s="37"/>
      <c r="H51" s="38"/>
    </row>
    <row r="52" spans="1:8" ht="37.5" customHeight="1" x14ac:dyDescent="0.2">
      <c r="A52" s="130" t="s">
        <v>35</v>
      </c>
      <c r="B52" s="131"/>
      <c r="C52" s="126"/>
      <c r="D52" s="36">
        <v>1200</v>
      </c>
      <c r="E52" s="37"/>
      <c r="F52" s="37"/>
      <c r="G52" s="37"/>
      <c r="H52" s="38"/>
    </row>
    <row r="53" spans="1:8" ht="37.5" customHeight="1" x14ac:dyDescent="0.2">
      <c r="A53" s="130" t="s">
        <v>36</v>
      </c>
      <c r="B53" s="131"/>
      <c r="C53" s="126"/>
      <c r="D53" s="36">
        <v>1500</v>
      </c>
      <c r="E53" s="37"/>
      <c r="F53" s="37"/>
      <c r="G53" s="37"/>
      <c r="H53" s="38"/>
    </row>
    <row r="54" spans="1:8" ht="37.5" customHeight="1" x14ac:dyDescent="0.2">
      <c r="A54" s="130" t="s">
        <v>37</v>
      </c>
      <c r="B54" s="131"/>
      <c r="C54" s="126"/>
      <c r="D54" s="36">
        <v>1800</v>
      </c>
      <c r="E54" s="37"/>
      <c r="F54" s="37"/>
      <c r="G54" s="37"/>
      <c r="H54" s="38"/>
    </row>
    <row r="55" spans="1:8" ht="37.5" customHeight="1" x14ac:dyDescent="0.2">
      <c r="A55" s="130" t="s">
        <v>38</v>
      </c>
      <c r="B55" s="131"/>
      <c r="C55" s="126"/>
      <c r="D55" s="36">
        <v>2100</v>
      </c>
      <c r="E55" s="37"/>
      <c r="F55" s="37"/>
      <c r="G55" s="37"/>
      <c r="H55" s="38"/>
    </row>
    <row r="56" spans="1:8" ht="37.5" customHeight="1" x14ac:dyDescent="0.2">
      <c r="A56" s="130" t="s">
        <v>39</v>
      </c>
      <c r="B56" s="131"/>
      <c r="C56" s="126"/>
      <c r="D56" s="36">
        <v>2400</v>
      </c>
      <c r="E56" s="37"/>
      <c r="F56" s="37"/>
      <c r="G56" s="37"/>
      <c r="H56" s="38"/>
    </row>
    <row r="57" spans="1:8" ht="37.5" customHeight="1" x14ac:dyDescent="0.2">
      <c r="A57" s="130" t="s">
        <v>40</v>
      </c>
      <c r="B57" s="131"/>
      <c r="C57" s="126"/>
      <c r="D57" s="36">
        <v>2700</v>
      </c>
      <c r="E57" s="37"/>
      <c r="F57" s="37"/>
      <c r="G57" s="37"/>
      <c r="H57" s="38"/>
    </row>
    <row r="58" spans="1:8" ht="37.5" customHeight="1" x14ac:dyDescent="0.2">
      <c r="A58" s="130" t="s">
        <v>41</v>
      </c>
      <c r="B58" s="131"/>
      <c r="C58" s="126"/>
      <c r="D58" s="36">
        <v>3000</v>
      </c>
      <c r="E58" s="37"/>
      <c r="F58" s="37"/>
      <c r="G58" s="37"/>
      <c r="H58" s="38"/>
    </row>
    <row r="59" spans="1:8" ht="37.5" customHeight="1" x14ac:dyDescent="0.2">
      <c r="A59" s="130" t="s">
        <v>42</v>
      </c>
      <c r="B59" s="131"/>
      <c r="C59" s="126"/>
      <c r="D59" s="36">
        <v>3300</v>
      </c>
      <c r="E59" s="37"/>
      <c r="F59" s="37"/>
      <c r="G59" s="37"/>
      <c r="H59" s="38"/>
    </row>
    <row r="60" spans="1:8" ht="37.5" customHeight="1" x14ac:dyDescent="0.2">
      <c r="A60" s="130" t="s">
        <v>43</v>
      </c>
      <c r="B60" s="131"/>
      <c r="C60" s="126"/>
      <c r="D60" s="36">
        <v>3600</v>
      </c>
      <c r="E60" s="37"/>
      <c r="F60" s="37"/>
      <c r="G60" s="37"/>
      <c r="H60" s="38"/>
    </row>
    <row r="61" spans="1:8" ht="37.5" customHeight="1" x14ac:dyDescent="0.2">
      <c r="A61" s="130" t="s">
        <v>44</v>
      </c>
      <c r="B61" s="131"/>
      <c r="C61" s="126"/>
      <c r="D61" s="36">
        <v>3900</v>
      </c>
      <c r="E61" s="37"/>
      <c r="F61" s="37"/>
      <c r="G61" s="37"/>
      <c r="H61" s="38"/>
    </row>
    <row r="62" spans="1:8" ht="37.5" customHeight="1" x14ac:dyDescent="0.2">
      <c r="A62" s="130" t="s">
        <v>45</v>
      </c>
      <c r="B62" s="131"/>
      <c r="C62" s="126"/>
      <c r="D62" s="36">
        <v>4200</v>
      </c>
      <c r="E62" s="37"/>
      <c r="F62" s="37"/>
      <c r="G62" s="37"/>
      <c r="H62" s="38"/>
    </row>
    <row r="63" spans="1:8" ht="37.5" customHeight="1" x14ac:dyDescent="0.2">
      <c r="A63" s="130" t="s">
        <v>46</v>
      </c>
      <c r="B63" s="131"/>
      <c r="C63" s="126"/>
      <c r="D63" s="36">
        <v>4500</v>
      </c>
      <c r="E63" s="37"/>
      <c r="F63" s="37"/>
      <c r="G63" s="37"/>
      <c r="H63" s="38"/>
    </row>
    <row r="64" spans="1:8" ht="37.5" customHeight="1" x14ac:dyDescent="0.2">
      <c r="A64" s="130" t="s">
        <v>47</v>
      </c>
      <c r="B64" s="131"/>
      <c r="C64" s="126"/>
      <c r="D64" s="36">
        <v>4800</v>
      </c>
      <c r="E64" s="37"/>
      <c r="F64" s="37"/>
      <c r="G64" s="37"/>
      <c r="H64" s="38"/>
    </row>
    <row r="65" spans="1:8" ht="37.5" customHeight="1" x14ac:dyDescent="0.2">
      <c r="A65" s="130" t="s">
        <v>48</v>
      </c>
      <c r="B65" s="131"/>
      <c r="C65" s="126"/>
      <c r="D65" s="36">
        <v>5100</v>
      </c>
      <c r="E65" s="37"/>
      <c r="F65" s="37"/>
      <c r="G65" s="37"/>
      <c r="H65" s="38"/>
    </row>
    <row r="66" spans="1:8" ht="37.5" customHeight="1" x14ac:dyDescent="0.2">
      <c r="A66" s="130" t="s">
        <v>49</v>
      </c>
      <c r="B66" s="131"/>
      <c r="C66" s="126"/>
      <c r="D66" s="36">
        <v>5400</v>
      </c>
      <c r="E66" s="37"/>
      <c r="F66" s="37"/>
      <c r="G66" s="37"/>
      <c r="H66" s="38"/>
    </row>
    <row r="67" spans="1:8" ht="37.5" customHeight="1" x14ac:dyDescent="0.2">
      <c r="A67" s="130" t="s">
        <v>50</v>
      </c>
      <c r="B67" s="131"/>
      <c r="C67" s="126"/>
      <c r="D67" s="36">
        <v>5700</v>
      </c>
      <c r="E67" s="37"/>
      <c r="F67" s="37"/>
      <c r="G67" s="37"/>
      <c r="H67" s="38"/>
    </row>
    <row r="68" spans="1:8" ht="37.5" customHeight="1" thickBot="1" x14ac:dyDescent="0.25">
      <c r="A68" s="130" t="s">
        <v>51</v>
      </c>
      <c r="B68" s="131"/>
      <c r="C68" s="126"/>
      <c r="D68" s="36">
        <v>6000</v>
      </c>
      <c r="E68" s="37"/>
      <c r="F68" s="37"/>
      <c r="G68" s="37"/>
      <c r="H68" s="38"/>
    </row>
    <row r="69" spans="1:8" ht="50.1" customHeight="1" thickBot="1" x14ac:dyDescent="0.25">
      <c r="A69" s="119" t="s">
        <v>52</v>
      </c>
      <c r="B69" s="120"/>
      <c r="C69" s="120"/>
      <c r="D69" s="121" t="str">
        <f>"от "&amp;MIN(D70:D79)&amp;" до "&amp;MAX(D70:D79)</f>
        <v>от 246 до 6618</v>
      </c>
      <c r="E69" s="122"/>
      <c r="F69" s="122"/>
      <c r="G69" s="122"/>
      <c r="H69" s="123"/>
    </row>
    <row r="70" spans="1:8" ht="151.5" x14ac:dyDescent="0.2">
      <c r="A70" s="422" t="s">
        <v>631</v>
      </c>
      <c r="B70" s="133" t="s">
        <v>273</v>
      </c>
      <c r="C70" s="5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70" s="135">
        <v>762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71" s="140">
        <v>432</v>
      </c>
      <c r="E71" s="140"/>
      <c r="F71" s="140"/>
      <c r="G71" s="140"/>
      <c r="H71" s="141"/>
    </row>
    <row r="72" spans="1:8" ht="37.5" customHeight="1" x14ac:dyDescent="0.2">
      <c r="A72" s="137" t="s">
        <v>55</v>
      </c>
      <c r="B72" s="138"/>
      <c r="C72" s="142"/>
      <c r="D72" s="140">
        <v>6618</v>
      </c>
      <c r="E72" s="140"/>
      <c r="F72" s="140"/>
      <c r="G72" s="140"/>
      <c r="H72" s="141"/>
    </row>
    <row r="73" spans="1:8" ht="37.5" customHeight="1" x14ac:dyDescent="0.2">
      <c r="A73" s="137" t="s">
        <v>56</v>
      </c>
      <c r="B73" s="138"/>
      <c r="C73" s="142"/>
      <c r="D73" s="140">
        <v>1350</v>
      </c>
      <c r="E73" s="140"/>
      <c r="F73" s="140"/>
      <c r="G73" s="140"/>
      <c r="H73" s="141"/>
    </row>
    <row r="74" spans="1:8" ht="37.5" customHeight="1" x14ac:dyDescent="0.2">
      <c r="A74" s="143" t="s">
        <v>57</v>
      </c>
      <c r="B74" s="144"/>
      <c r="C74" s="142"/>
      <c r="D74" s="140">
        <v>4134</v>
      </c>
      <c r="E74" s="140"/>
      <c r="F74" s="140"/>
      <c r="G74" s="140"/>
      <c r="H74" s="141"/>
    </row>
    <row r="75" spans="1:8" ht="37.5" customHeight="1" x14ac:dyDescent="0.2">
      <c r="A75" s="137" t="s">
        <v>58</v>
      </c>
      <c r="B75" s="138"/>
      <c r="C75" s="142"/>
      <c r="D75" s="140">
        <v>246</v>
      </c>
      <c r="E75" s="140"/>
      <c r="F75" s="140"/>
      <c r="G75" s="140"/>
      <c r="H75" s="141"/>
    </row>
    <row r="76" spans="1:8" ht="37.5" customHeight="1" x14ac:dyDescent="0.2">
      <c r="A76" s="137" t="s">
        <v>59</v>
      </c>
      <c r="B76" s="138"/>
      <c r="C76" s="142"/>
      <c r="D76" s="140">
        <v>246</v>
      </c>
      <c r="E76" s="140"/>
      <c r="F76" s="140"/>
      <c r="G76" s="140"/>
      <c r="H76" s="141"/>
    </row>
    <row r="77" spans="1:8" ht="37.5" customHeight="1" x14ac:dyDescent="0.2">
      <c r="A77" s="137" t="s">
        <v>60</v>
      </c>
      <c r="B77" s="138"/>
      <c r="C77" s="142"/>
      <c r="D77" s="140">
        <v>492</v>
      </c>
      <c r="E77" s="140"/>
      <c r="F77" s="140"/>
      <c r="G77" s="140"/>
      <c r="H77" s="141"/>
    </row>
    <row r="78" spans="1:8" ht="37.5" customHeight="1" x14ac:dyDescent="0.2">
      <c r="A78" s="137" t="s">
        <v>61</v>
      </c>
      <c r="B78" s="138"/>
      <c r="C78" s="142"/>
      <c r="D78" s="140">
        <v>738</v>
      </c>
      <c r="E78" s="140"/>
      <c r="F78" s="140"/>
      <c r="G78" s="140"/>
      <c r="H78" s="141"/>
    </row>
    <row r="79" spans="1:8" ht="37.5" customHeight="1" thickBot="1" x14ac:dyDescent="0.25">
      <c r="A79" s="145" t="s">
        <v>62</v>
      </c>
      <c r="B79" s="146"/>
      <c r="C79" s="147"/>
      <c r="D79" s="148">
        <v>4152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80" s="45">
        <v>30</v>
      </c>
      <c r="E80" s="45"/>
      <c r="F80" s="45"/>
      <c r="G80" s="45"/>
      <c r="H80" s="46"/>
    </row>
    <row r="81" spans="1:8" ht="50.1" customHeight="1" thickBot="1" x14ac:dyDescent="0.25">
      <c r="A81" s="24" t="s">
        <v>65</v>
      </c>
      <c r="B81" s="25"/>
      <c r="C81" s="26"/>
      <c r="D81" s="156" t="str">
        <f>"от "&amp;MIN(D83,D103:H143,D105:H119)&amp;" до "&amp;MAX(D83,D103:H143,D105:H119)</f>
        <v>от 150 до 100002</v>
      </c>
      <c r="E81" s="156"/>
      <c r="F81" s="156"/>
      <c r="G81" s="156"/>
      <c r="H81" s="157"/>
    </row>
    <row r="82" spans="1:8" ht="21.75" thickBot="1" x14ac:dyDescent="0.25">
      <c r="A82" s="158"/>
      <c r="B82" s="159"/>
      <c r="C82" s="118"/>
      <c r="D82" s="160"/>
      <c r="E82" s="160"/>
      <c r="F82" s="160"/>
      <c r="G82" s="160"/>
      <c r="H82" s="161"/>
    </row>
    <row r="83" spans="1:8"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83" s="165">
        <v>3060</v>
      </c>
      <c r="E83" s="165"/>
      <c r="F83" s="165"/>
      <c r="G83" s="165"/>
      <c r="H83" s="166"/>
    </row>
    <row r="84" spans="1:8" ht="64.5" customHeight="1" thickBot="1" x14ac:dyDescent="0.25">
      <c r="A84" s="167" t="s">
        <v>67</v>
      </c>
      <c r="B84" s="168"/>
      <c r="C84" s="169"/>
      <c r="D84" s="170" t="s">
        <v>68</v>
      </c>
      <c r="E84" s="171"/>
      <c r="F84" s="171"/>
      <c r="G84" s="171"/>
      <c r="H84" s="172"/>
    </row>
    <row r="85" spans="1:8" ht="64.5" customHeight="1" x14ac:dyDescent="0.2">
      <c r="A85" s="173" t="s">
        <v>69</v>
      </c>
      <c r="B85" s="174"/>
      <c r="C85" s="169"/>
      <c r="D85" s="140">
        <f>D83/4</f>
        <v>765</v>
      </c>
      <c r="E85" s="140"/>
      <c r="F85" s="140"/>
      <c r="G85" s="140"/>
      <c r="H85" s="141"/>
    </row>
    <row r="86" spans="1:8" ht="64.5" customHeight="1" x14ac:dyDescent="0.2">
      <c r="A86" s="173" t="s">
        <v>70</v>
      </c>
      <c r="B86" s="174"/>
      <c r="C86" s="169"/>
      <c r="D86" s="140">
        <f>D83/5</f>
        <v>612</v>
      </c>
      <c r="E86" s="140"/>
      <c r="F86" s="140"/>
      <c r="G86" s="140"/>
      <c r="H86" s="141"/>
    </row>
    <row r="87" spans="1:8" ht="64.5" customHeight="1" x14ac:dyDescent="0.2">
      <c r="A87" s="173" t="s">
        <v>71</v>
      </c>
      <c r="B87" s="174"/>
      <c r="C87" s="169"/>
      <c r="D87" s="140">
        <f>D83/6</f>
        <v>510</v>
      </c>
      <c r="E87" s="140"/>
      <c r="F87" s="140"/>
      <c r="G87" s="140"/>
      <c r="H87" s="141"/>
    </row>
    <row r="88" spans="1:8" ht="64.5" customHeight="1" x14ac:dyDescent="0.2">
      <c r="A88" s="173" t="s">
        <v>72</v>
      </c>
      <c r="B88" s="174"/>
      <c r="C88" s="169"/>
      <c r="D88" s="140">
        <f>D83/7</f>
        <v>437.14285714285717</v>
      </c>
      <c r="E88" s="140"/>
      <c r="F88" s="140"/>
      <c r="G88" s="140"/>
      <c r="H88" s="141"/>
    </row>
    <row r="89" spans="1:8" ht="64.5" customHeight="1" x14ac:dyDescent="0.2">
      <c r="A89" s="173" t="s">
        <v>73</v>
      </c>
      <c r="B89" s="174"/>
      <c r="C89" s="169"/>
      <c r="D89" s="140">
        <f>D83/8</f>
        <v>382.5</v>
      </c>
      <c r="E89" s="140"/>
      <c r="F89" s="140"/>
      <c r="G89" s="140"/>
      <c r="H89" s="141"/>
    </row>
    <row r="90" spans="1:8" ht="64.5" customHeight="1" x14ac:dyDescent="0.2">
      <c r="A90" s="173" t="s">
        <v>74</v>
      </c>
      <c r="B90" s="174"/>
      <c r="C90" s="169"/>
      <c r="D90" s="140">
        <f>D83/9</f>
        <v>340</v>
      </c>
      <c r="E90" s="140"/>
      <c r="F90" s="140"/>
      <c r="G90" s="140"/>
      <c r="H90" s="141"/>
    </row>
    <row r="91" spans="1:8" ht="64.5" customHeight="1" x14ac:dyDescent="0.2">
      <c r="A91" s="173" t="s">
        <v>75</v>
      </c>
      <c r="B91" s="174"/>
      <c r="C91" s="169"/>
      <c r="D91" s="140">
        <f>D83/10</f>
        <v>306</v>
      </c>
      <c r="E91" s="140"/>
      <c r="F91" s="140"/>
      <c r="G91" s="140"/>
      <c r="H91" s="141"/>
    </row>
    <row r="92" spans="1:8" ht="64.5" customHeight="1" thickBot="1" x14ac:dyDescent="0.25">
      <c r="A92" s="162" t="s">
        <v>76</v>
      </c>
      <c r="B92" s="163"/>
      <c r="C92" s="169"/>
      <c r="D92" s="165">
        <v>4584</v>
      </c>
      <c r="E92" s="165"/>
      <c r="F92" s="165"/>
      <c r="G92" s="165"/>
      <c r="H92" s="166"/>
    </row>
    <row r="93" spans="1:8" ht="64.5" customHeight="1" thickBot="1" x14ac:dyDescent="0.25">
      <c r="A93" s="167" t="s">
        <v>67</v>
      </c>
      <c r="B93" s="168"/>
      <c r="C93" s="169"/>
      <c r="D93" s="170" t="s">
        <v>68</v>
      </c>
      <c r="E93" s="171"/>
      <c r="F93" s="171"/>
      <c r="G93" s="171"/>
      <c r="H93" s="172"/>
    </row>
    <row r="94" spans="1:8" ht="64.5" customHeight="1" x14ac:dyDescent="0.2">
      <c r="A94" s="173" t="s">
        <v>69</v>
      </c>
      <c r="B94" s="174"/>
      <c r="C94" s="169"/>
      <c r="D94" s="140">
        <v>1146</v>
      </c>
      <c r="E94" s="140"/>
      <c r="F94" s="140"/>
      <c r="G94" s="140"/>
      <c r="H94" s="141"/>
    </row>
    <row r="95" spans="1:8" ht="64.5" customHeight="1" x14ac:dyDescent="0.2">
      <c r="A95" s="173" t="s">
        <v>70</v>
      </c>
      <c r="B95" s="174"/>
      <c r="C95" s="169"/>
      <c r="D95" s="140">
        <v>916.8</v>
      </c>
      <c r="E95" s="140"/>
      <c r="F95" s="140"/>
      <c r="G95" s="140"/>
      <c r="H95" s="141"/>
    </row>
    <row r="96" spans="1:8" ht="64.5" customHeight="1" x14ac:dyDescent="0.2">
      <c r="A96" s="173" t="s">
        <v>71</v>
      </c>
      <c r="B96" s="174"/>
      <c r="C96" s="169"/>
      <c r="D96" s="140">
        <v>763.99999999999989</v>
      </c>
      <c r="E96" s="140"/>
      <c r="F96" s="140"/>
      <c r="G96" s="140"/>
      <c r="H96" s="141"/>
    </row>
    <row r="97" spans="1:8" ht="64.5" customHeight="1" x14ac:dyDescent="0.2">
      <c r="A97" s="173" t="s">
        <v>72</v>
      </c>
      <c r="B97" s="174"/>
      <c r="C97" s="169"/>
      <c r="D97" s="140">
        <v>654.85714285714278</v>
      </c>
      <c r="E97" s="140"/>
      <c r="F97" s="140"/>
      <c r="G97" s="140"/>
      <c r="H97" s="141"/>
    </row>
    <row r="98" spans="1:8" ht="64.5" customHeight="1" x14ac:dyDescent="0.2">
      <c r="A98" s="173" t="s">
        <v>73</v>
      </c>
      <c r="B98" s="174"/>
      <c r="C98" s="169"/>
      <c r="D98" s="140">
        <v>573</v>
      </c>
      <c r="E98" s="140"/>
      <c r="F98" s="140"/>
      <c r="G98" s="140"/>
      <c r="H98" s="141"/>
    </row>
    <row r="99" spans="1:8" ht="64.5" customHeight="1" x14ac:dyDescent="0.2">
      <c r="A99" s="173" t="s">
        <v>74</v>
      </c>
      <c r="B99" s="174"/>
      <c r="C99" s="169"/>
      <c r="D99" s="140">
        <v>509.33333333333331</v>
      </c>
      <c r="E99" s="140"/>
      <c r="F99" s="140"/>
      <c r="G99" s="140"/>
      <c r="H99" s="141"/>
    </row>
    <row r="100" spans="1:8" ht="64.5" customHeight="1" thickBot="1" x14ac:dyDescent="0.25">
      <c r="A100" s="173" t="s">
        <v>75</v>
      </c>
      <c r="B100" s="174"/>
      <c r="C100" s="177"/>
      <c r="D100" s="140">
        <v>458.4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"2ГИС.СМОЛЕНСК"</v>
      </c>
      <c r="D103" s="31">
        <v>3150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4" s="36">
        <v>3966</v>
      </c>
      <c r="E104" s="37"/>
      <c r="F104" s="37"/>
      <c r="G104" s="37"/>
      <c r="H104" s="38"/>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5" s="36">
        <v>14496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"2ГИС.СМОЛЕНСК"</v>
      </c>
      <c r="D106" s="36">
        <v>7350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"2ГИС.СМОЛЕНСК"</v>
      </c>
      <c r="D107" s="36">
        <v>8820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8" s="36">
        <v>5700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9" s="36">
        <v>7374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0" s="36">
        <v>17406</v>
      </c>
      <c r="E110" s="37"/>
      <c r="F110" s="37"/>
      <c r="G110" s="37"/>
      <c r="H110" s="38"/>
    </row>
    <row r="111" spans="1:8" ht="50.1" customHeight="1" x14ac:dyDescent="0.2">
      <c r="A111" s="143" t="s">
        <v>86</v>
      </c>
      <c r="B111" s="144"/>
      <c r="C111" s="190" t="str">
        <f>C143</f>
        <v>электронный справочник на основе Справочника организаций "2ГИС.СМОЛЕНСК" (мобильная версия 2ГИС 4.0 и выше)</v>
      </c>
      <c r="D111" s="36">
        <v>6750</v>
      </c>
      <c r="E111" s="37"/>
      <c r="F111" s="37"/>
      <c r="G111" s="37"/>
      <c r="H111" s="38"/>
    </row>
    <row r="112" spans="1:8" ht="50.1" customHeight="1" x14ac:dyDescent="0.2">
      <c r="A112" s="143" t="s">
        <v>87</v>
      </c>
      <c r="B112" s="144"/>
      <c r="C112" s="186" t="s">
        <v>88</v>
      </c>
      <c r="D112" s="36">
        <v>600</v>
      </c>
      <c r="E112" s="37"/>
      <c r="F112" s="37"/>
      <c r="G112" s="37"/>
      <c r="H112" s="38"/>
    </row>
    <row r="113" spans="1:8" ht="68.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3" s="36">
        <v>4200</v>
      </c>
      <c r="E113" s="37"/>
      <c r="F113" s="37"/>
      <c r="G113" s="37"/>
      <c r="H113" s="38"/>
    </row>
    <row r="114" spans="1:8" ht="68.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4" s="36">
        <v>3360</v>
      </c>
      <c r="E114" s="37"/>
      <c r="F114" s="37"/>
      <c r="G114" s="37"/>
      <c r="H114" s="38"/>
    </row>
    <row r="115" spans="1:8" ht="68.25" customHeight="1" x14ac:dyDescent="0.2">
      <c r="A115" s="143" t="s">
        <v>91</v>
      </c>
      <c r="B115" s="144"/>
      <c r="C115"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5" s="36">
        <v>3570</v>
      </c>
      <c r="E115" s="37"/>
      <c r="F115" s="37"/>
      <c r="G115" s="37"/>
      <c r="H115" s="38"/>
    </row>
    <row r="116" spans="1:8" ht="68.25" customHeight="1" x14ac:dyDescent="0.2">
      <c r="A116" s="143" t="s">
        <v>92</v>
      </c>
      <c r="B116" s="144"/>
      <c r="C116"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6" s="36">
        <v>1680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7" s="36">
        <v>11538</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9" s="36">
        <v>3162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20" s="36">
        <v>762</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2" s="36">
        <v>1500</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3" s="36">
        <v>3000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24" s="36">
        <v>3000</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"2ГИС.СМОЛЕНСК"</v>
      </c>
      <c r="D125" s="36">
        <v>4440</v>
      </c>
      <c r="E125" s="37"/>
      <c r="F125" s="37"/>
      <c r="G125" s="37"/>
      <c r="H125" s="38"/>
    </row>
    <row r="126" spans="1:8" ht="50.1" customHeight="1" x14ac:dyDescent="0.2">
      <c r="A126" s="143" t="s">
        <v>101</v>
      </c>
      <c r="B126" s="144"/>
      <c r="C126" s="186" t="str">
        <f t="shared" ref="C126:C135"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6">
        <v>5640</v>
      </c>
      <c r="E126" s="37"/>
      <c r="F126" s="37"/>
      <c r="G126" s="37"/>
      <c r="H126" s="38"/>
    </row>
    <row r="127" spans="1:8" ht="50.1" customHeight="1" x14ac:dyDescent="0.2">
      <c r="A127" s="143" t="s">
        <v>102</v>
      </c>
      <c r="B127" s="144"/>
      <c r="C127" s="186" t="str">
        <f t="shared" si="1"/>
        <v>Электронный справочник на основе Справочника организаций "2ГИС.СМОЛЕНСК" (версия для ПК)</v>
      </c>
      <c r="D127" s="36">
        <v>20400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"2ГИС.СМОЛЕНСК"</v>
      </c>
      <c r="D128" s="36">
        <v>10320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"2ГИС.СМОЛЕНСК"</v>
      </c>
      <c r="D129" s="36">
        <v>12384</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"2ГИС.СМОЛЕНСК" (версия для ПК)</v>
      </c>
      <c r="D130" s="36">
        <v>8040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"2ГИС.СМОЛЕНСК" (версия для ПК)</v>
      </c>
      <c r="D131" s="36">
        <v>10440</v>
      </c>
      <c r="E131" s="37"/>
      <c r="F131" s="37"/>
      <c r="G131" s="37"/>
      <c r="H131" s="38"/>
    </row>
    <row r="132" spans="1:8" ht="50.1" customHeight="1" x14ac:dyDescent="0.2">
      <c r="A132" s="143" t="s">
        <v>107</v>
      </c>
      <c r="B132" s="144"/>
      <c r="C132" s="186" t="str">
        <f t="shared" si="1"/>
        <v>Электронный справочник на основе Справочника организаций "2ГИС.СМОЛЕНСК" (версия для ПК)</v>
      </c>
      <c r="D132" s="36">
        <v>24480</v>
      </c>
      <c r="E132" s="37"/>
      <c r="F132" s="37"/>
      <c r="G132" s="37"/>
      <c r="H132" s="38"/>
    </row>
    <row r="133" spans="1:8" ht="50.1" customHeight="1" x14ac:dyDescent="0.2">
      <c r="A133" s="143" t="s">
        <v>108</v>
      </c>
      <c r="B133" s="144"/>
      <c r="C133" s="186" t="s">
        <v>88</v>
      </c>
      <c r="D133" s="36">
        <v>840</v>
      </c>
      <c r="E133" s="37"/>
      <c r="F133" s="37"/>
      <c r="G133" s="37"/>
      <c r="H133" s="38"/>
    </row>
    <row r="134" spans="1:8" ht="63.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6">
        <v>16200</v>
      </c>
      <c r="E134" s="37"/>
      <c r="F134" s="37"/>
      <c r="G134" s="37"/>
      <c r="H134" s="38"/>
    </row>
    <row r="135" spans="1:8" ht="50.1" customHeight="1" thickBot="1" x14ac:dyDescent="0.25">
      <c r="A135" s="143" t="s">
        <v>110</v>
      </c>
      <c r="B135" s="144"/>
      <c r="C135" s="186" t="str">
        <f t="shared" si="1"/>
        <v>Электронный справочник на основе Справочника организаций "2ГИС.СМОЛЕНСК" (версия для ПК)</v>
      </c>
      <c r="D135" s="44">
        <v>4440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37" s="36">
        <v>2004</v>
      </c>
      <c r="E137" s="37"/>
      <c r="F137" s="37"/>
      <c r="G137" s="37"/>
      <c r="H137" s="38"/>
    </row>
    <row r="138" spans="1:8" s="16" customFormat="1" ht="50.1" customHeight="1" x14ac:dyDescent="0.2">
      <c r="A138" s="143" t="s">
        <v>113</v>
      </c>
      <c r="B138" s="144"/>
      <c r="C138" s="196"/>
      <c r="D138" s="36">
        <v>2004</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510</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3" s="200">
        <f>F143*1.2</f>
        <v>3549.6</v>
      </c>
      <c r="E143" s="201">
        <f>F143*1.1</f>
        <v>3253.8</v>
      </c>
      <c r="F143" s="201">
        <v>2958</v>
      </c>
      <c r="G143" s="201">
        <f>F143*0.75</f>
        <v>2218.5</v>
      </c>
      <c r="H143" s="202">
        <f>F143*0.5</f>
        <v>1479</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"2ГИС.СМОЛЕНСК"</v>
      </c>
      <c r="D144" s="36">
        <v>2958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5" s="36">
        <v>4530</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6" s="200">
        <f>F146*1.2</f>
        <v>5040</v>
      </c>
      <c r="E146" s="201">
        <f>F146*1.1</f>
        <v>4620</v>
      </c>
      <c r="F146" s="201">
        <v>4200</v>
      </c>
      <c r="G146" s="201">
        <f>F146*0.75</f>
        <v>3150</v>
      </c>
      <c r="H146" s="202">
        <f>F146*0.5</f>
        <v>2100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"2ГИС.СМОЛЕНСК"</v>
      </c>
      <c r="D147" s="36">
        <v>4200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8" s="36">
        <v>6360</v>
      </c>
      <c r="E148" s="37"/>
      <c r="F148" s="37"/>
      <c r="G148" s="37"/>
      <c r="H148" s="38"/>
    </row>
    <row r="149" spans="1:8" s="16" customFormat="1" ht="126" customHeight="1" thickBot="1" x14ac:dyDescent="0.25">
      <c r="A149" s="143" t="s">
        <v>124</v>
      </c>
      <c r="B149" s="144"/>
      <c r="C149" s="300" t="str">
        <f>C144</f>
        <v>Интернет-площадка 2gis.ru на основе Cправочника организаций "2ГИС.СМОЛЕНСК"</v>
      </c>
      <c r="D149" s="36">
        <v>2958</v>
      </c>
      <c r="E149" s="37"/>
      <c r="F149" s="37"/>
      <c r="G149" s="37"/>
      <c r="H149" s="38"/>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2" s="31">
        <v>5730</v>
      </c>
      <c r="E152" s="32"/>
      <c r="F152" s="32"/>
      <c r="G152" s="32"/>
      <c r="H152" s="33"/>
    </row>
    <row r="153" spans="1:8" s="16" customFormat="1" ht="83.25" customHeight="1" thickBot="1" x14ac:dyDescent="0.25">
      <c r="A153" s="143" t="s">
        <v>187</v>
      </c>
      <c r="B153" s="144"/>
      <c r="C153" s="196"/>
      <c r="D153" s="36">
        <v>5730</v>
      </c>
      <c r="E153" s="37"/>
      <c r="F153" s="37"/>
      <c r="G153" s="37"/>
      <c r="H153" s="38"/>
    </row>
    <row r="154" spans="1:8" ht="21.75" thickBot="1" x14ac:dyDescent="0.25">
      <c r="A154" s="301"/>
      <c r="B154" s="302"/>
      <c r="C154" s="182"/>
      <c r="D154" s="325"/>
      <c r="E154" s="325"/>
      <c r="F154" s="325"/>
      <c r="G154" s="325"/>
      <c r="H154" s="326"/>
    </row>
    <row r="156" spans="1:8" ht="21" x14ac:dyDescent="0.2">
      <c r="A156" s="208"/>
      <c r="B156" s="209" t="s">
        <v>126</v>
      </c>
      <c r="C156" s="210" t="s">
        <v>659</v>
      </c>
      <c r="D156" s="210"/>
      <c r="E156" s="211"/>
      <c r="F156" s="211"/>
      <c r="G156" s="211"/>
      <c r="H156" s="211"/>
    </row>
    <row r="157" spans="1:8" ht="21" x14ac:dyDescent="0.2">
      <c r="A157" s="208"/>
      <c r="B157" s="211"/>
      <c r="C157" s="212" t="s">
        <v>660</v>
      </c>
      <c r="D157" s="212"/>
      <c r="E157" s="211"/>
      <c r="F157" s="211"/>
      <c r="G157" s="211"/>
      <c r="H157" s="211"/>
    </row>
    <row r="158" spans="1:8" ht="21" x14ac:dyDescent="0.2">
      <c r="A158" s="208"/>
      <c r="B158" s="211"/>
      <c r="C158" s="210" t="s">
        <v>661</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87" customHeight="1" thickBot="1" x14ac:dyDescent="0.25">
      <c r="A173" s="305" t="s">
        <v>141</v>
      </c>
      <c r="B173" s="306"/>
      <c r="C173" s="238" t="s">
        <v>142</v>
      </c>
      <c r="D173" s="330" t="s">
        <v>143</v>
      </c>
      <c r="E173" s="331"/>
      <c r="F173" s="240"/>
      <c r="G173" s="240"/>
      <c r="H173" s="240"/>
    </row>
    <row r="174" spans="1:8" ht="105" customHeight="1" x14ac:dyDescent="0.2">
      <c r="A174" s="241" t="s">
        <v>144</v>
      </c>
      <c r="B174" s="242"/>
      <c r="C174" s="243" t="s">
        <v>145</v>
      </c>
      <c r="D174" s="244" t="s">
        <v>146</v>
      </c>
      <c r="E174" s="245"/>
      <c r="F174" s="240"/>
      <c r="G174" s="240"/>
      <c r="H174" s="240"/>
    </row>
    <row r="175" spans="1:8" ht="108.75" customHeight="1" x14ac:dyDescent="0.2">
      <c r="A175" s="246" t="s">
        <v>147</v>
      </c>
      <c r="B175" s="247"/>
      <c r="C175" s="248" t="s">
        <v>148</v>
      </c>
      <c r="D175" s="249" t="s">
        <v>149</v>
      </c>
      <c r="E175" s="250"/>
      <c r="F175" s="240"/>
      <c r="G175" s="240"/>
      <c r="H175" s="240"/>
    </row>
    <row r="176" spans="1:8" ht="123" customHeight="1" x14ac:dyDescent="0.2">
      <c r="A176" s="246" t="s">
        <v>150</v>
      </c>
      <c r="B176" s="247"/>
      <c r="C176" s="248" t="s">
        <v>151</v>
      </c>
      <c r="D176" s="249" t="s">
        <v>149</v>
      </c>
      <c r="E176" s="250"/>
      <c r="F176" s="240"/>
      <c r="G176" s="240"/>
      <c r="H176" s="240"/>
    </row>
    <row r="177" spans="1:8" s="205" customFormat="1" ht="102.75" customHeight="1" thickBot="1" x14ac:dyDescent="0.25">
      <c r="A177" s="332" t="s">
        <v>153</v>
      </c>
      <c r="B177" s="333"/>
      <c r="C177" s="546" t="s">
        <v>154</v>
      </c>
      <c r="D177" s="333" t="s">
        <v>149</v>
      </c>
      <c r="E177" s="547"/>
      <c r="F177" s="234"/>
      <c r="G177" s="234"/>
      <c r="H177" s="234"/>
    </row>
    <row r="178" spans="1:8" s="226" customFormat="1" ht="222.75" customHeight="1" thickBot="1" x14ac:dyDescent="0.25">
      <c r="A178" s="332" t="s">
        <v>155</v>
      </c>
      <c r="B178" s="333"/>
      <c r="C178" s="334" t="s">
        <v>156</v>
      </c>
      <c r="D178" s="335" t="s">
        <v>149</v>
      </c>
      <c r="E178" s="336"/>
      <c r="F178" s="224"/>
      <c r="G178" s="225"/>
      <c r="H178" s="225"/>
    </row>
    <row r="179" spans="1:8" ht="23.25" x14ac:dyDescent="0.2">
      <c r="A179" s="252" t="s">
        <v>157</v>
      </c>
      <c r="B179" s="252"/>
      <c r="C179" s="252"/>
      <c r="D179" s="252"/>
      <c r="E179" s="252"/>
      <c r="F179" s="252"/>
      <c r="G179" s="252"/>
      <c r="H179" s="252"/>
    </row>
    <row r="180" spans="1:8" ht="23.25" x14ac:dyDescent="0.2">
      <c r="A180" s="252" t="s">
        <v>158</v>
      </c>
      <c r="B180" s="252"/>
      <c r="C180" s="252"/>
      <c r="D180" s="252"/>
      <c r="E180" s="252"/>
      <c r="F180" s="252"/>
      <c r="G180" s="252"/>
      <c r="H180" s="252"/>
    </row>
    <row r="181" spans="1:8" ht="183.75"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73.5"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4" spans="1:8" s="254" customFormat="1" ht="114.75" customHeight="1" x14ac:dyDescent="0.2">
      <c r="A184" s="227" t="s">
        <v>162</v>
      </c>
      <c r="B184" s="227"/>
      <c r="C184" s="227"/>
      <c r="D184" s="227"/>
      <c r="E184" s="227"/>
      <c r="F184" s="227"/>
      <c r="G184" s="227"/>
      <c r="H184" s="227"/>
    </row>
  </sheetData>
  <sheetProtection selectLockedCells="1" selectUnlockedCells="1"/>
  <mergeCells count="304">
    <mergeCell ref="A181:H181"/>
    <mergeCell ref="A182:H182"/>
    <mergeCell ref="A183:H183"/>
    <mergeCell ref="A184:E184"/>
    <mergeCell ref="F184:H184"/>
    <mergeCell ref="A177:B177"/>
    <mergeCell ref="D177:E177"/>
    <mergeCell ref="A178:B178"/>
    <mergeCell ref="D178:E178"/>
    <mergeCell ref="A179:H179"/>
    <mergeCell ref="A180:H180"/>
    <mergeCell ref="A174:B174"/>
    <mergeCell ref="D174:E174"/>
    <mergeCell ref="A175:B175"/>
    <mergeCell ref="D175:E175"/>
    <mergeCell ref="A176:B176"/>
    <mergeCell ref="D176:E176"/>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6:D156"/>
    <mergeCell ref="C157:D157"/>
    <mergeCell ref="C158:D158"/>
    <mergeCell ref="C159:D159"/>
    <mergeCell ref="A160:C160"/>
    <mergeCell ref="G160:H160"/>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3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8467.1999999999989</v>
      </c>
      <c r="E12" s="32">
        <f>F12*1.1</f>
        <v>7761.6</v>
      </c>
      <c r="F12" s="32">
        <v>7056</v>
      </c>
      <c r="G12" s="32">
        <f>F12*0.75</f>
        <v>5292</v>
      </c>
      <c r="H12" s="33">
        <f>F12*0.5</f>
        <v>3528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15249.599999999999</v>
      </c>
      <c r="E32" s="32">
        <f>F32*1.1</f>
        <v>13978.800000000001</v>
      </c>
      <c r="F32" s="32">
        <v>12708</v>
      </c>
      <c r="G32" s="32">
        <f>F32*0.75</f>
        <v>9531</v>
      </c>
      <c r="H32" s="33">
        <f>F32*0.5</f>
        <v>6354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324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361">
        <f>F48*1.2</f>
        <v>4320</v>
      </c>
      <c r="E48" s="361">
        <f>F48*1.1</f>
        <v>3960.0000000000005</v>
      </c>
      <c r="F48" s="361">
        <v>3600</v>
      </c>
      <c r="G48" s="361">
        <f>F48*0.75</f>
        <v>2700</v>
      </c>
      <c r="H48" s="361">
        <f>F48*0.5</f>
        <v>1800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"&amp;MIN(D56:D90)&amp;" до "&amp;MAX(D56:D90)</f>
        <v>от 960 до 33600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56" s="127">
        <v>960</v>
      </c>
      <c r="E56" s="128"/>
      <c r="F56" s="128"/>
      <c r="G56" s="128"/>
      <c r="H56" s="129"/>
    </row>
    <row r="57" spans="1:8" s="16" customFormat="1" ht="37.5" customHeight="1" outlineLevel="1" x14ac:dyDescent="0.2">
      <c r="A57" s="130" t="s">
        <v>33</v>
      </c>
      <c r="B57" s="131"/>
      <c r="C57" s="126"/>
      <c r="D57" s="36">
        <v>1920</v>
      </c>
      <c r="E57" s="37"/>
      <c r="F57" s="37"/>
      <c r="G57" s="37"/>
      <c r="H57" s="38"/>
    </row>
    <row r="58" spans="1:8" s="16" customFormat="1" ht="37.5" customHeight="1" outlineLevel="1" x14ac:dyDescent="0.2">
      <c r="A58" s="130" t="s">
        <v>34</v>
      </c>
      <c r="B58" s="131"/>
      <c r="C58" s="126"/>
      <c r="D58" s="36">
        <v>2880</v>
      </c>
      <c r="E58" s="37"/>
      <c r="F58" s="37"/>
      <c r="G58" s="37"/>
      <c r="H58" s="38"/>
    </row>
    <row r="59" spans="1:8" s="16" customFormat="1" ht="37.5" customHeight="1" outlineLevel="1" x14ac:dyDescent="0.2">
      <c r="A59" s="130" t="s">
        <v>35</v>
      </c>
      <c r="B59" s="131"/>
      <c r="C59" s="126"/>
      <c r="D59" s="36">
        <v>3840</v>
      </c>
      <c r="E59" s="37"/>
      <c r="F59" s="37"/>
      <c r="G59" s="37"/>
      <c r="H59" s="38"/>
    </row>
    <row r="60" spans="1:8" s="16" customFormat="1" ht="37.5" customHeight="1" outlineLevel="1" x14ac:dyDescent="0.2">
      <c r="A60" s="130" t="s">
        <v>36</v>
      </c>
      <c r="B60" s="131"/>
      <c r="C60" s="126"/>
      <c r="D60" s="36">
        <v>4800</v>
      </c>
      <c r="E60" s="37"/>
      <c r="F60" s="37"/>
      <c r="G60" s="37"/>
      <c r="H60" s="38"/>
    </row>
    <row r="61" spans="1:8" s="16" customFormat="1" ht="37.5" customHeight="1" outlineLevel="1" x14ac:dyDescent="0.2">
      <c r="A61" s="130" t="s">
        <v>37</v>
      </c>
      <c r="B61" s="131"/>
      <c r="C61" s="126"/>
      <c r="D61" s="36">
        <v>5760</v>
      </c>
      <c r="E61" s="37"/>
      <c r="F61" s="37"/>
      <c r="G61" s="37"/>
      <c r="H61" s="38"/>
    </row>
    <row r="62" spans="1:8" s="16" customFormat="1" ht="37.5" customHeight="1" outlineLevel="1" x14ac:dyDescent="0.2">
      <c r="A62" s="130" t="s">
        <v>38</v>
      </c>
      <c r="B62" s="131"/>
      <c r="C62" s="126"/>
      <c r="D62" s="36">
        <v>6720</v>
      </c>
      <c r="E62" s="37"/>
      <c r="F62" s="37"/>
      <c r="G62" s="37"/>
      <c r="H62" s="38"/>
    </row>
    <row r="63" spans="1:8" s="16" customFormat="1" ht="37.5" customHeight="1" outlineLevel="1" x14ac:dyDescent="0.2">
      <c r="A63" s="130" t="s">
        <v>39</v>
      </c>
      <c r="B63" s="131"/>
      <c r="C63" s="126"/>
      <c r="D63" s="36">
        <v>7680</v>
      </c>
      <c r="E63" s="37"/>
      <c r="F63" s="37"/>
      <c r="G63" s="37"/>
      <c r="H63" s="38"/>
    </row>
    <row r="64" spans="1:8" s="16" customFormat="1" ht="37.5" customHeight="1" outlineLevel="1" x14ac:dyDescent="0.2">
      <c r="A64" s="130" t="s">
        <v>40</v>
      </c>
      <c r="B64" s="131"/>
      <c r="C64" s="126"/>
      <c r="D64" s="36">
        <v>8640</v>
      </c>
      <c r="E64" s="37"/>
      <c r="F64" s="37"/>
      <c r="G64" s="37"/>
      <c r="H64" s="38"/>
    </row>
    <row r="65" spans="1:8" s="16" customFormat="1" ht="37.5" customHeight="1" outlineLevel="1" x14ac:dyDescent="0.2">
      <c r="A65" s="130" t="s">
        <v>41</v>
      </c>
      <c r="B65" s="131"/>
      <c r="C65" s="126"/>
      <c r="D65" s="36">
        <v>9600</v>
      </c>
      <c r="E65" s="37"/>
      <c r="F65" s="37"/>
      <c r="G65" s="37"/>
      <c r="H65" s="38"/>
    </row>
    <row r="66" spans="1:8" s="16" customFormat="1" ht="37.5" customHeight="1" outlineLevel="1" x14ac:dyDescent="0.2">
      <c r="A66" s="130" t="s">
        <v>42</v>
      </c>
      <c r="B66" s="131"/>
      <c r="C66" s="126"/>
      <c r="D66" s="36">
        <v>10560</v>
      </c>
      <c r="E66" s="37"/>
      <c r="F66" s="37"/>
      <c r="G66" s="37"/>
      <c r="H66" s="38"/>
    </row>
    <row r="67" spans="1:8" s="16" customFormat="1" ht="37.5" customHeight="1" outlineLevel="1" x14ac:dyDescent="0.2">
      <c r="A67" s="130" t="s">
        <v>43</v>
      </c>
      <c r="B67" s="131"/>
      <c r="C67" s="126"/>
      <c r="D67" s="36">
        <v>11520</v>
      </c>
      <c r="E67" s="37"/>
      <c r="F67" s="37"/>
      <c r="G67" s="37"/>
      <c r="H67" s="38"/>
    </row>
    <row r="68" spans="1:8" s="16" customFormat="1" ht="37.5" customHeight="1" outlineLevel="1" x14ac:dyDescent="0.2">
      <c r="A68" s="130" t="s">
        <v>44</v>
      </c>
      <c r="B68" s="131"/>
      <c r="C68" s="126"/>
      <c r="D68" s="36">
        <v>12480</v>
      </c>
      <c r="E68" s="37"/>
      <c r="F68" s="37"/>
      <c r="G68" s="37"/>
      <c r="H68" s="38"/>
    </row>
    <row r="69" spans="1:8" s="16" customFormat="1" ht="37.5" customHeight="1" outlineLevel="1" x14ac:dyDescent="0.2">
      <c r="A69" s="130" t="s">
        <v>45</v>
      </c>
      <c r="B69" s="131"/>
      <c r="C69" s="126"/>
      <c r="D69" s="36">
        <v>13440</v>
      </c>
      <c r="E69" s="37"/>
      <c r="F69" s="37"/>
      <c r="G69" s="37"/>
      <c r="H69" s="38"/>
    </row>
    <row r="70" spans="1:8" s="16" customFormat="1" ht="37.5" customHeight="1" outlineLevel="1" x14ac:dyDescent="0.2">
      <c r="A70" s="130" t="s">
        <v>46</v>
      </c>
      <c r="B70" s="131"/>
      <c r="C70" s="126"/>
      <c r="D70" s="36">
        <v>14400</v>
      </c>
      <c r="E70" s="37"/>
      <c r="F70" s="37"/>
      <c r="G70" s="37"/>
      <c r="H70" s="38"/>
    </row>
    <row r="71" spans="1:8" s="16" customFormat="1" ht="37.5" customHeight="1" outlineLevel="1" x14ac:dyDescent="0.2">
      <c r="A71" s="130" t="s">
        <v>47</v>
      </c>
      <c r="B71" s="131"/>
      <c r="C71" s="126"/>
      <c r="D71" s="36">
        <v>15360</v>
      </c>
      <c r="E71" s="37"/>
      <c r="F71" s="37"/>
      <c r="G71" s="37"/>
      <c r="H71" s="38"/>
    </row>
    <row r="72" spans="1:8" s="16" customFormat="1" ht="37.5" customHeight="1" outlineLevel="1" x14ac:dyDescent="0.2">
      <c r="A72" s="130" t="s">
        <v>48</v>
      </c>
      <c r="B72" s="131"/>
      <c r="C72" s="126"/>
      <c r="D72" s="36">
        <v>16320</v>
      </c>
      <c r="E72" s="37"/>
      <c r="F72" s="37"/>
      <c r="G72" s="37"/>
      <c r="H72" s="38"/>
    </row>
    <row r="73" spans="1:8" s="16" customFormat="1" ht="37.5" customHeight="1" outlineLevel="1" x14ac:dyDescent="0.2">
      <c r="A73" s="130" t="s">
        <v>49</v>
      </c>
      <c r="B73" s="131"/>
      <c r="C73" s="126"/>
      <c r="D73" s="36">
        <v>17280</v>
      </c>
      <c r="E73" s="37"/>
      <c r="F73" s="37"/>
      <c r="G73" s="37"/>
      <c r="H73" s="38"/>
    </row>
    <row r="74" spans="1:8" s="16" customFormat="1" ht="37.5" customHeight="1" outlineLevel="1" x14ac:dyDescent="0.2">
      <c r="A74" s="130" t="s">
        <v>50</v>
      </c>
      <c r="B74" s="131"/>
      <c r="C74" s="126"/>
      <c r="D74" s="36">
        <v>18240</v>
      </c>
      <c r="E74" s="37"/>
      <c r="F74" s="37"/>
      <c r="G74" s="37"/>
      <c r="H74" s="38"/>
    </row>
    <row r="75" spans="1:8" s="16" customFormat="1" ht="37.5" customHeight="1" outlineLevel="1" x14ac:dyDescent="0.2">
      <c r="A75" s="130" t="s">
        <v>51</v>
      </c>
      <c r="B75" s="131"/>
      <c r="C75" s="126"/>
      <c r="D75" s="36">
        <v>19200</v>
      </c>
      <c r="E75" s="37"/>
      <c r="F75" s="37"/>
      <c r="G75" s="37"/>
      <c r="H75" s="38"/>
    </row>
    <row r="76" spans="1:8" s="16" customFormat="1" ht="37.5" customHeight="1" outlineLevel="1" x14ac:dyDescent="0.2">
      <c r="A76" s="130" t="s">
        <v>197</v>
      </c>
      <c r="B76" s="131"/>
      <c r="C76" s="126"/>
      <c r="D76" s="36">
        <v>20160</v>
      </c>
      <c r="E76" s="37"/>
      <c r="F76" s="37"/>
      <c r="G76" s="37"/>
      <c r="H76" s="38"/>
    </row>
    <row r="77" spans="1:8" s="16" customFormat="1" ht="37.5" customHeight="1" outlineLevel="1" x14ac:dyDescent="0.2">
      <c r="A77" s="130" t="s">
        <v>198</v>
      </c>
      <c r="B77" s="131"/>
      <c r="C77" s="126"/>
      <c r="D77" s="36">
        <v>21120</v>
      </c>
      <c r="E77" s="37"/>
      <c r="F77" s="37"/>
      <c r="G77" s="37"/>
      <c r="H77" s="38"/>
    </row>
    <row r="78" spans="1:8" s="16" customFormat="1" ht="37.5" customHeight="1" outlineLevel="1" x14ac:dyDescent="0.2">
      <c r="A78" s="130" t="s">
        <v>199</v>
      </c>
      <c r="B78" s="131"/>
      <c r="C78" s="126"/>
      <c r="D78" s="36">
        <v>22080</v>
      </c>
      <c r="E78" s="37"/>
      <c r="F78" s="37"/>
      <c r="G78" s="37"/>
      <c r="H78" s="38"/>
    </row>
    <row r="79" spans="1:8" s="16" customFormat="1" ht="37.5" customHeight="1" outlineLevel="1" x14ac:dyDescent="0.2">
      <c r="A79" s="130" t="s">
        <v>200</v>
      </c>
      <c r="B79" s="131"/>
      <c r="C79" s="126"/>
      <c r="D79" s="36">
        <v>23040</v>
      </c>
      <c r="E79" s="37"/>
      <c r="F79" s="37"/>
      <c r="G79" s="37"/>
      <c r="H79" s="38"/>
    </row>
    <row r="80" spans="1:8" s="16" customFormat="1" ht="37.5" customHeight="1" outlineLevel="1" x14ac:dyDescent="0.2">
      <c r="A80" s="130" t="s">
        <v>201</v>
      </c>
      <c r="B80" s="131"/>
      <c r="C80" s="126"/>
      <c r="D80" s="36">
        <v>24000</v>
      </c>
      <c r="E80" s="37"/>
      <c r="F80" s="37"/>
      <c r="G80" s="37"/>
      <c r="H80" s="38"/>
    </row>
    <row r="81" spans="1:8" s="16" customFormat="1" ht="37.5" customHeight="1" outlineLevel="1" x14ac:dyDescent="0.2">
      <c r="A81" s="130" t="s">
        <v>202</v>
      </c>
      <c r="B81" s="131"/>
      <c r="C81" s="126"/>
      <c r="D81" s="36">
        <v>24960</v>
      </c>
      <c r="E81" s="37"/>
      <c r="F81" s="37"/>
      <c r="G81" s="37"/>
      <c r="H81" s="38"/>
    </row>
    <row r="82" spans="1:8" s="16" customFormat="1" ht="37.5" customHeight="1" outlineLevel="1" x14ac:dyDescent="0.2">
      <c r="A82" s="130" t="s">
        <v>203</v>
      </c>
      <c r="B82" s="131"/>
      <c r="C82" s="126"/>
      <c r="D82" s="36">
        <v>25920</v>
      </c>
      <c r="E82" s="37"/>
      <c r="F82" s="37"/>
      <c r="G82" s="37"/>
      <c r="H82" s="38"/>
    </row>
    <row r="83" spans="1:8" s="16" customFormat="1" ht="37.5" customHeight="1" outlineLevel="1" x14ac:dyDescent="0.2">
      <c r="A83" s="130" t="s">
        <v>204</v>
      </c>
      <c r="B83" s="131"/>
      <c r="C83" s="126"/>
      <c r="D83" s="36">
        <v>26880</v>
      </c>
      <c r="E83" s="37"/>
      <c r="F83" s="37"/>
      <c r="G83" s="37"/>
      <c r="H83" s="38"/>
    </row>
    <row r="84" spans="1:8" s="16" customFormat="1" ht="37.5" customHeight="1" outlineLevel="1" x14ac:dyDescent="0.2">
      <c r="A84" s="130" t="s">
        <v>205</v>
      </c>
      <c r="B84" s="131"/>
      <c r="C84" s="126"/>
      <c r="D84" s="36">
        <v>27840</v>
      </c>
      <c r="E84" s="37"/>
      <c r="F84" s="37"/>
      <c r="G84" s="37"/>
      <c r="H84" s="38"/>
    </row>
    <row r="85" spans="1:8" s="16" customFormat="1" ht="37.5" customHeight="1" outlineLevel="1" x14ac:dyDescent="0.2">
      <c r="A85" s="130" t="s">
        <v>206</v>
      </c>
      <c r="B85" s="131"/>
      <c r="C85" s="126"/>
      <c r="D85" s="36">
        <v>28800</v>
      </c>
      <c r="E85" s="37"/>
      <c r="F85" s="37"/>
      <c r="G85" s="37"/>
      <c r="H85" s="38"/>
    </row>
    <row r="86" spans="1:8" s="16" customFormat="1" ht="37.5" customHeight="1" outlineLevel="1" x14ac:dyDescent="0.2">
      <c r="A86" s="130" t="s">
        <v>216</v>
      </c>
      <c r="B86" s="131"/>
      <c r="C86" s="126"/>
      <c r="D86" s="36">
        <v>29760</v>
      </c>
      <c r="E86" s="37"/>
      <c r="F86" s="37"/>
      <c r="G86" s="37"/>
      <c r="H86" s="38"/>
    </row>
    <row r="87" spans="1:8" s="16" customFormat="1" ht="37.5" customHeight="1" outlineLevel="1" x14ac:dyDescent="0.2">
      <c r="A87" s="130" t="s">
        <v>217</v>
      </c>
      <c r="B87" s="131"/>
      <c r="C87" s="126"/>
      <c r="D87" s="36">
        <v>30720</v>
      </c>
      <c r="E87" s="37"/>
      <c r="F87" s="37"/>
      <c r="G87" s="37"/>
      <c r="H87" s="38"/>
    </row>
    <row r="88" spans="1:8" s="16" customFormat="1" ht="37.5" customHeight="1" outlineLevel="1" x14ac:dyDescent="0.2">
      <c r="A88" s="130" t="s">
        <v>218</v>
      </c>
      <c r="B88" s="131"/>
      <c r="C88" s="126"/>
      <c r="D88" s="36">
        <v>31680</v>
      </c>
      <c r="E88" s="37"/>
      <c r="F88" s="37"/>
      <c r="G88" s="37"/>
      <c r="H88" s="38"/>
    </row>
    <row r="89" spans="1:8" s="16" customFormat="1" ht="37.5" customHeight="1" outlineLevel="1" x14ac:dyDescent="0.2">
      <c r="A89" s="130" t="s">
        <v>219</v>
      </c>
      <c r="B89" s="131"/>
      <c r="C89" s="126"/>
      <c r="D89" s="36">
        <v>32640</v>
      </c>
      <c r="E89" s="37"/>
      <c r="F89" s="37"/>
      <c r="G89" s="37"/>
      <c r="H89" s="38"/>
    </row>
    <row r="90" spans="1:8" s="16" customFormat="1" ht="37.5" customHeight="1" outlineLevel="1" thickBot="1" x14ac:dyDescent="0.25">
      <c r="A90" s="130" t="s">
        <v>220</v>
      </c>
      <c r="B90" s="131"/>
      <c r="C90" s="126"/>
      <c r="D90" s="36">
        <v>33600</v>
      </c>
      <c r="E90" s="37"/>
      <c r="F90" s="37"/>
      <c r="G90" s="37"/>
      <c r="H90" s="38"/>
    </row>
    <row r="91" spans="1:8" s="16" customFormat="1" ht="50.1" customHeight="1" thickBot="1" x14ac:dyDescent="0.25">
      <c r="A91" s="119" t="s">
        <v>52</v>
      </c>
      <c r="B91" s="120"/>
      <c r="C91" s="120"/>
      <c r="D91" s="121" t="str">
        <f>"от "&amp;MIN(D92:D101)&amp;" до "&amp;MAX(D92:D101)</f>
        <v>от 300 до 7920</v>
      </c>
      <c r="E91" s="122"/>
      <c r="F91" s="122"/>
      <c r="G91" s="122"/>
      <c r="H91" s="123"/>
    </row>
    <row r="92" spans="1:8" s="16" customFormat="1" ht="157.5" customHeight="1" x14ac:dyDescent="0.2">
      <c r="A92" s="590" t="s">
        <v>631</v>
      </c>
      <c r="B92" s="133" t="s">
        <v>273</v>
      </c>
      <c r="C92" s="5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92" s="127">
        <v>1008</v>
      </c>
      <c r="E92" s="128"/>
      <c r="F92" s="128"/>
      <c r="G92" s="128"/>
      <c r="H92" s="129"/>
    </row>
    <row r="93" spans="1:8" s="16" customFormat="1" ht="37.5" customHeight="1" x14ac:dyDescent="0.2">
      <c r="A93" s="143" t="s">
        <v>54</v>
      </c>
      <c r="B93" s="144"/>
      <c r="C93" s="13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93" s="36">
        <v>360</v>
      </c>
      <c r="E93" s="37"/>
      <c r="F93" s="37"/>
      <c r="G93" s="37"/>
      <c r="H93" s="38"/>
    </row>
    <row r="94" spans="1:8" s="16" customFormat="1" ht="37.5" customHeight="1" x14ac:dyDescent="0.2">
      <c r="A94" s="143" t="s">
        <v>55</v>
      </c>
      <c r="B94" s="144"/>
      <c r="C94" s="142"/>
      <c r="D94" s="36">
        <v>7920</v>
      </c>
      <c r="E94" s="37"/>
      <c r="F94" s="37"/>
      <c r="G94" s="37"/>
      <c r="H94" s="38"/>
    </row>
    <row r="95" spans="1:8" s="16" customFormat="1" ht="37.5" customHeight="1" x14ac:dyDescent="0.2">
      <c r="A95" s="143" t="s">
        <v>56</v>
      </c>
      <c r="B95" s="144"/>
      <c r="C95" s="142"/>
      <c r="D95" s="36">
        <v>1560</v>
      </c>
      <c r="E95" s="37"/>
      <c r="F95" s="37"/>
      <c r="G95" s="37"/>
      <c r="H95" s="38"/>
    </row>
    <row r="96" spans="1:8" s="16" customFormat="1" ht="37.5" customHeight="1" x14ac:dyDescent="0.2">
      <c r="A96" s="143" t="s">
        <v>57</v>
      </c>
      <c r="B96" s="144"/>
      <c r="C96" s="142"/>
      <c r="D96" s="36">
        <v>5280</v>
      </c>
      <c r="E96" s="37"/>
      <c r="F96" s="37"/>
      <c r="G96" s="37"/>
      <c r="H96" s="38"/>
    </row>
    <row r="97" spans="1:8" s="16" customFormat="1" ht="37.5" customHeight="1" x14ac:dyDescent="0.2">
      <c r="A97" s="143" t="s">
        <v>58</v>
      </c>
      <c r="B97" s="458"/>
      <c r="C97" s="142"/>
      <c r="D97" s="36">
        <v>300</v>
      </c>
      <c r="E97" s="37"/>
      <c r="F97" s="37"/>
      <c r="G97" s="37"/>
      <c r="H97" s="38"/>
    </row>
    <row r="98" spans="1:8" s="16" customFormat="1" ht="37.5" customHeight="1" x14ac:dyDescent="0.2">
      <c r="A98" s="143" t="s">
        <v>59</v>
      </c>
      <c r="B98" s="458"/>
      <c r="C98" s="142"/>
      <c r="D98" s="36">
        <v>300</v>
      </c>
      <c r="E98" s="37"/>
      <c r="F98" s="37"/>
      <c r="G98" s="37"/>
      <c r="H98" s="38"/>
    </row>
    <row r="99" spans="1:8" s="16" customFormat="1" ht="37.5" customHeight="1" x14ac:dyDescent="0.2">
      <c r="A99" s="143" t="s">
        <v>60</v>
      </c>
      <c r="B99" s="458"/>
      <c r="C99" s="142"/>
      <c r="D99" s="36">
        <v>600</v>
      </c>
      <c r="E99" s="37"/>
      <c r="F99" s="37"/>
      <c r="G99" s="37"/>
      <c r="H99" s="38"/>
    </row>
    <row r="100" spans="1:8" s="16" customFormat="1" ht="37.5" customHeight="1" x14ac:dyDescent="0.2">
      <c r="A100" s="143" t="s">
        <v>61</v>
      </c>
      <c r="B100" s="458"/>
      <c r="C100" s="142"/>
      <c r="D100" s="36">
        <v>900</v>
      </c>
      <c r="E100" s="37"/>
      <c r="F100" s="37"/>
      <c r="G100" s="37"/>
      <c r="H100" s="38"/>
    </row>
    <row r="101" spans="1:8" s="16" customFormat="1" ht="37.5" customHeight="1" thickBot="1" x14ac:dyDescent="0.25">
      <c r="A101" s="194" t="s">
        <v>62</v>
      </c>
      <c r="B101" s="459"/>
      <c r="C101" s="147"/>
      <c r="D101" s="36">
        <v>4440</v>
      </c>
      <c r="E101" s="37"/>
      <c r="F101" s="37"/>
      <c r="G101" s="37"/>
      <c r="H101" s="38"/>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02" s="45">
        <v>30</v>
      </c>
      <c r="E102" s="45"/>
      <c r="F102" s="45"/>
      <c r="G102" s="45"/>
      <c r="H102" s="46"/>
    </row>
    <row r="103" spans="1:8" s="28" customFormat="1" ht="50.1" customHeight="1" thickBot="1" x14ac:dyDescent="0.25">
      <c r="A103" s="24" t="s">
        <v>65</v>
      </c>
      <c r="B103" s="25"/>
      <c r="C103" s="26"/>
      <c r="D103" s="156" t="str">
        <f>"от "&amp;MIN(D105,D125:H126,F165,D127:H141)&amp;" до "&amp;MAX(D105,D125:H126,F165,D127:H141)</f>
        <v>от 540 до 25800</v>
      </c>
      <c r="E103" s="156"/>
      <c r="F103" s="156"/>
      <c r="G103" s="156"/>
      <c r="H103" s="157"/>
    </row>
    <row r="104" spans="1:8" s="16" customFormat="1" ht="24.95" customHeight="1" thickBot="1" x14ac:dyDescent="0.25">
      <c r="A104" s="301"/>
      <c r="B104" s="302"/>
      <c r="C104" s="118"/>
      <c r="D104" s="325"/>
      <c r="E104" s="325"/>
      <c r="F104" s="325"/>
      <c r="G104" s="325"/>
      <c r="H104" s="326"/>
    </row>
    <row r="105" spans="1:8" s="16" customFormat="1" ht="57"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05" s="165">
        <v>4200</v>
      </c>
      <c r="E105" s="165"/>
      <c r="F105" s="165"/>
      <c r="G105" s="165"/>
      <c r="H105" s="166"/>
    </row>
    <row r="106" spans="1:8" s="16" customFormat="1" ht="57" customHeight="1" thickBot="1" x14ac:dyDescent="0.25">
      <c r="A106" s="167" t="s">
        <v>67</v>
      </c>
      <c r="B106" s="168"/>
      <c r="C106" s="169"/>
      <c r="D106" s="170" t="s">
        <v>68</v>
      </c>
      <c r="E106" s="171"/>
      <c r="F106" s="171"/>
      <c r="G106" s="171"/>
      <c r="H106" s="172"/>
    </row>
    <row r="107" spans="1:8" s="16" customFormat="1" ht="57" customHeight="1" x14ac:dyDescent="0.2">
      <c r="A107" s="173" t="s">
        <v>69</v>
      </c>
      <c r="B107" s="174"/>
      <c r="C107" s="169"/>
      <c r="D107" s="140">
        <f>D105/4</f>
        <v>1050</v>
      </c>
      <c r="E107" s="140"/>
      <c r="F107" s="140"/>
      <c r="G107" s="140"/>
      <c r="H107" s="141"/>
    </row>
    <row r="108" spans="1:8" s="16" customFormat="1" ht="57" customHeight="1" x14ac:dyDescent="0.2">
      <c r="A108" s="173" t="s">
        <v>70</v>
      </c>
      <c r="B108" s="174"/>
      <c r="C108" s="169"/>
      <c r="D108" s="140">
        <f>D105/5</f>
        <v>840</v>
      </c>
      <c r="E108" s="140"/>
      <c r="F108" s="140"/>
      <c r="G108" s="140"/>
      <c r="H108" s="141"/>
    </row>
    <row r="109" spans="1:8" s="16" customFormat="1" ht="57" customHeight="1" x14ac:dyDescent="0.2">
      <c r="A109" s="173" t="s">
        <v>71</v>
      </c>
      <c r="B109" s="174"/>
      <c r="C109" s="169"/>
      <c r="D109" s="140">
        <f>D105/6</f>
        <v>700</v>
      </c>
      <c r="E109" s="140"/>
      <c r="F109" s="140"/>
      <c r="G109" s="140"/>
      <c r="H109" s="141"/>
    </row>
    <row r="110" spans="1:8" s="16" customFormat="1" ht="57" customHeight="1" x14ac:dyDescent="0.2">
      <c r="A110" s="173" t="s">
        <v>72</v>
      </c>
      <c r="B110" s="174"/>
      <c r="C110" s="169"/>
      <c r="D110" s="140">
        <f>D105/7</f>
        <v>600</v>
      </c>
      <c r="E110" s="140"/>
      <c r="F110" s="140"/>
      <c r="G110" s="140"/>
      <c r="H110" s="141"/>
    </row>
    <row r="111" spans="1:8" s="16" customFormat="1" ht="57" customHeight="1" x14ac:dyDescent="0.2">
      <c r="A111" s="173" t="s">
        <v>73</v>
      </c>
      <c r="B111" s="174"/>
      <c r="C111" s="169"/>
      <c r="D111" s="140">
        <f>D105/8</f>
        <v>525</v>
      </c>
      <c r="E111" s="140"/>
      <c r="F111" s="140"/>
      <c r="G111" s="140"/>
      <c r="H111" s="141"/>
    </row>
    <row r="112" spans="1:8" s="16" customFormat="1" ht="57" customHeight="1" x14ac:dyDescent="0.2">
      <c r="A112" s="173" t="s">
        <v>74</v>
      </c>
      <c r="B112" s="174"/>
      <c r="C112" s="169"/>
      <c r="D112" s="140">
        <f>D105/9</f>
        <v>466.66666666666669</v>
      </c>
      <c r="E112" s="140"/>
      <c r="F112" s="140"/>
      <c r="G112" s="140"/>
      <c r="H112" s="141"/>
    </row>
    <row r="113" spans="1:8" s="16" customFormat="1" ht="57" customHeight="1" x14ac:dyDescent="0.2">
      <c r="A113" s="173" t="s">
        <v>75</v>
      </c>
      <c r="B113" s="174"/>
      <c r="C113" s="169"/>
      <c r="D113" s="140">
        <f>D105/10</f>
        <v>420</v>
      </c>
      <c r="E113" s="140"/>
      <c r="F113" s="140"/>
      <c r="G113" s="140"/>
      <c r="H113" s="141"/>
    </row>
    <row r="114" spans="1:8" s="16" customFormat="1" ht="57" customHeight="1" thickBot="1" x14ac:dyDescent="0.25">
      <c r="A114" s="162" t="s">
        <v>76</v>
      </c>
      <c r="B114" s="163"/>
      <c r="C114" s="169"/>
      <c r="D114" s="165">
        <v>8400</v>
      </c>
      <c r="E114" s="165"/>
      <c r="F114" s="165"/>
      <c r="G114" s="165"/>
      <c r="H114" s="166"/>
    </row>
    <row r="115" spans="1:8" s="16" customFormat="1" ht="57" customHeight="1" thickBot="1" x14ac:dyDescent="0.25">
      <c r="A115" s="167" t="s">
        <v>67</v>
      </c>
      <c r="B115" s="168"/>
      <c r="C115" s="169"/>
      <c r="D115" s="170" t="s">
        <v>68</v>
      </c>
      <c r="E115" s="171"/>
      <c r="F115" s="171"/>
      <c r="G115" s="171"/>
      <c r="H115" s="172"/>
    </row>
    <row r="116" spans="1:8" s="16" customFormat="1" ht="57" customHeight="1" x14ac:dyDescent="0.2">
      <c r="A116" s="173" t="s">
        <v>69</v>
      </c>
      <c r="B116" s="174"/>
      <c r="C116" s="169"/>
      <c r="D116" s="564">
        <v>2100</v>
      </c>
      <c r="E116" s="509"/>
      <c r="F116" s="509"/>
      <c r="G116" s="509"/>
      <c r="H116" s="416"/>
    </row>
    <row r="117" spans="1:8" s="16" customFormat="1" ht="57" customHeight="1" x14ac:dyDescent="0.2">
      <c r="A117" s="173" t="s">
        <v>70</v>
      </c>
      <c r="B117" s="174"/>
      <c r="C117" s="169"/>
      <c r="D117" s="329">
        <v>1680</v>
      </c>
      <c r="E117" s="140"/>
      <c r="F117" s="140"/>
      <c r="G117" s="140"/>
      <c r="H117" s="141"/>
    </row>
    <row r="118" spans="1:8" s="16" customFormat="1" ht="57" customHeight="1" x14ac:dyDescent="0.2">
      <c r="A118" s="173" t="s">
        <v>71</v>
      </c>
      <c r="B118" s="174"/>
      <c r="C118" s="169"/>
      <c r="D118" s="329">
        <v>1400</v>
      </c>
      <c r="E118" s="140"/>
      <c r="F118" s="140"/>
      <c r="G118" s="140"/>
      <c r="H118" s="141"/>
    </row>
    <row r="119" spans="1:8" s="16" customFormat="1" ht="57" customHeight="1" x14ac:dyDescent="0.2">
      <c r="A119" s="173" t="s">
        <v>72</v>
      </c>
      <c r="B119" s="174"/>
      <c r="C119" s="169"/>
      <c r="D119" s="329">
        <v>1200</v>
      </c>
      <c r="E119" s="140"/>
      <c r="F119" s="140"/>
      <c r="G119" s="140"/>
      <c r="H119" s="141"/>
    </row>
    <row r="120" spans="1:8" s="16" customFormat="1" ht="57" customHeight="1" x14ac:dyDescent="0.2">
      <c r="A120" s="173" t="s">
        <v>73</v>
      </c>
      <c r="B120" s="174"/>
      <c r="C120" s="169"/>
      <c r="D120" s="329">
        <v>1050</v>
      </c>
      <c r="E120" s="140"/>
      <c r="F120" s="140"/>
      <c r="G120" s="140"/>
      <c r="H120" s="141"/>
    </row>
    <row r="121" spans="1:8" s="16" customFormat="1" ht="57" customHeight="1" x14ac:dyDescent="0.2">
      <c r="A121" s="173" t="s">
        <v>74</v>
      </c>
      <c r="B121" s="174"/>
      <c r="C121" s="169"/>
      <c r="D121" s="140">
        <v>933.33333333333337</v>
      </c>
      <c r="E121" s="140"/>
      <c r="F121" s="140"/>
      <c r="G121" s="140"/>
      <c r="H121" s="141"/>
    </row>
    <row r="122" spans="1:8" s="16" customFormat="1" ht="57" customHeight="1" thickBot="1" x14ac:dyDescent="0.25">
      <c r="A122" s="173" t="s">
        <v>75</v>
      </c>
      <c r="B122" s="174"/>
      <c r="C122" s="177"/>
      <c r="D122" s="140">
        <v>840</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23" s="44">
        <v>20016</v>
      </c>
      <c r="E123" s="45"/>
      <c r="F123" s="45"/>
      <c r="G123" s="45"/>
      <c r="H123" s="46"/>
    </row>
    <row r="124" spans="1:8" s="16" customFormat="1" ht="24.95" customHeight="1" thickBot="1" x14ac:dyDescent="0.25">
      <c r="A124" s="301"/>
      <c r="B124" s="302"/>
      <c r="C124" s="182"/>
      <c r="D124" s="325"/>
      <c r="E124" s="325"/>
      <c r="F124" s="325"/>
      <c r="G124" s="325"/>
      <c r="H124" s="326"/>
    </row>
    <row r="125" spans="1:8" s="16" customFormat="1" ht="50.1" customHeight="1" x14ac:dyDescent="0.2">
      <c r="A125" s="143" t="s">
        <v>78</v>
      </c>
      <c r="B125" s="144"/>
      <c r="C125" s="294" t="str">
        <f>"Интернет-площадка 2gis.ru на основе Cправочника организаций "&amp;$C$2&amp;""</f>
        <v>Интернет-площадка 2gis.ru на основе Cправочника организаций "2ГИС.СОЧИ"</v>
      </c>
      <c r="D125" s="56">
        <v>7680</v>
      </c>
      <c r="E125" s="37"/>
      <c r="F125" s="37"/>
      <c r="G125" s="37"/>
      <c r="H125" s="38"/>
    </row>
    <row r="126" spans="1:8" s="16" customFormat="1" ht="50.1" customHeight="1" x14ac:dyDescent="0.2">
      <c r="A126" s="143" t="s">
        <v>79</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6" s="56">
        <v>5250</v>
      </c>
      <c r="E126" s="37"/>
      <c r="F126" s="37"/>
      <c r="G126" s="37"/>
      <c r="H126" s="38"/>
    </row>
    <row r="127" spans="1:8" s="16" customFormat="1" ht="50.1" customHeight="1" x14ac:dyDescent="0.2">
      <c r="A127" s="137" t="s">
        <v>80</v>
      </c>
      <c r="B127" s="191"/>
      <c r="C12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7" s="56">
        <v>5250</v>
      </c>
      <c r="E127" s="37"/>
      <c r="F127" s="37"/>
      <c r="G127" s="37"/>
      <c r="H127" s="38"/>
    </row>
    <row r="128" spans="1:8" s="16" customFormat="1" ht="50.1" customHeight="1" x14ac:dyDescent="0.2">
      <c r="A128" s="137" t="s">
        <v>81</v>
      </c>
      <c r="B128" s="191"/>
      <c r="C128" s="190" t="str">
        <f>"Интернет-площадка 2gis.ru на основе Cправочника организаций "&amp;$C$2&amp;""</f>
        <v>Интернет-площадка 2gis.ru на основе Cправочника организаций "2ГИС.СОЧИ"</v>
      </c>
      <c r="D128" s="56">
        <v>20340</v>
      </c>
      <c r="E128" s="37"/>
      <c r="F128" s="37"/>
      <c r="G128" s="37"/>
      <c r="H128" s="38"/>
    </row>
    <row r="129" spans="1:8" s="16" customFormat="1" ht="50.1" customHeight="1" x14ac:dyDescent="0.2">
      <c r="A129" s="143" t="s">
        <v>82</v>
      </c>
      <c r="B129" s="144"/>
      <c r="C129" s="190" t="str">
        <f>"Интернет-площадка 2gis.ru на основе Cправочника организаций "&amp;$C$2&amp;""</f>
        <v>Интернет-площадка 2gis.ru на основе Cправочника организаций "2ГИС.СОЧИ"</v>
      </c>
      <c r="D129" s="56">
        <v>24408</v>
      </c>
      <c r="E129" s="37"/>
      <c r="F129" s="37"/>
      <c r="G129" s="37"/>
      <c r="H129" s="38"/>
    </row>
    <row r="130" spans="1:8" s="16" customFormat="1" ht="50.1" customHeight="1" x14ac:dyDescent="0.2">
      <c r="A130" s="143" t="s">
        <v>83</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0" s="56">
        <v>5250</v>
      </c>
      <c r="E130" s="37"/>
      <c r="F130" s="37"/>
      <c r="G130" s="37"/>
      <c r="H130" s="38"/>
    </row>
    <row r="131" spans="1:8" s="16" customFormat="1" ht="50.1" customHeight="1" x14ac:dyDescent="0.2">
      <c r="A131" s="143" t="s">
        <v>84</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1" s="56">
        <v>5250</v>
      </c>
      <c r="E131" s="37"/>
      <c r="F131" s="37"/>
      <c r="G131" s="37"/>
      <c r="H131" s="38"/>
    </row>
    <row r="132" spans="1:8" s="16" customFormat="1" ht="50.1" customHeight="1" x14ac:dyDescent="0.2">
      <c r="A132" s="143" t="s">
        <v>85</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2" s="56">
        <v>5250</v>
      </c>
      <c r="E132" s="37"/>
      <c r="F132" s="37"/>
      <c r="G132" s="37"/>
      <c r="H132" s="38"/>
    </row>
    <row r="133" spans="1:8" s="16" customFormat="1" ht="50.1" customHeight="1" x14ac:dyDescent="0.2">
      <c r="A133" s="143" t="s">
        <v>86</v>
      </c>
      <c r="B133" s="144"/>
      <c r="C133" s="190" t="str">
        <f>C165</f>
        <v>электронный справочник на основе Справочника организаций "2ГИС.СОЧИ" (мобильная версия 2ГИС 4.0 и выше)</v>
      </c>
      <c r="D133" s="56">
        <v>12204</v>
      </c>
      <c r="E133" s="37"/>
      <c r="F133" s="37"/>
      <c r="G133" s="37"/>
      <c r="H133" s="38"/>
    </row>
    <row r="134" spans="1:8" s="16" customFormat="1" ht="50.1" customHeight="1" x14ac:dyDescent="0.2">
      <c r="A134" s="143" t="s">
        <v>87</v>
      </c>
      <c r="B134" s="144"/>
      <c r="C134" s="190" t="s">
        <v>88</v>
      </c>
      <c r="D134" s="56">
        <v>540</v>
      </c>
      <c r="E134" s="37"/>
      <c r="F134" s="37"/>
      <c r="G134" s="37"/>
      <c r="H134" s="38"/>
    </row>
    <row r="135" spans="1:8" s="16" customFormat="1" ht="78" customHeight="1" x14ac:dyDescent="0.2">
      <c r="A135" s="143" t="s">
        <v>89</v>
      </c>
      <c r="B135" s="144"/>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5" s="56">
        <v>4320</v>
      </c>
      <c r="E135" s="37"/>
      <c r="F135" s="37"/>
      <c r="G135" s="37"/>
      <c r="H135" s="38"/>
    </row>
    <row r="136" spans="1:8" s="16" customFormat="1" ht="78" customHeight="1" x14ac:dyDescent="0.2">
      <c r="A136" s="143" t="s">
        <v>90</v>
      </c>
      <c r="B136" s="144"/>
      <c r="C136" s="190"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6" s="56">
        <v>3456</v>
      </c>
      <c r="E136" s="37"/>
      <c r="F136" s="37"/>
      <c r="G136" s="37"/>
      <c r="H136" s="38"/>
    </row>
    <row r="137" spans="1:8" s="16" customFormat="1" ht="78" customHeight="1" x14ac:dyDescent="0.2">
      <c r="A137" s="143" t="s">
        <v>91</v>
      </c>
      <c r="B137" s="144"/>
      <c r="C137"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7" s="56">
        <v>3480</v>
      </c>
      <c r="E137" s="37"/>
      <c r="F137" s="37"/>
      <c r="G137" s="37"/>
      <c r="H137" s="38"/>
    </row>
    <row r="138" spans="1:8" s="16" customFormat="1" ht="78" customHeight="1" x14ac:dyDescent="0.2">
      <c r="A138" s="143" t="s">
        <v>92</v>
      </c>
      <c r="B138" s="144"/>
      <c r="C138"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8" s="56">
        <v>1728</v>
      </c>
      <c r="E138" s="37"/>
      <c r="F138" s="37"/>
      <c r="G138" s="37"/>
      <c r="H138" s="38"/>
    </row>
    <row r="139" spans="1:8" s="16" customFormat="1" ht="78" customHeight="1" x14ac:dyDescent="0.2">
      <c r="A139" s="143" t="s">
        <v>93</v>
      </c>
      <c r="B139" s="144" t="s">
        <v>93</v>
      </c>
      <c r="C13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9" s="56">
        <v>25800</v>
      </c>
      <c r="E139" s="37"/>
      <c r="F139" s="37"/>
      <c r="G139" s="37"/>
      <c r="H139" s="38"/>
    </row>
    <row r="140" spans="1:8" s="16" customFormat="1" ht="78" customHeight="1" x14ac:dyDescent="0.2">
      <c r="A140" s="143" t="s">
        <v>94</v>
      </c>
      <c r="B140" s="144" t="s">
        <v>94</v>
      </c>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40" s="56">
        <v>10008</v>
      </c>
      <c r="E140" s="37"/>
      <c r="F140" s="37"/>
      <c r="G140" s="37"/>
      <c r="H140" s="38"/>
    </row>
    <row r="141" spans="1:8" s="16" customFormat="1" ht="50.1" customHeight="1" thickBot="1" x14ac:dyDescent="0.25">
      <c r="A141" s="143" t="s">
        <v>95</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1" s="56">
        <v>6360</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42" s="56">
        <v>1008</v>
      </c>
      <c r="E142" s="37"/>
      <c r="F142" s="37"/>
      <c r="G142" s="37"/>
      <c r="H142" s="38"/>
    </row>
    <row r="143" spans="1:8" s="16" customFormat="1" ht="102" customHeight="1" thickBot="1" x14ac:dyDescent="0.25">
      <c r="A143" s="143" t="s">
        <v>96</v>
      </c>
      <c r="B143" s="144"/>
      <c r="C14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43" s="56">
        <v>100002</v>
      </c>
      <c r="E143" s="37"/>
      <c r="F143" s="37"/>
      <c r="G143" s="37"/>
      <c r="H143" s="38"/>
    </row>
    <row r="144" spans="1:8" s="16" customFormat="1" ht="126" customHeight="1" x14ac:dyDescent="0.2">
      <c r="A144" s="143" t="s">
        <v>97</v>
      </c>
      <c r="B144" s="144"/>
      <c r="C14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4" s="56">
        <v>12000</v>
      </c>
      <c r="E144" s="37"/>
      <c r="F144" s="37"/>
      <c r="G144" s="37"/>
      <c r="H144" s="38"/>
    </row>
    <row r="145" spans="1:8" s="16" customFormat="1" ht="96" customHeight="1" x14ac:dyDescent="0.2">
      <c r="A145" s="137" t="s">
        <v>98</v>
      </c>
      <c r="B145" s="191"/>
      <c r="C14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5" s="56">
        <v>4500</v>
      </c>
      <c r="E145" s="37"/>
      <c r="F145" s="37"/>
      <c r="G145" s="37"/>
      <c r="H145" s="38"/>
    </row>
    <row r="146" spans="1:8" s="16" customFormat="1" ht="96" customHeight="1" x14ac:dyDescent="0.2">
      <c r="A146" s="137" t="s">
        <v>99</v>
      </c>
      <c r="B146" s="191"/>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46" s="56">
        <v>15003</v>
      </c>
      <c r="E146" s="37"/>
      <c r="F146" s="37"/>
      <c r="G146" s="37"/>
      <c r="H146" s="38"/>
    </row>
    <row r="147" spans="1:8" s="16" customFormat="1" ht="50.1" customHeight="1" x14ac:dyDescent="0.2">
      <c r="A147" s="143" t="s">
        <v>100</v>
      </c>
      <c r="B147" s="144"/>
      <c r="C147" s="190" t="str">
        <f>"Интернет-площадка 2gis.ru на основе Cправочника организаций "&amp;$C$2&amp;""</f>
        <v>Интернет-площадка 2gis.ru на основе Cправочника организаций "2ГИС.СОЧИ"</v>
      </c>
      <c r="D147" s="56">
        <v>13920</v>
      </c>
      <c r="E147" s="37"/>
      <c r="F147" s="37"/>
      <c r="G147" s="37"/>
      <c r="H147" s="38"/>
    </row>
    <row r="148" spans="1:8" s="16" customFormat="1" ht="50.1" customHeight="1" x14ac:dyDescent="0.2">
      <c r="A148" s="143" t="s">
        <v>101</v>
      </c>
      <c r="B148" s="144"/>
      <c r="C148"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9480</v>
      </c>
      <c r="E148" s="37"/>
      <c r="F148" s="37"/>
      <c r="G148" s="37"/>
      <c r="H148" s="38"/>
    </row>
    <row r="149" spans="1:8" s="16" customFormat="1" ht="50.1" customHeight="1" x14ac:dyDescent="0.2">
      <c r="A149" s="137" t="s">
        <v>102</v>
      </c>
      <c r="B149" s="191"/>
      <c r="C149"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9" s="56">
        <v>9480</v>
      </c>
      <c r="E149" s="37"/>
      <c r="F149" s="37"/>
      <c r="G149" s="37"/>
      <c r="H149" s="38"/>
    </row>
    <row r="150" spans="1:8" s="16" customFormat="1" ht="50.1" customHeight="1" x14ac:dyDescent="0.2">
      <c r="A150" s="137" t="s">
        <v>103</v>
      </c>
      <c r="B150" s="191"/>
      <c r="C150" s="190" t="str">
        <f>"Интернет-площадка 2gis.ru на основе Cправочника организаций "&amp;$C$2&amp;""</f>
        <v>Интернет-площадка 2gis.ru на основе Cправочника организаций "2ГИС.СОЧИ"</v>
      </c>
      <c r="D150" s="56">
        <v>36720</v>
      </c>
      <c r="E150" s="37"/>
      <c r="F150" s="37"/>
      <c r="G150" s="37"/>
      <c r="H150" s="38"/>
    </row>
    <row r="151" spans="1:8" s="16" customFormat="1" ht="50.1" customHeight="1" x14ac:dyDescent="0.2">
      <c r="A151" s="137" t="s">
        <v>104</v>
      </c>
      <c r="B151" s="191"/>
      <c r="C151" s="190" t="str">
        <f>"Интернет-площадка 2gis.ru на основе Cправочника организаций "&amp;$C$2&amp;""</f>
        <v>Интернет-площадка 2gis.ru на основе Cправочника организаций "2ГИС.СОЧИ"</v>
      </c>
      <c r="D151" s="56">
        <v>44064</v>
      </c>
      <c r="E151" s="37"/>
      <c r="F151" s="37"/>
      <c r="G151" s="37"/>
      <c r="H151" s="38"/>
    </row>
    <row r="152" spans="1:8" s="16" customFormat="1" ht="50.1" customHeight="1" x14ac:dyDescent="0.2">
      <c r="A152" s="137" t="s">
        <v>105</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2" s="56">
        <v>9480</v>
      </c>
      <c r="E152" s="37"/>
      <c r="F152" s="37"/>
      <c r="G152" s="37"/>
      <c r="H152" s="38"/>
    </row>
    <row r="153" spans="1:8" s="16" customFormat="1" ht="50.1" customHeight="1" x14ac:dyDescent="0.2">
      <c r="A153" s="137" t="s">
        <v>106</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3" s="56">
        <v>9480</v>
      </c>
      <c r="E153" s="37"/>
      <c r="F153" s="37"/>
      <c r="G153" s="37"/>
      <c r="H153" s="38"/>
    </row>
    <row r="154" spans="1:8" s="16" customFormat="1" ht="50.1" customHeight="1" x14ac:dyDescent="0.2">
      <c r="A154" s="143" t="s">
        <v>107</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4" s="56">
        <v>9480</v>
      </c>
      <c r="E154" s="37"/>
      <c r="F154" s="37"/>
      <c r="G154" s="37"/>
      <c r="H154" s="38"/>
    </row>
    <row r="155" spans="1:8" s="16" customFormat="1" ht="50.1" customHeight="1" x14ac:dyDescent="0.2">
      <c r="A155" s="143" t="s">
        <v>108</v>
      </c>
      <c r="B155" s="144"/>
      <c r="C155" s="190" t="s">
        <v>88</v>
      </c>
      <c r="D155" s="56">
        <v>1080</v>
      </c>
      <c r="E155" s="37"/>
      <c r="F155" s="37"/>
      <c r="G155" s="37"/>
      <c r="H155" s="38"/>
    </row>
    <row r="156" spans="1:8" s="16" customFormat="1" ht="75" customHeight="1" x14ac:dyDescent="0.2">
      <c r="A156" s="143" t="s">
        <v>109</v>
      </c>
      <c r="B156" s="144"/>
      <c r="C15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56">
        <v>46440</v>
      </c>
      <c r="E156" s="37"/>
      <c r="F156" s="37"/>
      <c r="G156" s="37"/>
      <c r="H156" s="38"/>
    </row>
    <row r="157" spans="1:8" s="16" customFormat="1" ht="50.1" customHeight="1" thickBot="1" x14ac:dyDescent="0.25">
      <c r="A157" s="143" t="s">
        <v>110</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11520</v>
      </c>
      <c r="E157" s="37"/>
      <c r="F157" s="37"/>
      <c r="G157" s="37"/>
      <c r="H157" s="38"/>
    </row>
    <row r="158" spans="1:8" s="28" customFormat="1" ht="50.1" customHeight="1" thickBot="1" x14ac:dyDescent="0.25">
      <c r="A158" s="24" t="s">
        <v>111</v>
      </c>
      <c r="B158" s="25"/>
      <c r="C158" s="26"/>
      <c r="D158" s="156"/>
      <c r="E158" s="156"/>
      <c r="F158" s="156"/>
      <c r="G158" s="156"/>
      <c r="H158" s="157"/>
    </row>
    <row r="159" spans="1:8" s="16" customFormat="1" ht="50.1" customHeight="1" x14ac:dyDescent="0.2">
      <c r="A159" s="143" t="s">
        <v>112</v>
      </c>
      <c r="B159" s="144"/>
      <c r="C159"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59" s="36">
        <v>10008</v>
      </c>
      <c r="E159" s="37"/>
      <c r="F159" s="37"/>
      <c r="G159" s="37"/>
      <c r="H159" s="38"/>
    </row>
    <row r="160" spans="1:8" s="16" customFormat="1" ht="50.1" customHeight="1" x14ac:dyDescent="0.2">
      <c r="A160" s="143" t="s">
        <v>113</v>
      </c>
      <c r="B160" s="144"/>
      <c r="C160" s="196"/>
      <c r="D160" s="36">
        <v>10008</v>
      </c>
      <c r="E160" s="37"/>
      <c r="F160" s="37"/>
      <c r="G160" s="37"/>
      <c r="H160" s="38"/>
    </row>
    <row r="161" spans="1:8" s="16" customFormat="1" ht="50.1" customHeight="1" x14ac:dyDescent="0.2">
      <c r="A161" s="194" t="s">
        <v>114</v>
      </c>
      <c r="B161" s="195"/>
      <c r="C161" s="196"/>
      <c r="D161" s="329">
        <v>1500</v>
      </c>
      <c r="E161" s="140"/>
      <c r="F161" s="140"/>
      <c r="G161" s="140"/>
      <c r="H161" s="140"/>
    </row>
    <row r="162" spans="1:8" s="16" customFormat="1" ht="50.1" customHeight="1" x14ac:dyDescent="0.2">
      <c r="A162" s="194" t="s">
        <v>115</v>
      </c>
      <c r="B162" s="195"/>
      <c r="C162" s="196"/>
      <c r="D162" s="329">
        <v>150</v>
      </c>
      <c r="E162" s="140"/>
      <c r="F162" s="140"/>
      <c r="G162" s="140"/>
      <c r="H162" s="140"/>
    </row>
    <row r="163" spans="1:8" s="16" customFormat="1" ht="50.1" customHeight="1" thickBot="1" x14ac:dyDescent="0.25">
      <c r="A163" s="194" t="s">
        <v>116</v>
      </c>
      <c r="B163" s="195"/>
      <c r="C163" s="198"/>
      <c r="D163" s="78">
        <v>510</v>
      </c>
      <c r="E163" s="79"/>
      <c r="F163" s="79"/>
      <c r="G163" s="79"/>
      <c r="H163" s="79"/>
    </row>
    <row r="164" spans="1:8" s="16" customFormat="1" ht="50.1" customHeight="1" thickBot="1" x14ac:dyDescent="0.25">
      <c r="A164" s="24" t="s">
        <v>117</v>
      </c>
      <c r="B164" s="25"/>
      <c r="C164" s="26"/>
      <c r="D164" s="156"/>
      <c r="E164" s="156"/>
      <c r="F164" s="156"/>
      <c r="G164" s="156"/>
      <c r="H164" s="157"/>
    </row>
    <row r="165" spans="1:8" s="16" customFormat="1" ht="50.1" customHeight="1" x14ac:dyDescent="0.2">
      <c r="A165" s="143" t="s">
        <v>118</v>
      </c>
      <c r="B165" s="144"/>
      <c r="C16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5" s="200">
        <f>F165*1.2</f>
        <v>3600</v>
      </c>
      <c r="E165" s="201">
        <f>F165*1.1</f>
        <v>3300.0000000000005</v>
      </c>
      <c r="F165" s="201">
        <v>3000</v>
      </c>
      <c r="G165" s="201">
        <f>F165*0.75</f>
        <v>2250</v>
      </c>
      <c r="H165" s="202">
        <f>F165*0.5</f>
        <v>1500</v>
      </c>
    </row>
    <row r="166" spans="1:8" s="16" customFormat="1" ht="50.1" customHeight="1" x14ac:dyDescent="0.2">
      <c r="A166" s="143" t="s">
        <v>119</v>
      </c>
      <c r="B166" s="144"/>
      <c r="C166" s="190" t="str">
        <f>"Интернет-площадка 2gis.ru на основе Cправочника организаций "&amp;$C$2&amp;""</f>
        <v>Интернет-площадка 2gis.ru на основе Cправочника организаций "2ГИС.СОЧИ"</v>
      </c>
      <c r="D166" s="36">
        <v>2040</v>
      </c>
      <c r="E166" s="37"/>
      <c r="F166" s="37"/>
      <c r="G166" s="37"/>
      <c r="H166" s="38"/>
    </row>
    <row r="167" spans="1:8" s="16" customFormat="1" ht="50.1" customHeight="1" x14ac:dyDescent="0.2">
      <c r="A167" s="143" t="s">
        <v>120</v>
      </c>
      <c r="B167" s="144"/>
      <c r="C16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7" s="56">
        <v>6720</v>
      </c>
      <c r="E167" s="37"/>
      <c r="F167" s="37"/>
      <c r="G167" s="37"/>
      <c r="H167" s="38"/>
    </row>
    <row r="168" spans="1:8" s="16" customFormat="1" ht="50.1" customHeight="1" x14ac:dyDescent="0.2">
      <c r="A168" s="137" t="s">
        <v>287</v>
      </c>
      <c r="B168" s="191"/>
      <c r="C16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8" s="200">
        <f>F168*1.2</f>
        <v>6480</v>
      </c>
      <c r="E168" s="201">
        <f>F168*1.1</f>
        <v>5940.0000000000009</v>
      </c>
      <c r="F168" s="201">
        <v>5400</v>
      </c>
      <c r="G168" s="201">
        <f>F168*0.75</f>
        <v>4050</v>
      </c>
      <c r="H168" s="202">
        <f>F168*0.5</f>
        <v>2700</v>
      </c>
    </row>
    <row r="169" spans="1:8" s="16" customFormat="1" ht="50.1" customHeight="1" x14ac:dyDescent="0.2">
      <c r="A169" s="137" t="s">
        <v>166</v>
      </c>
      <c r="B169" s="191"/>
      <c r="C169" s="190" t="str">
        <f>"Интернет-площадка 2gis.ru на основе Cправочника организаций "&amp;$C$2&amp;""</f>
        <v>Интернет-площадка 2gis.ru на основе Cправочника организаций "2ГИС.СОЧИ"</v>
      </c>
      <c r="D169" s="36">
        <v>3720</v>
      </c>
      <c r="E169" s="37"/>
      <c r="F169" s="37"/>
      <c r="G169" s="37"/>
      <c r="H169" s="38"/>
    </row>
    <row r="170" spans="1:8" s="16" customFormat="1" ht="50.1" customHeight="1" x14ac:dyDescent="0.2">
      <c r="A170" s="137" t="s">
        <v>123</v>
      </c>
      <c r="B170" s="191"/>
      <c r="C170"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6">
        <v>12120</v>
      </c>
      <c r="E170" s="37"/>
      <c r="F170" s="37"/>
      <c r="G170" s="37"/>
      <c r="H170" s="38"/>
    </row>
    <row r="171" spans="1:8" s="16" customFormat="1" ht="126" customHeight="1" x14ac:dyDescent="0.2">
      <c r="A171" s="143" t="s">
        <v>124</v>
      </c>
      <c r="B171" s="144"/>
      <c r="C171" s="300" t="str">
        <f>C166</f>
        <v>Интернет-площадка 2gis.ru на основе Cправочника организаций "2ГИС.СОЧИ"</v>
      </c>
      <c r="D171" s="56">
        <v>2040</v>
      </c>
      <c r="E171" s="37"/>
      <c r="F171" s="37"/>
      <c r="G171" s="37"/>
      <c r="H171" s="38"/>
    </row>
    <row r="172" spans="1:8" s="16" customFormat="1" ht="126" customHeight="1" thickBot="1" x14ac:dyDescent="0.25">
      <c r="A172" s="143" t="s">
        <v>125</v>
      </c>
      <c r="B172" s="144"/>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2" s="56">
        <v>4398</v>
      </c>
      <c r="E172" s="37"/>
      <c r="F172" s="37"/>
      <c r="G172" s="37"/>
      <c r="H172" s="38"/>
    </row>
    <row r="173" spans="1:8" ht="50.1" customHeight="1" thickBot="1" x14ac:dyDescent="0.25">
      <c r="A173" s="24" t="s">
        <v>185</v>
      </c>
      <c r="B173" s="25"/>
      <c r="C173" s="26"/>
      <c r="D173" s="156"/>
      <c r="E173" s="156"/>
      <c r="F173" s="156"/>
      <c r="G173" s="156"/>
      <c r="H173" s="157"/>
    </row>
    <row r="174" spans="1:8" s="23" customFormat="1" ht="30" customHeight="1" thickBot="1" x14ac:dyDescent="0.25">
      <c r="A174" s="534"/>
      <c r="B174" s="357"/>
      <c r="C174" s="357"/>
      <c r="D174" s="357"/>
      <c r="E174" s="357"/>
      <c r="F174" s="357"/>
      <c r="G174" s="357"/>
      <c r="H174" s="359"/>
    </row>
    <row r="175" spans="1:8" s="16" customFormat="1" ht="83.25" customHeight="1" x14ac:dyDescent="0.2">
      <c r="A175" s="494" t="s">
        <v>186</v>
      </c>
      <c r="B175" s="495"/>
      <c r="C175"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5" s="564">
        <v>11850</v>
      </c>
      <c r="E175" s="509"/>
      <c r="F175" s="509"/>
      <c r="G175" s="509"/>
      <c r="H175" s="416"/>
    </row>
    <row r="176" spans="1:8" s="16" customFormat="1" ht="83.25" customHeight="1" thickBot="1" x14ac:dyDescent="0.25">
      <c r="A176" s="496" t="s">
        <v>187</v>
      </c>
      <c r="B176" s="497"/>
      <c r="C176" s="198"/>
      <c r="D176" s="327">
        <v>11850</v>
      </c>
      <c r="E176" s="148"/>
      <c r="F176" s="148"/>
      <c r="G176" s="148"/>
      <c r="H176" s="149"/>
    </row>
    <row r="177" spans="1:8" s="28" customFormat="1" ht="50.1" customHeight="1" thickBot="1" x14ac:dyDescent="0.25">
      <c r="A177" s="180"/>
      <c r="B177" s="181"/>
      <c r="C177" s="182"/>
      <c r="D177" s="183"/>
      <c r="E177" s="183"/>
      <c r="F177" s="183"/>
      <c r="G177" s="183"/>
      <c r="H177" s="184"/>
    </row>
    <row r="178" spans="1:8" s="23" customFormat="1" ht="26.25" x14ac:dyDescent="0.2">
      <c r="A178" s="204"/>
      <c r="B178" s="205"/>
      <c r="C178" s="206"/>
      <c r="D178" s="205"/>
      <c r="E178" s="205"/>
      <c r="F178" s="205"/>
      <c r="G178" s="205"/>
      <c r="H178" s="207"/>
    </row>
    <row r="179" spans="1:8" s="16" customFormat="1" ht="21" x14ac:dyDescent="0.2">
      <c r="A179" s="208"/>
      <c r="B179" s="209" t="s">
        <v>126</v>
      </c>
      <c r="C179" s="210" t="s">
        <v>208</v>
      </c>
      <c r="D179" s="210"/>
      <c r="E179" s="211"/>
      <c r="F179" s="211"/>
      <c r="G179" s="211"/>
      <c r="H179" s="211"/>
    </row>
    <row r="180" spans="1:8" s="16" customFormat="1" ht="21" x14ac:dyDescent="0.2">
      <c r="A180" s="208"/>
      <c r="B180" s="211"/>
      <c r="C180" s="212" t="s">
        <v>209</v>
      </c>
      <c r="D180" s="212"/>
      <c r="E180" s="211"/>
      <c r="F180" s="211"/>
      <c r="G180" s="211"/>
      <c r="H180" s="211"/>
    </row>
    <row r="181" spans="1:8" s="16" customFormat="1" ht="21" x14ac:dyDescent="0.2">
      <c r="A181" s="208"/>
      <c r="B181" s="211"/>
      <c r="C181" s="212" t="s">
        <v>210</v>
      </c>
      <c r="D181" s="212"/>
      <c r="E181" s="211"/>
      <c r="F181" s="211"/>
      <c r="G181" s="211"/>
      <c r="H181" s="211"/>
    </row>
    <row r="182" spans="1:8" s="16" customFormat="1" ht="21" x14ac:dyDescent="0.2">
      <c r="A182" s="208"/>
      <c r="B182" s="211"/>
      <c r="C182" s="392"/>
      <c r="D182" s="392"/>
      <c r="E182" s="211"/>
      <c r="F182" s="211"/>
      <c r="G182" s="211"/>
      <c r="H182" s="211"/>
    </row>
    <row r="183" spans="1:8" s="16" customFormat="1" ht="21" x14ac:dyDescent="0.2">
      <c r="A183" s="213" t="s">
        <v>663</v>
      </c>
      <c r="B183" s="213"/>
      <c r="C183" s="213"/>
      <c r="D183" s="213"/>
      <c r="E183" s="213"/>
      <c r="F183" s="213"/>
      <c r="G183" s="213"/>
      <c r="H183" s="213"/>
    </row>
    <row r="184" spans="1:8" s="16" customFormat="1" ht="21" x14ac:dyDescent="0.2">
      <c r="A184" s="204"/>
      <c r="B184" s="205"/>
      <c r="C184" s="212"/>
      <c r="D184" s="212"/>
      <c r="E184" s="211"/>
      <c r="F184" s="211"/>
      <c r="G184" s="211"/>
      <c r="H184" s="205"/>
    </row>
    <row r="185" spans="1:8" ht="12.6" customHeight="1" x14ac:dyDescent="0.2">
      <c r="A185" s="215" t="str">
        <f>Абакан_юр!A158</f>
        <v>По соглашению сторон в качестве валюты платежа могут выступать украинские гривны, в этом случае курс следующий: 1 руб. = 0,4427 гривен</v>
      </c>
      <c r="B185" s="215"/>
      <c r="C185" s="215"/>
      <c r="D185" s="216"/>
      <c r="E185" s="216"/>
      <c r="F185" s="217"/>
      <c r="G185" s="218"/>
      <c r="H185" s="218"/>
    </row>
    <row r="186" spans="1:8" s="211" customFormat="1" ht="24.95" customHeight="1" x14ac:dyDescent="0.2">
      <c r="A186" s="215" t="str">
        <f>Абакан_юр!A159</f>
        <v>По соглашению сторон в качестве валюты платежа могут выступать дирхамы ОАЭ, в этом случае курс следующий: 1 руб. = 0,0427 дирхам</v>
      </c>
      <c r="B186" s="215"/>
      <c r="C186" s="215"/>
      <c r="D186" s="216"/>
      <c r="E186" s="216"/>
      <c r="F186" s="217"/>
      <c r="G186" s="220"/>
      <c r="H186" s="220"/>
    </row>
    <row r="187" spans="1:8" s="211" customFormat="1" ht="24.95" customHeight="1" x14ac:dyDescent="0.2">
      <c r="A187" s="215" t="str">
        <f>Абакан_юр!A160</f>
        <v>По соглашению сторон в качестве валюты платежа могут выступать доллары США, в этом случае курс следующий: 1 руб. = 0,0117 доллара</v>
      </c>
      <c r="B187" s="215"/>
      <c r="C187" s="215"/>
      <c r="D187" s="216"/>
      <c r="E187" s="216"/>
      <c r="F187" s="217"/>
      <c r="G187" s="220"/>
      <c r="H187" s="220"/>
    </row>
    <row r="188" spans="1:8" s="211" customFormat="1" ht="24.95" customHeight="1" x14ac:dyDescent="0.2">
      <c r="A188" s="215" t="str">
        <f>Абакан_юр!A161</f>
        <v>По соглашению сторон в качестве валюты платежа могут выступать евро, в этом случае курс следующий: 1 руб. = 0,0108 евро</v>
      </c>
      <c r="B188" s="215"/>
      <c r="C188" s="215"/>
      <c r="D188" s="216"/>
      <c r="E188" s="217"/>
      <c r="F188" s="217"/>
      <c r="G188" s="220"/>
      <c r="H188" s="220"/>
    </row>
    <row r="189" spans="1:8" s="211" customFormat="1" ht="24.75" customHeight="1" x14ac:dyDescent="0.2">
      <c r="A189" s="215" t="str">
        <f>Абакан_юр!A162</f>
        <v>По соглашению сторон в качестве валюты платежа могут выступать чешские кроны, в этом случае курс следующий: 1 руб. = 0,2672 крона</v>
      </c>
      <c r="B189" s="215"/>
      <c r="C189" s="215"/>
      <c r="D189" s="216"/>
      <c r="E189" s="217"/>
      <c r="F189" s="217"/>
      <c r="G189" s="220"/>
      <c r="H189" s="220"/>
    </row>
    <row r="190" spans="1:8" s="214" customFormat="1" ht="26.25" x14ac:dyDescent="0.2">
      <c r="A190" s="215" t="str">
        <f>Абакан_юр!A163</f>
        <v>По соглашению сторон в качестве валюты платежа могут выступать киргизские сомы, в этом случае курс следующий: 1 руб. = 1,0485 сом</v>
      </c>
      <c r="B190" s="215"/>
      <c r="C190" s="215"/>
      <c r="D190" s="216"/>
      <c r="E190" s="216"/>
      <c r="F190" s="217"/>
      <c r="G190" s="220"/>
      <c r="H190" s="220"/>
    </row>
    <row r="191" spans="1:8" s="205" customFormat="1" ht="12" customHeight="1" x14ac:dyDescent="0.2">
      <c r="A191"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1" s="215"/>
      <c r="C191" s="215"/>
      <c r="D191" s="216"/>
      <c r="E191" s="216"/>
      <c r="F191" s="217"/>
      <c r="G191" s="220"/>
      <c r="H191" s="220"/>
    </row>
    <row r="192" spans="1:8" s="219" customFormat="1" ht="24.95" customHeight="1" x14ac:dyDescent="0.2">
      <c r="A192" s="221"/>
      <c r="B192" s="221"/>
      <c r="C192" s="222"/>
      <c r="D192" s="223"/>
      <c r="E192" s="223"/>
      <c r="F192" s="224"/>
      <c r="G192" s="225"/>
      <c r="H192" s="225"/>
    </row>
    <row r="193" spans="1:8" s="219" customFormat="1" ht="24.95" customHeight="1" x14ac:dyDescent="0.2">
      <c r="A193" s="227" t="s">
        <v>137</v>
      </c>
      <c r="B193" s="227"/>
      <c r="C193" s="227"/>
      <c r="D193" s="227"/>
      <c r="E193" s="227"/>
      <c r="F193" s="227"/>
      <c r="G193" s="227"/>
      <c r="H193" s="227"/>
    </row>
    <row r="194" spans="1:8" s="219" customFormat="1" ht="24.95" customHeight="1" x14ac:dyDescent="0.2">
      <c r="A194" s="227" t="s">
        <v>138</v>
      </c>
      <c r="B194" s="227"/>
      <c r="C194" s="227"/>
      <c r="D194" s="227"/>
      <c r="E194" s="227"/>
      <c r="F194" s="227"/>
      <c r="G194" s="227"/>
      <c r="H194" s="227"/>
    </row>
    <row r="195" spans="1:8" s="219" customFormat="1" ht="24.95" customHeight="1" x14ac:dyDescent="0.2">
      <c r="A195" s="221"/>
      <c r="B195" s="221"/>
      <c r="C195" s="222"/>
      <c r="D195" s="223"/>
      <c r="E195" s="223"/>
      <c r="F195" s="224"/>
      <c r="G195" s="225"/>
      <c r="H195" s="225"/>
    </row>
    <row r="196" spans="1:8" s="219" customFormat="1" ht="24.95" customHeight="1" thickBot="1" x14ac:dyDescent="0.25">
      <c r="A196" s="228" t="s">
        <v>139</v>
      </c>
      <c r="B196" s="228"/>
      <c r="C196" s="228"/>
      <c r="D196" s="228"/>
      <c r="E196" s="228"/>
      <c r="F196" s="229"/>
      <c r="H196" s="230"/>
    </row>
    <row r="197" spans="1:8" s="219" customFormat="1" ht="24.95" customHeight="1" thickBot="1" x14ac:dyDescent="0.25">
      <c r="A197" s="540" t="s">
        <v>140</v>
      </c>
      <c r="B197" s="541"/>
      <c r="C197" s="541"/>
      <c r="D197" s="541"/>
      <c r="E197" s="542"/>
      <c r="F197" s="234"/>
      <c r="G197" s="205"/>
      <c r="H197" s="235"/>
    </row>
    <row r="198" spans="1:8" s="219" customFormat="1" ht="24.95" customHeight="1" thickBot="1" x14ac:dyDescent="0.25">
      <c r="A198" s="305" t="s">
        <v>141</v>
      </c>
      <c r="B198" s="306"/>
      <c r="C198" s="238" t="s">
        <v>142</v>
      </c>
      <c r="D198" s="330" t="s">
        <v>143</v>
      </c>
      <c r="E198" s="331"/>
      <c r="F198" s="240"/>
      <c r="G198" s="240"/>
      <c r="H198" s="240"/>
    </row>
    <row r="199" spans="1:8" s="226" customFormat="1" ht="12" customHeight="1" x14ac:dyDescent="0.2">
      <c r="A199" s="246" t="s">
        <v>170</v>
      </c>
      <c r="B199" s="247"/>
      <c r="C199" s="249" t="s">
        <v>171</v>
      </c>
      <c r="D199" s="249">
        <v>2190</v>
      </c>
      <c r="E199" s="250"/>
      <c r="F199" s="207"/>
      <c r="G199" s="207"/>
      <c r="H199" s="207"/>
    </row>
    <row r="200" spans="1:8" ht="24.95" customHeight="1" x14ac:dyDescent="0.2">
      <c r="A200" s="246" t="s">
        <v>172</v>
      </c>
      <c r="B200" s="247"/>
      <c r="C200" s="249"/>
      <c r="D200" s="249">
        <v>1590</v>
      </c>
      <c r="E200" s="250"/>
      <c r="F200" s="207"/>
      <c r="G200" s="207"/>
    </row>
    <row r="201" spans="1:8" ht="24.95" customHeight="1" x14ac:dyDescent="0.2">
      <c r="A201" s="246" t="s">
        <v>173</v>
      </c>
      <c r="B201" s="247"/>
      <c r="C201" s="249"/>
      <c r="D201" s="249">
        <v>1440</v>
      </c>
      <c r="E201" s="250"/>
      <c r="F201" s="207"/>
      <c r="G201" s="207"/>
    </row>
    <row r="202" spans="1:8" s="226" customFormat="1" ht="12.6" customHeight="1" x14ac:dyDescent="0.2">
      <c r="A202" s="246" t="s">
        <v>174</v>
      </c>
      <c r="B202" s="247"/>
      <c r="C202" s="249"/>
      <c r="D202" s="249">
        <v>1290</v>
      </c>
      <c r="E202" s="250"/>
      <c r="F202" s="207"/>
      <c r="G202" s="207"/>
      <c r="H202" s="207"/>
    </row>
    <row r="203" spans="1:8" s="230" customFormat="1" ht="50.1" customHeight="1" x14ac:dyDescent="0.2">
      <c r="A203" s="246" t="s">
        <v>144</v>
      </c>
      <c r="B203" s="247"/>
      <c r="C203" s="248" t="s">
        <v>145</v>
      </c>
      <c r="D203" s="249" t="s">
        <v>146</v>
      </c>
      <c r="E203" s="250"/>
      <c r="F203" s="240"/>
      <c r="G203" s="240"/>
      <c r="H203" s="240"/>
    </row>
    <row r="204" spans="1:8" s="235" customFormat="1" ht="50.1" customHeight="1" x14ac:dyDescent="0.2">
      <c r="A204" s="246" t="s">
        <v>147</v>
      </c>
      <c r="B204" s="247"/>
      <c r="C204" s="248" t="s">
        <v>148</v>
      </c>
      <c r="D204" s="249" t="s">
        <v>149</v>
      </c>
      <c r="E204" s="250"/>
      <c r="F204" s="240"/>
      <c r="G204" s="240"/>
      <c r="H204" s="240"/>
    </row>
    <row r="205" spans="1:8" ht="91.5" customHeight="1" x14ac:dyDescent="0.2">
      <c r="A205" s="246" t="s">
        <v>150</v>
      </c>
      <c r="B205" s="247"/>
      <c r="C205" s="248" t="s">
        <v>151</v>
      </c>
      <c r="D205" s="249" t="s">
        <v>149</v>
      </c>
      <c r="E205" s="250"/>
      <c r="F205" s="240"/>
      <c r="G205" s="240"/>
      <c r="H205" s="240"/>
    </row>
    <row r="206" spans="1:8" ht="50.1" customHeight="1" thickBot="1" x14ac:dyDescent="0.25">
      <c r="A206" s="332" t="s">
        <v>153</v>
      </c>
      <c r="B206" s="333"/>
      <c r="C206" s="546" t="s">
        <v>154</v>
      </c>
      <c r="D206" s="333" t="s">
        <v>149</v>
      </c>
      <c r="E206" s="547"/>
      <c r="F206" s="234"/>
      <c r="G206" s="234"/>
      <c r="H206" s="234"/>
    </row>
    <row r="207" spans="1:8" ht="50.1" customHeight="1" thickBot="1" x14ac:dyDescent="0.25">
      <c r="A207" s="332" t="s">
        <v>155</v>
      </c>
      <c r="B207" s="333"/>
      <c r="C207" s="334" t="s">
        <v>156</v>
      </c>
      <c r="D207" s="335" t="s">
        <v>149</v>
      </c>
      <c r="E207" s="336"/>
      <c r="F207" s="224"/>
      <c r="G207" s="225"/>
      <c r="H207" s="225"/>
    </row>
    <row r="208" spans="1:8" ht="50.1" customHeight="1" x14ac:dyDescent="0.2">
      <c r="A208" s="252" t="s">
        <v>157</v>
      </c>
      <c r="B208" s="252"/>
      <c r="C208" s="252"/>
      <c r="D208" s="252"/>
      <c r="E208" s="252"/>
      <c r="F208" s="252"/>
      <c r="G208" s="252"/>
      <c r="H208" s="252"/>
    </row>
    <row r="209" spans="1:8" ht="50.1" customHeight="1" x14ac:dyDescent="0.2">
      <c r="A209" s="252" t="s">
        <v>158</v>
      </c>
      <c r="B209" s="252"/>
      <c r="C209" s="252"/>
      <c r="D209" s="252"/>
      <c r="E209" s="252"/>
      <c r="F209" s="252"/>
      <c r="G209" s="252"/>
      <c r="H209" s="252"/>
    </row>
    <row r="210" spans="1:8" ht="99.95" customHeight="1" x14ac:dyDescent="0.2">
      <c r="A21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11"/>
      <c r="C210" s="311"/>
      <c r="D210" s="311"/>
      <c r="E210" s="311"/>
      <c r="F210" s="311"/>
      <c r="G210" s="311"/>
      <c r="H210" s="311"/>
    </row>
    <row r="211" spans="1:8" ht="75" customHeight="1" x14ac:dyDescent="0.2">
      <c r="A211" s="227" t="s">
        <v>160</v>
      </c>
      <c r="B211" s="227"/>
      <c r="C211" s="227"/>
      <c r="D211" s="227"/>
      <c r="E211" s="227"/>
      <c r="F211" s="227"/>
      <c r="G211" s="227"/>
      <c r="H211" s="227"/>
    </row>
    <row r="212" spans="1:8" ht="134.25" customHeight="1" x14ac:dyDescent="0.2">
      <c r="A212" s="252" t="s">
        <v>161</v>
      </c>
      <c r="B212" s="252"/>
      <c r="C212" s="252"/>
      <c r="D212" s="252"/>
      <c r="E212" s="252"/>
      <c r="F212" s="252"/>
      <c r="G212" s="252"/>
      <c r="H212" s="252"/>
    </row>
    <row r="213" spans="1:8" s="205" customFormat="1" ht="102.75" customHeight="1" x14ac:dyDescent="0.2">
      <c r="A213" s="227" t="s">
        <v>162</v>
      </c>
      <c r="B213" s="227"/>
      <c r="C213" s="227"/>
      <c r="D213" s="227"/>
      <c r="E213" s="227"/>
      <c r="F213" s="227"/>
      <c r="G213" s="227"/>
      <c r="H213" s="227"/>
    </row>
    <row r="214" spans="1:8" s="226" customFormat="1" ht="222.75" customHeight="1" x14ac:dyDescent="0.2">
      <c r="A214" s="204"/>
      <c r="B214" s="205"/>
      <c r="C214" s="206"/>
      <c r="D214" s="205"/>
      <c r="E214" s="205"/>
      <c r="F214" s="205"/>
      <c r="G214" s="205"/>
      <c r="H214" s="207"/>
    </row>
    <row r="215" spans="1:8" ht="50.1" customHeight="1" x14ac:dyDescent="0.2"/>
    <row r="216" spans="1:8" ht="50.1" customHeight="1" x14ac:dyDescent="0.2"/>
    <row r="217" spans="1:8" ht="185.25" customHeight="1" x14ac:dyDescent="0.2"/>
    <row r="218" spans="1:8" s="16" customFormat="1" ht="67.5" customHeight="1" x14ac:dyDescent="0.2">
      <c r="A218" s="204"/>
      <c r="B218" s="205"/>
      <c r="C218" s="206"/>
      <c r="D218" s="205"/>
      <c r="E218" s="205"/>
      <c r="F218" s="205"/>
      <c r="G218" s="205"/>
      <c r="H218" s="207"/>
    </row>
    <row r="220" spans="1:8" s="254" customFormat="1" ht="114.75" customHeight="1" x14ac:dyDescent="0.2">
      <c r="A220" s="204"/>
      <c r="B220" s="205"/>
      <c r="C220" s="206"/>
      <c r="D220" s="205"/>
      <c r="E220" s="205"/>
      <c r="F220" s="205"/>
      <c r="G220" s="205"/>
      <c r="H220" s="207"/>
    </row>
  </sheetData>
  <sheetProtection selectLockedCells="1" selectUnlockedCells="1"/>
  <mergeCells count="357">
    <mergeCell ref="A208:H208"/>
    <mergeCell ref="A209:H209"/>
    <mergeCell ref="A210:H210"/>
    <mergeCell ref="A211:H211"/>
    <mergeCell ref="A212:H212"/>
    <mergeCell ref="A213:E213"/>
    <mergeCell ref="F213:H213"/>
    <mergeCell ref="A205:B205"/>
    <mergeCell ref="D205:E205"/>
    <mergeCell ref="A206:B206"/>
    <mergeCell ref="D206:E206"/>
    <mergeCell ref="A207:B207"/>
    <mergeCell ref="D207:E207"/>
    <mergeCell ref="A202:B202"/>
    <mergeCell ref="D202:E202"/>
    <mergeCell ref="A203:B203"/>
    <mergeCell ref="D203:E203"/>
    <mergeCell ref="A204:B204"/>
    <mergeCell ref="D204:E204"/>
    <mergeCell ref="A197:E197"/>
    <mergeCell ref="A198:B198"/>
    <mergeCell ref="D198:E198"/>
    <mergeCell ref="A199:B199"/>
    <mergeCell ref="C199:C202"/>
    <mergeCell ref="D199:E199"/>
    <mergeCell ref="A200:B200"/>
    <mergeCell ref="D200:E200"/>
    <mergeCell ref="A201:B201"/>
    <mergeCell ref="D201:E201"/>
    <mergeCell ref="A189:C189"/>
    <mergeCell ref="A190:C190"/>
    <mergeCell ref="A191:C191"/>
    <mergeCell ref="A193:H193"/>
    <mergeCell ref="A194:H194"/>
    <mergeCell ref="A196:E196"/>
    <mergeCell ref="C184:D184"/>
    <mergeCell ref="A185:C185"/>
    <mergeCell ref="G185:H185"/>
    <mergeCell ref="A186:C186"/>
    <mergeCell ref="A187:C187"/>
    <mergeCell ref="A188:C188"/>
    <mergeCell ref="A177:B177"/>
    <mergeCell ref="D177:H177"/>
    <mergeCell ref="C179:D179"/>
    <mergeCell ref="C180:D180"/>
    <mergeCell ref="C181:D181"/>
    <mergeCell ref="A183:H183"/>
    <mergeCell ref="A173:B173"/>
    <mergeCell ref="D173:H173"/>
    <mergeCell ref="A174:C174"/>
    <mergeCell ref="D174:H174"/>
    <mergeCell ref="A175:B175"/>
    <mergeCell ref="C175:C176"/>
    <mergeCell ref="D175:H175"/>
    <mergeCell ref="A176:B176"/>
    <mergeCell ref="D176:H176"/>
    <mergeCell ref="A170:B170"/>
    <mergeCell ref="D170:H170"/>
    <mergeCell ref="A171:B171"/>
    <mergeCell ref="D171:H171"/>
    <mergeCell ref="A172:B172"/>
    <mergeCell ref="D172:H172"/>
    <mergeCell ref="A166:B166"/>
    <mergeCell ref="D166:H166"/>
    <mergeCell ref="A167:B167"/>
    <mergeCell ref="D167:H167"/>
    <mergeCell ref="A168:B168"/>
    <mergeCell ref="A169:B169"/>
    <mergeCell ref="D169:H169"/>
    <mergeCell ref="D162:H162"/>
    <mergeCell ref="A163:B163"/>
    <mergeCell ref="D163:H163"/>
    <mergeCell ref="A164:B164"/>
    <mergeCell ref="D164:H164"/>
    <mergeCell ref="A165:B165"/>
    <mergeCell ref="A158:B158"/>
    <mergeCell ref="D158:H158"/>
    <mergeCell ref="A159:B159"/>
    <mergeCell ref="C159:C163"/>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9"/>
  <sheetViews>
    <sheetView view="pageBreakPreview" zoomScale="40" zoomScaleNormal="60" zoomScaleSheetLayoutView="40" workbookViewId="0">
      <pane ySplit="4" topLeftCell="A135"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330 до 25080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49" s="127">
        <v>330</v>
      </c>
      <c r="E49" s="128"/>
      <c r="F49" s="128"/>
      <c r="G49" s="128"/>
      <c r="H49" s="129"/>
    </row>
    <row r="50" spans="1:8" ht="37.5" customHeight="1" x14ac:dyDescent="0.2">
      <c r="A50" s="130" t="s">
        <v>33</v>
      </c>
      <c r="B50" s="366"/>
      <c r="C50" s="367"/>
      <c r="D50" s="36">
        <v>1320</v>
      </c>
      <c r="E50" s="37"/>
      <c r="F50" s="37"/>
      <c r="G50" s="37"/>
      <c r="H50" s="38"/>
    </row>
    <row r="51" spans="1:8" ht="37.5" customHeight="1" x14ac:dyDescent="0.2">
      <c r="A51" s="130" t="s">
        <v>34</v>
      </c>
      <c r="B51" s="366"/>
      <c r="C51" s="367"/>
      <c r="D51" s="36">
        <v>2640</v>
      </c>
      <c r="E51" s="37"/>
      <c r="F51" s="37"/>
      <c r="G51" s="37"/>
      <c r="H51" s="38"/>
    </row>
    <row r="52" spans="1:8" ht="37.5" customHeight="1" x14ac:dyDescent="0.2">
      <c r="A52" s="130" t="s">
        <v>35</v>
      </c>
      <c r="B52" s="366"/>
      <c r="C52" s="367"/>
      <c r="D52" s="36">
        <v>3960</v>
      </c>
      <c r="E52" s="37"/>
      <c r="F52" s="37"/>
      <c r="G52" s="37"/>
      <c r="H52" s="38"/>
    </row>
    <row r="53" spans="1:8" ht="37.5" customHeight="1" x14ac:dyDescent="0.2">
      <c r="A53" s="130" t="s">
        <v>36</v>
      </c>
      <c r="B53" s="366"/>
      <c r="C53" s="367"/>
      <c r="D53" s="36">
        <v>5280</v>
      </c>
      <c r="E53" s="37"/>
      <c r="F53" s="37"/>
      <c r="G53" s="37"/>
      <c r="H53" s="38"/>
    </row>
    <row r="54" spans="1:8" ht="37.5" customHeight="1" x14ac:dyDescent="0.2">
      <c r="A54" s="130" t="s">
        <v>37</v>
      </c>
      <c r="B54" s="366"/>
      <c r="C54" s="367"/>
      <c r="D54" s="36">
        <v>6600</v>
      </c>
      <c r="E54" s="37"/>
      <c r="F54" s="37"/>
      <c r="G54" s="37"/>
      <c r="H54" s="38"/>
    </row>
    <row r="55" spans="1:8" ht="37.5" customHeight="1" x14ac:dyDescent="0.2">
      <c r="A55" s="130" t="s">
        <v>38</v>
      </c>
      <c r="B55" s="366"/>
      <c r="C55" s="367"/>
      <c r="D55" s="36">
        <v>7920</v>
      </c>
      <c r="E55" s="37"/>
      <c r="F55" s="37"/>
      <c r="G55" s="37"/>
      <c r="H55" s="38"/>
    </row>
    <row r="56" spans="1:8" ht="37.5" customHeight="1" x14ac:dyDescent="0.2">
      <c r="A56" s="130" t="s">
        <v>39</v>
      </c>
      <c r="B56" s="366"/>
      <c r="C56" s="367"/>
      <c r="D56" s="36">
        <v>9240</v>
      </c>
      <c r="E56" s="37"/>
      <c r="F56" s="37"/>
      <c r="G56" s="37"/>
      <c r="H56" s="38"/>
    </row>
    <row r="57" spans="1:8" ht="37.5" customHeight="1" x14ac:dyDescent="0.2">
      <c r="A57" s="130" t="s">
        <v>40</v>
      </c>
      <c r="B57" s="366"/>
      <c r="C57" s="367"/>
      <c r="D57" s="36">
        <v>10560</v>
      </c>
      <c r="E57" s="37"/>
      <c r="F57" s="37"/>
      <c r="G57" s="37"/>
      <c r="H57" s="38"/>
    </row>
    <row r="58" spans="1:8" ht="37.5" customHeight="1" x14ac:dyDescent="0.2">
      <c r="A58" s="130" t="s">
        <v>41</v>
      </c>
      <c r="B58" s="366"/>
      <c r="C58" s="367"/>
      <c r="D58" s="36">
        <v>11880</v>
      </c>
      <c r="E58" s="37"/>
      <c r="F58" s="37"/>
      <c r="G58" s="37"/>
      <c r="H58" s="38"/>
    </row>
    <row r="59" spans="1:8" ht="37.5" customHeight="1" x14ac:dyDescent="0.2">
      <c r="A59" s="130" t="s">
        <v>42</v>
      </c>
      <c r="B59" s="366"/>
      <c r="C59" s="367"/>
      <c r="D59" s="36">
        <v>13200</v>
      </c>
      <c r="E59" s="37"/>
      <c r="F59" s="37"/>
      <c r="G59" s="37"/>
      <c r="H59" s="38"/>
    </row>
    <row r="60" spans="1:8" ht="37.5" customHeight="1" x14ac:dyDescent="0.2">
      <c r="A60" s="130" t="s">
        <v>43</v>
      </c>
      <c r="B60" s="366"/>
      <c r="C60" s="367"/>
      <c r="D60" s="36">
        <v>14520</v>
      </c>
      <c r="E60" s="37"/>
      <c r="F60" s="37"/>
      <c r="G60" s="37"/>
      <c r="H60" s="38"/>
    </row>
    <row r="61" spans="1:8" ht="37.5" customHeight="1" x14ac:dyDescent="0.2">
      <c r="A61" s="130" t="s">
        <v>44</v>
      </c>
      <c r="B61" s="366"/>
      <c r="C61" s="367"/>
      <c r="D61" s="36">
        <v>15840</v>
      </c>
      <c r="E61" s="37"/>
      <c r="F61" s="37"/>
      <c r="G61" s="37"/>
      <c r="H61" s="38"/>
    </row>
    <row r="62" spans="1:8" ht="37.5" customHeight="1" x14ac:dyDescent="0.2">
      <c r="A62" s="130" t="s">
        <v>45</v>
      </c>
      <c r="B62" s="366"/>
      <c r="C62" s="367"/>
      <c r="D62" s="36">
        <v>17160</v>
      </c>
      <c r="E62" s="37"/>
      <c r="F62" s="37"/>
      <c r="G62" s="37"/>
      <c r="H62" s="38"/>
    </row>
    <row r="63" spans="1:8" ht="37.5" customHeight="1" x14ac:dyDescent="0.2">
      <c r="A63" s="130" t="s">
        <v>46</v>
      </c>
      <c r="B63" s="366"/>
      <c r="C63" s="367"/>
      <c r="D63" s="36">
        <v>18480</v>
      </c>
      <c r="E63" s="37"/>
      <c r="F63" s="37"/>
      <c r="G63" s="37"/>
      <c r="H63" s="38"/>
    </row>
    <row r="64" spans="1:8" ht="37.5" customHeight="1" x14ac:dyDescent="0.2">
      <c r="A64" s="130" t="s">
        <v>47</v>
      </c>
      <c r="B64" s="366"/>
      <c r="C64" s="367"/>
      <c r="D64" s="36">
        <v>19800</v>
      </c>
      <c r="E64" s="37"/>
      <c r="F64" s="37"/>
      <c r="G64" s="37"/>
      <c r="H64" s="38"/>
    </row>
    <row r="65" spans="1:8" ht="37.5" customHeight="1" x14ac:dyDescent="0.2">
      <c r="A65" s="130" t="s">
        <v>48</v>
      </c>
      <c r="B65" s="366"/>
      <c r="C65" s="367"/>
      <c r="D65" s="36">
        <v>21120</v>
      </c>
      <c r="E65" s="37"/>
      <c r="F65" s="37"/>
      <c r="G65" s="37"/>
      <c r="H65" s="38"/>
    </row>
    <row r="66" spans="1:8" ht="37.5" customHeight="1" x14ac:dyDescent="0.2">
      <c r="A66" s="130" t="s">
        <v>49</v>
      </c>
      <c r="B66" s="366"/>
      <c r="C66" s="367"/>
      <c r="D66" s="36">
        <v>22440</v>
      </c>
      <c r="E66" s="37"/>
      <c r="F66" s="37"/>
      <c r="G66" s="37"/>
      <c r="H66" s="38"/>
    </row>
    <row r="67" spans="1:8" ht="37.5" customHeight="1" x14ac:dyDescent="0.2">
      <c r="A67" s="130" t="s">
        <v>50</v>
      </c>
      <c r="B67" s="366"/>
      <c r="C67" s="367"/>
      <c r="D67" s="36">
        <v>23760</v>
      </c>
      <c r="E67" s="37"/>
      <c r="F67" s="37"/>
      <c r="G67" s="37"/>
      <c r="H67" s="38"/>
    </row>
    <row r="68" spans="1:8" ht="37.5" customHeight="1" x14ac:dyDescent="0.2">
      <c r="A68" s="130" t="s">
        <v>51</v>
      </c>
      <c r="B68" s="366"/>
      <c r="C68" s="367"/>
      <c r="D68" s="36">
        <v>25080</v>
      </c>
      <c r="E68" s="37"/>
      <c r="F68" s="37"/>
      <c r="G68" s="37"/>
      <c r="H68" s="38"/>
    </row>
    <row r="69" spans="1:8" ht="37.5" customHeight="1" x14ac:dyDescent="0.2">
      <c r="A69" s="130" t="s">
        <v>197</v>
      </c>
      <c r="B69" s="366"/>
      <c r="C69" s="367"/>
      <c r="D69" s="36">
        <v>26400</v>
      </c>
      <c r="E69" s="37"/>
      <c r="F69" s="37"/>
      <c r="G69" s="37"/>
      <c r="H69" s="38"/>
    </row>
    <row r="70" spans="1:8" ht="37.5" customHeight="1" x14ac:dyDescent="0.2">
      <c r="A70" s="130" t="s">
        <v>198</v>
      </c>
      <c r="B70" s="366"/>
      <c r="C70" s="367"/>
      <c r="D70" s="36">
        <v>27720</v>
      </c>
      <c r="E70" s="37"/>
      <c r="F70" s="37"/>
      <c r="G70" s="37"/>
      <c r="H70" s="38"/>
    </row>
    <row r="71" spans="1:8" ht="37.5" customHeight="1" x14ac:dyDescent="0.2">
      <c r="A71" s="130" t="s">
        <v>199</v>
      </c>
      <c r="B71" s="366"/>
      <c r="C71" s="367"/>
      <c r="D71" s="36">
        <v>29040</v>
      </c>
      <c r="E71" s="37"/>
      <c r="F71" s="37"/>
      <c r="G71" s="37"/>
      <c r="H71" s="38"/>
    </row>
    <row r="72" spans="1:8" ht="37.5" customHeight="1" x14ac:dyDescent="0.2">
      <c r="A72" s="130" t="s">
        <v>200</v>
      </c>
      <c r="B72" s="366"/>
      <c r="C72" s="367"/>
      <c r="D72" s="36">
        <v>30360</v>
      </c>
      <c r="E72" s="37"/>
      <c r="F72" s="37"/>
      <c r="G72" s="37"/>
      <c r="H72" s="38"/>
    </row>
    <row r="73" spans="1:8" ht="37.5" customHeight="1" x14ac:dyDescent="0.2">
      <c r="A73" s="130" t="s">
        <v>201</v>
      </c>
      <c r="B73" s="366"/>
      <c r="C73" s="367"/>
      <c r="D73" s="36">
        <v>31680</v>
      </c>
      <c r="E73" s="37"/>
      <c r="F73" s="37"/>
      <c r="G73" s="37"/>
      <c r="H73" s="38"/>
    </row>
    <row r="74" spans="1:8" ht="37.5" customHeight="1" x14ac:dyDescent="0.2">
      <c r="A74" s="130" t="s">
        <v>202</v>
      </c>
      <c r="B74" s="366"/>
      <c r="C74" s="367"/>
      <c r="D74" s="36">
        <v>33000</v>
      </c>
      <c r="E74" s="37"/>
      <c r="F74" s="37"/>
      <c r="G74" s="37"/>
      <c r="H74" s="38"/>
    </row>
    <row r="75" spans="1:8" ht="37.5" customHeight="1" x14ac:dyDescent="0.2">
      <c r="A75" s="130" t="s">
        <v>203</v>
      </c>
      <c r="B75" s="366"/>
      <c r="C75" s="367"/>
      <c r="D75" s="36">
        <v>34320</v>
      </c>
      <c r="E75" s="37"/>
      <c r="F75" s="37"/>
      <c r="G75" s="37"/>
      <c r="H75" s="38"/>
    </row>
    <row r="76" spans="1:8" ht="37.5" customHeight="1" x14ac:dyDescent="0.2">
      <c r="A76" s="130" t="s">
        <v>204</v>
      </c>
      <c r="B76" s="366"/>
      <c r="C76" s="367"/>
      <c r="D76" s="36">
        <v>35640</v>
      </c>
      <c r="E76" s="37"/>
      <c r="F76" s="37"/>
      <c r="G76" s="37"/>
      <c r="H76" s="38"/>
    </row>
    <row r="77" spans="1:8" ht="37.5" customHeight="1" x14ac:dyDescent="0.2">
      <c r="A77" s="130" t="s">
        <v>205</v>
      </c>
      <c r="B77" s="366"/>
      <c r="C77" s="367"/>
      <c r="D77" s="36">
        <v>36960</v>
      </c>
      <c r="E77" s="37"/>
      <c r="F77" s="37"/>
      <c r="G77" s="37"/>
      <c r="H77" s="38"/>
    </row>
    <row r="78" spans="1:8" ht="37.5" customHeight="1" x14ac:dyDescent="0.2">
      <c r="A78" s="130" t="s">
        <v>206</v>
      </c>
      <c r="B78" s="366"/>
      <c r="C78" s="367"/>
      <c r="D78" s="36">
        <v>38280</v>
      </c>
      <c r="E78" s="37"/>
      <c r="F78" s="37"/>
      <c r="G78" s="37"/>
      <c r="H78" s="38"/>
    </row>
    <row r="79" spans="1:8" ht="37.5" customHeight="1" x14ac:dyDescent="0.2">
      <c r="A79" s="130" t="s">
        <v>216</v>
      </c>
      <c r="B79" s="366"/>
      <c r="C79" s="367"/>
      <c r="D79" s="36">
        <v>39600</v>
      </c>
      <c r="E79" s="37"/>
      <c r="F79" s="37"/>
      <c r="G79" s="37"/>
      <c r="H79" s="38"/>
    </row>
    <row r="80" spans="1:8" ht="37.5" customHeight="1" x14ac:dyDescent="0.2">
      <c r="A80" s="130" t="s">
        <v>217</v>
      </c>
      <c r="B80" s="366"/>
      <c r="C80" s="367"/>
      <c r="D80" s="36">
        <v>40920</v>
      </c>
      <c r="E80" s="37"/>
      <c r="F80" s="37"/>
      <c r="G80" s="37"/>
      <c r="H80" s="38"/>
    </row>
    <row r="81" spans="1:8" ht="37.5" customHeight="1" x14ac:dyDescent="0.2">
      <c r="A81" s="130" t="s">
        <v>218</v>
      </c>
      <c r="B81" s="366"/>
      <c r="C81" s="367"/>
      <c r="D81" s="36">
        <v>42240</v>
      </c>
      <c r="E81" s="37"/>
      <c r="F81" s="37"/>
      <c r="G81" s="37"/>
      <c r="H81" s="38"/>
    </row>
    <row r="82" spans="1:8" ht="37.5" customHeight="1" x14ac:dyDescent="0.2">
      <c r="A82" s="130" t="s">
        <v>219</v>
      </c>
      <c r="B82" s="366"/>
      <c r="C82" s="367"/>
      <c r="D82" s="36">
        <v>43560</v>
      </c>
      <c r="E82" s="37"/>
      <c r="F82" s="37"/>
      <c r="G82" s="37"/>
      <c r="H82" s="38"/>
    </row>
    <row r="83" spans="1:8" ht="37.5" customHeight="1" thickBot="1" x14ac:dyDescent="0.25">
      <c r="A83" s="130" t="s">
        <v>220</v>
      </c>
      <c r="B83" s="366"/>
      <c r="C83" s="368"/>
      <c r="D83" s="36">
        <v>44880</v>
      </c>
      <c r="E83" s="37"/>
      <c r="F83" s="37"/>
      <c r="G83" s="37"/>
      <c r="H83" s="38"/>
    </row>
    <row r="84" spans="1:8" ht="50.1" customHeight="1" thickBot="1" x14ac:dyDescent="0.25">
      <c r="A84" s="119" t="s">
        <v>52</v>
      </c>
      <c r="B84" s="120"/>
      <c r="C84" s="120"/>
      <c r="D84" s="121" t="str">
        <f>"от "&amp;MIN(D85:D94)&amp;" до "&amp;MAX(D85:D94)</f>
        <v>от 144 до 4932</v>
      </c>
      <c r="E84" s="122"/>
      <c r="F84" s="122"/>
      <c r="G84" s="122"/>
      <c r="H84" s="123"/>
    </row>
    <row r="85" spans="1:8" ht="151.5" x14ac:dyDescent="0.2">
      <c r="A85" s="132" t="s">
        <v>53</v>
      </c>
      <c r="B85" s="133" t="s">
        <v>13</v>
      </c>
      <c r="C85" s="321"/>
      <c r="D85" s="135">
        <v>858</v>
      </c>
      <c r="E85" s="135"/>
      <c r="F85" s="135"/>
      <c r="G85" s="135"/>
      <c r="H85" s="136"/>
    </row>
    <row r="86" spans="1:8" ht="37.5" customHeight="1" x14ac:dyDescent="0.2">
      <c r="A86" s="137" t="s">
        <v>54</v>
      </c>
      <c r="B86" s="138"/>
      <c r="C86" s="139"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86" s="140">
        <v>144</v>
      </c>
      <c r="E86" s="140"/>
      <c r="F86" s="140"/>
      <c r="G86" s="140"/>
      <c r="H86" s="141"/>
    </row>
    <row r="87" spans="1:8" ht="37.5" customHeight="1" x14ac:dyDescent="0.2">
      <c r="A87" s="137" t="s">
        <v>55</v>
      </c>
      <c r="B87" s="138"/>
      <c r="C87" s="142"/>
      <c r="D87" s="140">
        <v>2598</v>
      </c>
      <c r="E87" s="140"/>
      <c r="F87" s="140"/>
      <c r="G87" s="140"/>
      <c r="H87" s="141"/>
    </row>
    <row r="88" spans="1:8" ht="37.5" customHeight="1" x14ac:dyDescent="0.2">
      <c r="A88" s="137" t="s">
        <v>56</v>
      </c>
      <c r="B88" s="138"/>
      <c r="C88" s="142"/>
      <c r="D88" s="140">
        <v>1500</v>
      </c>
      <c r="E88" s="140"/>
      <c r="F88" s="140"/>
      <c r="G88" s="140"/>
      <c r="H88" s="141"/>
    </row>
    <row r="89" spans="1:8" ht="37.5" customHeight="1" x14ac:dyDescent="0.2">
      <c r="A89" s="143" t="s">
        <v>57</v>
      </c>
      <c r="B89" s="144"/>
      <c r="C89" s="142"/>
      <c r="D89" s="140">
        <v>2598</v>
      </c>
      <c r="E89" s="140"/>
      <c r="F89" s="140"/>
      <c r="G89" s="140"/>
      <c r="H89" s="141"/>
    </row>
    <row r="90" spans="1:8" ht="37.5" customHeight="1" x14ac:dyDescent="0.2">
      <c r="A90" s="137" t="s">
        <v>58</v>
      </c>
      <c r="B90" s="138"/>
      <c r="C90" s="142"/>
      <c r="D90" s="140">
        <v>258</v>
      </c>
      <c r="E90" s="140"/>
      <c r="F90" s="140"/>
      <c r="G90" s="140"/>
      <c r="H90" s="141"/>
    </row>
    <row r="91" spans="1:8" ht="37.5" customHeight="1" x14ac:dyDescent="0.2">
      <c r="A91" s="137" t="s">
        <v>59</v>
      </c>
      <c r="B91" s="138"/>
      <c r="C91" s="142"/>
      <c r="D91" s="140">
        <v>258</v>
      </c>
      <c r="E91" s="140"/>
      <c r="F91" s="140"/>
      <c r="G91" s="140"/>
      <c r="H91" s="141"/>
    </row>
    <row r="92" spans="1:8" ht="37.5" customHeight="1" x14ac:dyDescent="0.2">
      <c r="A92" s="137" t="s">
        <v>60</v>
      </c>
      <c r="B92" s="138"/>
      <c r="C92" s="142"/>
      <c r="D92" s="140">
        <v>516</v>
      </c>
      <c r="E92" s="140"/>
      <c r="F92" s="140"/>
      <c r="G92" s="140"/>
      <c r="H92" s="141"/>
    </row>
    <row r="93" spans="1:8" ht="37.5" customHeight="1" x14ac:dyDescent="0.2">
      <c r="A93" s="137" t="s">
        <v>61</v>
      </c>
      <c r="B93" s="138"/>
      <c r="C93" s="142"/>
      <c r="D93" s="140">
        <v>774</v>
      </c>
      <c r="E93" s="140"/>
      <c r="F93" s="140"/>
      <c r="G93" s="140"/>
      <c r="H93" s="141"/>
    </row>
    <row r="94" spans="1:8" ht="37.5" customHeight="1" thickBot="1" x14ac:dyDescent="0.25">
      <c r="A94" s="145" t="s">
        <v>62</v>
      </c>
      <c r="B94" s="146"/>
      <c r="C94" s="147"/>
      <c r="D94" s="148">
        <v>4932</v>
      </c>
      <c r="E94" s="148"/>
      <c r="F94" s="148"/>
      <c r="G94" s="148"/>
      <c r="H94" s="149"/>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5" s="45">
        <v>30</v>
      </c>
      <c r="E95" s="45"/>
      <c r="F95" s="45"/>
      <c r="G95" s="45"/>
      <c r="H95" s="46"/>
    </row>
    <row r="96" spans="1:8" ht="50.1" customHeight="1" thickBot="1" x14ac:dyDescent="0.25">
      <c r="A96" s="24" t="s">
        <v>65</v>
      </c>
      <c r="B96" s="25"/>
      <c r="C96" s="26"/>
      <c r="D96" s="156" t="str">
        <f>"от "&amp;MIN(D98,D118:H119,F158,D120:H134)&amp;" до "&amp;MAX(D98,D118:H119,F158,D120:H134)</f>
        <v>от 552 до 20640</v>
      </c>
      <c r="E96" s="156"/>
      <c r="F96" s="156"/>
      <c r="G96" s="156"/>
      <c r="H96" s="157"/>
    </row>
    <row r="97" spans="1:8" ht="21.75" thickBot="1" x14ac:dyDescent="0.25">
      <c r="A97" s="301"/>
      <c r="B97" s="302"/>
      <c r="C97" s="118"/>
      <c r="D97" s="325"/>
      <c r="E97" s="325"/>
      <c r="F97" s="325"/>
      <c r="G97" s="325"/>
      <c r="H97" s="326"/>
    </row>
    <row r="98" spans="1:8" ht="59.25"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98" s="165">
        <v>4440</v>
      </c>
      <c r="E98" s="165"/>
      <c r="F98" s="165"/>
      <c r="G98" s="165"/>
      <c r="H98" s="166"/>
    </row>
    <row r="99" spans="1:8" ht="59.25" customHeight="1" thickBot="1" x14ac:dyDescent="0.25">
      <c r="A99" s="167" t="s">
        <v>67</v>
      </c>
      <c r="B99" s="168"/>
      <c r="C99" s="169"/>
      <c r="D99" s="170" t="s">
        <v>68</v>
      </c>
      <c r="E99" s="171"/>
      <c r="F99" s="171"/>
      <c r="G99" s="171"/>
      <c r="H99" s="172"/>
    </row>
    <row r="100" spans="1:8" ht="59.25" customHeight="1" x14ac:dyDescent="0.2">
      <c r="A100" s="173" t="s">
        <v>69</v>
      </c>
      <c r="B100" s="174"/>
      <c r="C100" s="169"/>
      <c r="D100" s="140">
        <f>D98/4</f>
        <v>1110</v>
      </c>
      <c r="E100" s="140"/>
      <c r="F100" s="140"/>
      <c r="G100" s="140"/>
      <c r="H100" s="141"/>
    </row>
    <row r="101" spans="1:8" ht="59.25" customHeight="1" x14ac:dyDescent="0.2">
      <c r="A101" s="173" t="s">
        <v>70</v>
      </c>
      <c r="B101" s="174"/>
      <c r="C101" s="169"/>
      <c r="D101" s="140">
        <f>D98/5</f>
        <v>888</v>
      </c>
      <c r="E101" s="140"/>
      <c r="F101" s="140"/>
      <c r="G101" s="140"/>
      <c r="H101" s="141"/>
    </row>
    <row r="102" spans="1:8" ht="59.25" customHeight="1" x14ac:dyDescent="0.2">
      <c r="A102" s="173" t="s">
        <v>71</v>
      </c>
      <c r="B102" s="174"/>
      <c r="C102" s="169"/>
      <c r="D102" s="140">
        <f>D98/6</f>
        <v>740</v>
      </c>
      <c r="E102" s="140"/>
      <c r="F102" s="140"/>
      <c r="G102" s="140"/>
      <c r="H102" s="141"/>
    </row>
    <row r="103" spans="1:8" ht="59.25" customHeight="1" x14ac:dyDescent="0.2">
      <c r="A103" s="173" t="s">
        <v>72</v>
      </c>
      <c r="B103" s="174"/>
      <c r="C103" s="169"/>
      <c r="D103" s="140">
        <f>D98/7</f>
        <v>634.28571428571433</v>
      </c>
      <c r="E103" s="140"/>
      <c r="F103" s="140"/>
      <c r="G103" s="140"/>
      <c r="H103" s="141"/>
    </row>
    <row r="104" spans="1:8" ht="59.25" customHeight="1" x14ac:dyDescent="0.2">
      <c r="A104" s="173" t="s">
        <v>73</v>
      </c>
      <c r="B104" s="174"/>
      <c r="C104" s="169"/>
      <c r="D104" s="140">
        <f>D98/8</f>
        <v>555</v>
      </c>
      <c r="E104" s="140"/>
      <c r="F104" s="140"/>
      <c r="G104" s="140"/>
      <c r="H104" s="141"/>
    </row>
    <row r="105" spans="1:8" ht="59.25" customHeight="1" x14ac:dyDescent="0.2">
      <c r="A105" s="173" t="s">
        <v>74</v>
      </c>
      <c r="B105" s="174"/>
      <c r="C105" s="169"/>
      <c r="D105" s="140">
        <f>D98/9</f>
        <v>493.33333333333331</v>
      </c>
      <c r="E105" s="140"/>
      <c r="F105" s="140"/>
      <c r="G105" s="140"/>
      <c r="H105" s="141"/>
    </row>
    <row r="106" spans="1:8" ht="59.25" customHeight="1" x14ac:dyDescent="0.2">
      <c r="A106" s="173" t="s">
        <v>75</v>
      </c>
      <c r="B106" s="174"/>
      <c r="C106" s="169"/>
      <c r="D106" s="140">
        <f>D98/10</f>
        <v>444</v>
      </c>
      <c r="E106" s="140"/>
      <c r="F106" s="140"/>
      <c r="G106" s="140"/>
      <c r="H106" s="141"/>
    </row>
    <row r="107" spans="1:8" ht="59.25" customHeight="1" thickBot="1" x14ac:dyDescent="0.25">
      <c r="A107" s="162" t="s">
        <v>76</v>
      </c>
      <c r="B107" s="163"/>
      <c r="C107" s="169"/>
      <c r="D107" s="165">
        <v>6672</v>
      </c>
      <c r="E107" s="165"/>
      <c r="F107" s="165"/>
      <c r="G107" s="165"/>
      <c r="H107" s="166"/>
    </row>
    <row r="108" spans="1:8" ht="59.25" customHeight="1" thickBot="1" x14ac:dyDescent="0.25">
      <c r="A108" s="167" t="s">
        <v>67</v>
      </c>
      <c r="B108" s="168"/>
      <c r="C108" s="169"/>
      <c r="D108" s="170" t="s">
        <v>68</v>
      </c>
      <c r="E108" s="171"/>
      <c r="F108" s="171"/>
      <c r="G108" s="171"/>
      <c r="H108" s="172"/>
    </row>
    <row r="109" spans="1:8" ht="59.25" customHeight="1" x14ac:dyDescent="0.2">
      <c r="A109" s="173" t="s">
        <v>69</v>
      </c>
      <c r="B109" s="174"/>
      <c r="C109" s="169"/>
      <c r="D109" s="140">
        <v>1668</v>
      </c>
      <c r="E109" s="140"/>
      <c r="F109" s="140"/>
      <c r="G109" s="140"/>
      <c r="H109" s="141"/>
    </row>
    <row r="110" spans="1:8" ht="59.25" customHeight="1" x14ac:dyDescent="0.2">
      <c r="A110" s="173" t="s">
        <v>70</v>
      </c>
      <c r="B110" s="174"/>
      <c r="C110" s="169"/>
      <c r="D110" s="140">
        <v>1334.3999999999999</v>
      </c>
      <c r="E110" s="140"/>
      <c r="F110" s="140"/>
      <c r="G110" s="140"/>
      <c r="H110" s="141"/>
    </row>
    <row r="111" spans="1:8" ht="59.25" customHeight="1" x14ac:dyDescent="0.2">
      <c r="A111" s="173" t="s">
        <v>71</v>
      </c>
      <c r="B111" s="174"/>
      <c r="C111" s="169"/>
      <c r="D111" s="140">
        <v>1112</v>
      </c>
      <c r="E111" s="140"/>
      <c r="F111" s="140"/>
      <c r="G111" s="140"/>
      <c r="H111" s="141"/>
    </row>
    <row r="112" spans="1:8" ht="59.25" customHeight="1" x14ac:dyDescent="0.2">
      <c r="A112" s="173" t="s">
        <v>72</v>
      </c>
      <c r="B112" s="174"/>
      <c r="C112" s="169"/>
      <c r="D112" s="140">
        <v>953.14285714285711</v>
      </c>
      <c r="E112" s="140"/>
      <c r="F112" s="140"/>
      <c r="G112" s="140"/>
      <c r="H112" s="141"/>
    </row>
    <row r="113" spans="1:8" ht="59.25" customHeight="1" x14ac:dyDescent="0.2">
      <c r="A113" s="173" t="s">
        <v>73</v>
      </c>
      <c r="B113" s="174"/>
      <c r="C113" s="169"/>
      <c r="D113" s="140">
        <v>834</v>
      </c>
      <c r="E113" s="140"/>
      <c r="F113" s="140"/>
      <c r="G113" s="140"/>
      <c r="H113" s="141"/>
    </row>
    <row r="114" spans="1:8" ht="59.25" customHeight="1" x14ac:dyDescent="0.2">
      <c r="A114" s="173" t="s">
        <v>74</v>
      </c>
      <c r="B114" s="174"/>
      <c r="C114" s="169"/>
      <c r="D114" s="140">
        <v>741.33333333333337</v>
      </c>
      <c r="E114" s="140"/>
      <c r="F114" s="140"/>
      <c r="G114" s="140"/>
      <c r="H114" s="141"/>
    </row>
    <row r="115" spans="1:8" ht="59.25" customHeight="1" thickBot="1" x14ac:dyDescent="0.25">
      <c r="A115" s="173" t="s">
        <v>75</v>
      </c>
      <c r="B115" s="174"/>
      <c r="C115" s="177"/>
      <c r="D115" s="140">
        <v>667.19999999999993</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16" s="44">
        <v>10008</v>
      </c>
      <c r="E116" s="45"/>
      <c r="F116" s="45"/>
      <c r="G116" s="45"/>
      <c r="H116" s="46"/>
    </row>
    <row r="117" spans="1:8" ht="21.75" thickBot="1" x14ac:dyDescent="0.25">
      <c r="A117" s="301"/>
      <c r="B117" s="302"/>
      <c r="C117" s="182"/>
      <c r="D117" s="325"/>
      <c r="E117" s="325"/>
      <c r="F117" s="325"/>
      <c r="G117" s="325"/>
      <c r="H117" s="326"/>
    </row>
    <row r="118" spans="1:8" ht="50.1" customHeight="1" x14ac:dyDescent="0.2">
      <c r="A118" s="143" t="s">
        <v>78</v>
      </c>
      <c r="B118" s="144"/>
      <c r="C118" s="185" t="str">
        <f>"Интернет-площадка 2gis.ru на основе Cправочника организаций "&amp;$C$2&amp;""</f>
        <v>Интернет-площадка 2gis.ru на основе Cправочника организаций "2ГИС.СТАВРОПОЛЬ"</v>
      </c>
      <c r="D118" s="31">
        <v>5970</v>
      </c>
      <c r="E118" s="32"/>
      <c r="F118" s="32"/>
      <c r="G118" s="32"/>
      <c r="H118" s="33"/>
    </row>
    <row r="119" spans="1:8" ht="50.1" customHeight="1" x14ac:dyDescent="0.2">
      <c r="A119" s="143" t="s">
        <v>79</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9" s="187">
        <v>5970</v>
      </c>
      <c r="E119" s="188"/>
      <c r="F119" s="188"/>
      <c r="G119" s="188"/>
      <c r="H119" s="189"/>
    </row>
    <row r="120" spans="1:8" ht="50.1" customHeight="1" x14ac:dyDescent="0.2">
      <c r="A120" s="143" t="s">
        <v>80</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0" s="36">
        <v>5520</v>
      </c>
      <c r="E120" s="37"/>
      <c r="F120" s="37"/>
      <c r="G120" s="37"/>
      <c r="H120" s="38"/>
    </row>
    <row r="121" spans="1:8" ht="50.1" customHeight="1" x14ac:dyDescent="0.2">
      <c r="A121" s="143" t="s">
        <v>81</v>
      </c>
      <c r="B121" s="144"/>
      <c r="C121" s="186" t="str">
        <f>"Интернет-площадка 2gis.ru на основе Cправочника организаций "&amp;$C$2&amp;""</f>
        <v>Интернет-площадка 2gis.ru на основе Cправочника организаций "2ГИС.СТАВРОПОЛЬ"</v>
      </c>
      <c r="D121" s="36">
        <v>8640</v>
      </c>
      <c r="E121" s="37"/>
      <c r="F121" s="37"/>
      <c r="G121" s="37"/>
      <c r="H121" s="38"/>
    </row>
    <row r="122" spans="1:8" ht="50.1" customHeight="1" x14ac:dyDescent="0.2">
      <c r="A122" s="143" t="s">
        <v>82</v>
      </c>
      <c r="B122" s="144"/>
      <c r="C122" s="186" t="str">
        <f>"Интернет-площадка 2gis.ru на основе Cправочника организаций "&amp;$C$2&amp;""</f>
        <v>Интернет-площадка 2gis.ru на основе Cправочника организаций "2ГИС.СТАВРОПОЛЬ"</v>
      </c>
      <c r="D122" s="36">
        <v>10368</v>
      </c>
      <c r="E122" s="37"/>
      <c r="F122" s="37"/>
      <c r="G122" s="37"/>
      <c r="H122" s="38"/>
    </row>
    <row r="123" spans="1:8" ht="50.1" customHeight="1" x14ac:dyDescent="0.2">
      <c r="A123" s="143" t="s">
        <v>83</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3" s="36">
        <v>3834</v>
      </c>
      <c r="E123" s="37"/>
      <c r="F123" s="37"/>
      <c r="G123" s="37"/>
      <c r="H123" s="38"/>
    </row>
    <row r="124" spans="1:8" ht="50.1" customHeight="1" x14ac:dyDescent="0.2">
      <c r="A124" s="143" t="s">
        <v>84</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4" s="36">
        <v>3309</v>
      </c>
      <c r="E124" s="37"/>
      <c r="F124" s="37"/>
      <c r="G124" s="37"/>
      <c r="H124" s="38"/>
    </row>
    <row r="125" spans="1:8" ht="50.1" customHeight="1" x14ac:dyDescent="0.2">
      <c r="A125" s="143" t="s">
        <v>85</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5" s="36">
        <v>5970</v>
      </c>
      <c r="E125" s="37"/>
      <c r="F125" s="37"/>
      <c r="G125" s="37"/>
      <c r="H125" s="38"/>
    </row>
    <row r="126" spans="1:8" ht="50.1" customHeight="1" x14ac:dyDescent="0.2">
      <c r="A126" s="143" t="s">
        <v>86</v>
      </c>
      <c r="B126" s="144"/>
      <c r="C126" s="190" t="str">
        <f>C158</f>
        <v>электронный справочник на основе Справочника организаций "2ГИС.СТАВРОПОЛЬ" (мобильная версия 2ГИС 4.0 и выше)</v>
      </c>
      <c r="D126" s="36">
        <v>9936</v>
      </c>
      <c r="E126" s="37"/>
      <c r="F126" s="37"/>
      <c r="G126" s="37"/>
      <c r="H126" s="38"/>
    </row>
    <row r="127" spans="1:8" ht="50.1" customHeight="1" x14ac:dyDescent="0.2">
      <c r="A127" s="143" t="s">
        <v>87</v>
      </c>
      <c r="B127" s="144"/>
      <c r="C127" s="186" t="s">
        <v>88</v>
      </c>
      <c r="D127" s="36">
        <v>552</v>
      </c>
      <c r="E127" s="37"/>
      <c r="F127" s="37"/>
      <c r="G127" s="37"/>
      <c r="H127" s="38"/>
    </row>
    <row r="128" spans="1:8" ht="81" customHeight="1" x14ac:dyDescent="0.2">
      <c r="A128" s="143" t="s">
        <v>89</v>
      </c>
      <c r="B128" s="144"/>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8" s="36">
        <v>1950</v>
      </c>
      <c r="E128" s="37"/>
      <c r="F128" s="37"/>
      <c r="G128" s="37"/>
      <c r="H128" s="38"/>
    </row>
    <row r="129" spans="1:8" ht="81" customHeight="1" x14ac:dyDescent="0.2">
      <c r="A129" s="143" t="s">
        <v>90</v>
      </c>
      <c r="B129" s="144"/>
      <c r="C129" s="186" t="str">
        <f t="shared" ref="C129:C1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9" s="36">
        <v>1560</v>
      </c>
      <c r="E129" s="37"/>
      <c r="F129" s="37"/>
      <c r="G129" s="37"/>
      <c r="H129" s="38"/>
    </row>
    <row r="130" spans="1:8" ht="81" customHeight="1" x14ac:dyDescent="0.2">
      <c r="A130" s="143" t="s">
        <v>91</v>
      </c>
      <c r="B130" s="144"/>
      <c r="C130"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0" s="36">
        <v>1680</v>
      </c>
      <c r="E130" s="37"/>
      <c r="F130" s="37"/>
      <c r="G130" s="37"/>
      <c r="H130" s="38"/>
    </row>
    <row r="131" spans="1:8" ht="81" customHeight="1" x14ac:dyDescent="0.2">
      <c r="A131" s="143" t="s">
        <v>92</v>
      </c>
      <c r="B131" s="144"/>
      <c r="C131"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1" s="36">
        <v>780</v>
      </c>
      <c r="E131" s="37"/>
      <c r="F131" s="37"/>
      <c r="G131" s="37"/>
      <c r="H131" s="38"/>
    </row>
    <row r="132" spans="1:8" ht="81" customHeight="1" x14ac:dyDescent="0.2">
      <c r="A132" s="143" t="s">
        <v>93</v>
      </c>
      <c r="B132" s="144" t="s">
        <v>93</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2" s="36">
        <v>20640</v>
      </c>
      <c r="E132" s="37"/>
      <c r="F132" s="37"/>
      <c r="G132" s="37"/>
      <c r="H132" s="38"/>
    </row>
    <row r="133" spans="1:8" ht="81" customHeight="1" x14ac:dyDescent="0.2">
      <c r="A133" s="143" t="s">
        <v>94</v>
      </c>
      <c r="B133" s="144" t="s">
        <v>94</v>
      </c>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3" s="36">
        <v>3504</v>
      </c>
      <c r="E133" s="37"/>
      <c r="F133" s="37"/>
      <c r="G133" s="37"/>
      <c r="H133" s="38"/>
    </row>
    <row r="134" spans="1:8" ht="50.1" customHeight="1" thickBot="1" x14ac:dyDescent="0.25">
      <c r="A134" s="143" t="s">
        <v>95</v>
      </c>
      <c r="B134" s="144"/>
      <c r="C13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4" s="36">
        <v>5514</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5" s="36">
        <v>858</v>
      </c>
      <c r="E135" s="37"/>
      <c r="F135" s="37"/>
      <c r="G135" s="37"/>
      <c r="H135" s="38"/>
    </row>
    <row r="136" spans="1:8" s="16" customFormat="1" ht="102" customHeight="1" thickBot="1" x14ac:dyDescent="0.25">
      <c r="A136" s="143" t="s">
        <v>96</v>
      </c>
      <c r="B136" s="144"/>
      <c r="C13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6" s="36">
        <v>100002</v>
      </c>
      <c r="E136" s="37"/>
      <c r="F136" s="37"/>
      <c r="G136" s="37"/>
      <c r="H136" s="38"/>
    </row>
    <row r="137" spans="1:8" s="16" customFormat="1" ht="126" customHeight="1" x14ac:dyDescent="0.2">
      <c r="A137" s="143" t="s">
        <v>97</v>
      </c>
      <c r="B137" s="144"/>
      <c r="C13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7" s="36">
        <v>10020</v>
      </c>
      <c r="E137" s="37"/>
      <c r="F137" s="37"/>
      <c r="G137" s="37"/>
      <c r="H137" s="38"/>
    </row>
    <row r="138" spans="1:8" s="16" customFormat="1" ht="96" customHeight="1" x14ac:dyDescent="0.2">
      <c r="A138" s="137" t="s">
        <v>98</v>
      </c>
      <c r="B138" s="191"/>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8" s="36">
        <v>5010</v>
      </c>
      <c r="E138" s="37"/>
      <c r="F138" s="37"/>
      <c r="G138" s="37"/>
      <c r="H138" s="38"/>
    </row>
    <row r="139" spans="1:8" s="16" customFormat="1" ht="96" customHeight="1" x14ac:dyDescent="0.2">
      <c r="A139" s="137" t="s">
        <v>99</v>
      </c>
      <c r="B139" s="191"/>
      <c r="C13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39" s="36">
        <v>8232</v>
      </c>
      <c r="E139" s="37"/>
      <c r="F139" s="37"/>
      <c r="G139" s="37"/>
      <c r="H139" s="38"/>
    </row>
    <row r="140" spans="1:8" ht="50.1" customHeight="1" x14ac:dyDescent="0.2">
      <c r="A140" s="143" t="s">
        <v>100</v>
      </c>
      <c r="B140" s="144"/>
      <c r="C140" s="186" t="str">
        <f>"Интернет-площадка 2gis.ru на основе Cправочника организаций "&amp;$C$2&amp;""</f>
        <v>Интернет-площадка 2gis.ru на основе Cправочника организаций "2ГИС.СТАВРОПОЛЬ"</v>
      </c>
      <c r="D140" s="36">
        <v>9960</v>
      </c>
      <c r="E140" s="37"/>
      <c r="F140" s="37"/>
      <c r="G140" s="37"/>
      <c r="H140" s="38"/>
    </row>
    <row r="141" spans="1:8" ht="50.1" customHeight="1" x14ac:dyDescent="0.2">
      <c r="A141" s="143" t="s">
        <v>101</v>
      </c>
      <c r="B141" s="144"/>
      <c r="C141" s="186" t="str">
        <f t="shared" ref="C141:C150"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6">
        <v>9960</v>
      </c>
      <c r="E141" s="37"/>
      <c r="F141" s="37"/>
      <c r="G141" s="37"/>
      <c r="H141" s="38"/>
    </row>
    <row r="142" spans="1:8" ht="50.1" customHeight="1" x14ac:dyDescent="0.2">
      <c r="A142" s="143" t="s">
        <v>102</v>
      </c>
      <c r="B142" s="144"/>
      <c r="C142" s="186" t="str">
        <f t="shared" si="1"/>
        <v>Электронный справочник на основе Справочника организаций "2ГИС.СТАВРОПОЛЬ" (версия для ПК)</v>
      </c>
      <c r="D142" s="36">
        <v>9120</v>
      </c>
      <c r="E142" s="37"/>
      <c r="F142" s="37"/>
      <c r="G142" s="37"/>
      <c r="H142" s="38"/>
    </row>
    <row r="143" spans="1:8" ht="50.1" customHeight="1" x14ac:dyDescent="0.2">
      <c r="A143" s="143" t="s">
        <v>103</v>
      </c>
      <c r="B143" s="144"/>
      <c r="C143" s="186" t="str">
        <f>"Интернет-площадка 2gis.ru на основе Cправочника организаций "&amp;$C$2&amp;""</f>
        <v>Интернет-площадка 2gis.ru на основе Cправочника организаций "2ГИС.СТАВРОПОЛЬ"</v>
      </c>
      <c r="D143" s="36">
        <v>14280</v>
      </c>
      <c r="E143" s="37"/>
      <c r="F143" s="37"/>
      <c r="G143" s="37"/>
      <c r="H143" s="38"/>
    </row>
    <row r="144" spans="1:8" ht="50.1" customHeight="1" x14ac:dyDescent="0.2">
      <c r="A144" s="143" t="s">
        <v>104</v>
      </c>
      <c r="B144" s="144"/>
      <c r="C144" s="186" t="str">
        <f>"Интернет-площадка 2gis.ru на основе Cправочника организаций "&amp;$C$2&amp;""</f>
        <v>Интернет-площадка 2gis.ru на основе Cправочника организаций "2ГИС.СТАВРОПОЛЬ"</v>
      </c>
      <c r="D144" s="36">
        <v>17136</v>
      </c>
      <c r="E144" s="37"/>
      <c r="F144" s="37"/>
      <c r="G144" s="37"/>
      <c r="H144" s="38"/>
    </row>
    <row r="145" spans="1:8" ht="50.1" customHeight="1" x14ac:dyDescent="0.2">
      <c r="A145" s="143" t="s">
        <v>105</v>
      </c>
      <c r="B145" s="144"/>
      <c r="C145" s="186" t="str">
        <f t="shared" si="1"/>
        <v>Электронный справочник на основе Справочника организаций "2ГИС.СТАВРОПОЛЬ" (версия для ПК)</v>
      </c>
      <c r="D145" s="36">
        <v>6360</v>
      </c>
      <c r="E145" s="37"/>
      <c r="F145" s="37"/>
      <c r="G145" s="37"/>
      <c r="H145" s="38"/>
    </row>
    <row r="146" spans="1:8" ht="50.1" customHeight="1" x14ac:dyDescent="0.2">
      <c r="A146" s="143" t="s">
        <v>106</v>
      </c>
      <c r="B146" s="144"/>
      <c r="C146" s="186" t="str">
        <f t="shared" si="1"/>
        <v>Электронный справочник на основе Справочника организаций "2ГИС.СТАВРОПОЛЬ" (версия для ПК)</v>
      </c>
      <c r="D146" s="36">
        <v>5520</v>
      </c>
      <c r="E146" s="37"/>
      <c r="F146" s="37"/>
      <c r="G146" s="37"/>
      <c r="H146" s="38"/>
    </row>
    <row r="147" spans="1:8" ht="50.1" customHeight="1" x14ac:dyDescent="0.2">
      <c r="A147" s="143" t="s">
        <v>107</v>
      </c>
      <c r="B147" s="144"/>
      <c r="C147" s="186" t="str">
        <f t="shared" si="1"/>
        <v>Электронный справочник на основе Справочника организаций "2ГИС.СТАВРОПОЛЬ" (версия для ПК)</v>
      </c>
      <c r="D147" s="36">
        <v>9960</v>
      </c>
      <c r="E147" s="37"/>
      <c r="F147" s="37"/>
      <c r="G147" s="37"/>
      <c r="H147" s="38"/>
    </row>
    <row r="148" spans="1:8" ht="50.1" customHeight="1" x14ac:dyDescent="0.2">
      <c r="A148" s="143" t="s">
        <v>108</v>
      </c>
      <c r="B148" s="144"/>
      <c r="C148" s="186" t="s">
        <v>88</v>
      </c>
      <c r="D148" s="36">
        <v>960</v>
      </c>
      <c r="E148" s="37"/>
      <c r="F148" s="37"/>
      <c r="G148" s="37"/>
      <c r="H148" s="38"/>
    </row>
    <row r="149" spans="1:8" ht="69.75" customHeight="1" x14ac:dyDescent="0.2">
      <c r="A149" s="143" t="s">
        <v>109</v>
      </c>
      <c r="B149" s="144"/>
      <c r="C14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6">
        <v>34080</v>
      </c>
      <c r="E149" s="37"/>
      <c r="F149" s="37"/>
      <c r="G149" s="37"/>
      <c r="H149" s="38"/>
    </row>
    <row r="150" spans="1:8" ht="50.1" customHeight="1" thickBot="1" x14ac:dyDescent="0.25">
      <c r="A150" s="143" t="s">
        <v>110</v>
      </c>
      <c r="B150" s="144"/>
      <c r="C150" s="186" t="str">
        <f t="shared" si="1"/>
        <v>Электронный справочник на основе Справочника организаций "2ГИС.СТАВРОПОЛЬ" (версия для ПК)</v>
      </c>
      <c r="D150" s="44">
        <v>9120</v>
      </c>
      <c r="E150" s="45"/>
      <c r="F150" s="45"/>
      <c r="G150" s="45"/>
      <c r="H150" s="46"/>
    </row>
    <row r="151" spans="1:8" s="28" customFormat="1" ht="50.1" customHeight="1" thickBot="1" x14ac:dyDescent="0.25">
      <c r="A151" s="24" t="s">
        <v>111</v>
      </c>
      <c r="B151" s="25"/>
      <c r="C151" s="26"/>
      <c r="D151" s="156"/>
      <c r="E151" s="156"/>
      <c r="F151" s="156"/>
      <c r="G151" s="156"/>
      <c r="H151" s="157"/>
    </row>
    <row r="152" spans="1:8" s="16" customFormat="1" ht="50.1" customHeight="1" x14ac:dyDescent="0.2">
      <c r="A152" s="143" t="s">
        <v>112</v>
      </c>
      <c r="B152" s="144"/>
      <c r="C152"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52" s="36">
        <v>5040</v>
      </c>
      <c r="E152" s="37"/>
      <c r="F152" s="37"/>
      <c r="G152" s="37"/>
      <c r="H152" s="38"/>
    </row>
    <row r="153" spans="1:8" s="16" customFormat="1" ht="50.1" customHeight="1" x14ac:dyDescent="0.2">
      <c r="A153" s="143" t="s">
        <v>113</v>
      </c>
      <c r="B153" s="144"/>
      <c r="C153" s="196"/>
      <c r="D153" s="36">
        <v>5040</v>
      </c>
      <c r="E153" s="37"/>
      <c r="F153" s="37"/>
      <c r="G153" s="37"/>
      <c r="H153" s="38"/>
    </row>
    <row r="154" spans="1:8" s="16" customFormat="1" ht="50.1" customHeight="1" x14ac:dyDescent="0.2">
      <c r="A154" s="194" t="s">
        <v>114</v>
      </c>
      <c r="B154" s="195"/>
      <c r="C154" s="196"/>
      <c r="D154" s="329">
        <v>1500</v>
      </c>
      <c r="E154" s="140"/>
      <c r="F154" s="140"/>
      <c r="G154" s="140"/>
      <c r="H154" s="140"/>
    </row>
    <row r="155" spans="1:8" s="16" customFormat="1" ht="50.1" customHeight="1" x14ac:dyDescent="0.2">
      <c r="A155" s="194" t="s">
        <v>115</v>
      </c>
      <c r="B155" s="195"/>
      <c r="C155" s="196"/>
      <c r="D155" s="329">
        <v>150</v>
      </c>
      <c r="E155" s="140"/>
      <c r="F155" s="140"/>
      <c r="G155" s="140"/>
      <c r="H155" s="140"/>
    </row>
    <row r="156" spans="1:8" s="16" customFormat="1" ht="50.1" customHeight="1" thickBot="1" x14ac:dyDescent="0.25">
      <c r="A156" s="194" t="s">
        <v>116</v>
      </c>
      <c r="B156" s="195"/>
      <c r="C156" s="198"/>
      <c r="D156" s="78">
        <v>510</v>
      </c>
      <c r="E156" s="79"/>
      <c r="F156" s="79"/>
      <c r="G156" s="79"/>
      <c r="H156" s="79"/>
    </row>
    <row r="157" spans="1:8" s="16" customFormat="1" ht="50.1" customHeight="1" thickBot="1" x14ac:dyDescent="0.25">
      <c r="A157" s="24" t="s">
        <v>117</v>
      </c>
      <c r="B157" s="25"/>
      <c r="C157" s="26"/>
      <c r="D157" s="156"/>
      <c r="E157" s="156"/>
      <c r="F157" s="156"/>
      <c r="G157" s="156"/>
      <c r="H157" s="157"/>
    </row>
    <row r="158" spans="1:8" ht="50.1" customHeight="1" x14ac:dyDescent="0.2">
      <c r="A158" s="143" t="s">
        <v>118</v>
      </c>
      <c r="B158" s="144"/>
      <c r="C15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8" s="200">
        <f>F158*1.2</f>
        <v>6091.2</v>
      </c>
      <c r="E158" s="201">
        <f>F158*1.1</f>
        <v>5583.6</v>
      </c>
      <c r="F158" s="201">
        <v>5076</v>
      </c>
      <c r="G158" s="201">
        <f>F158*0.75</f>
        <v>3807</v>
      </c>
      <c r="H158" s="202">
        <f>F158*0.5</f>
        <v>2538</v>
      </c>
    </row>
    <row r="159" spans="1:8" ht="50.1" customHeight="1" x14ac:dyDescent="0.2">
      <c r="A159" s="143" t="s">
        <v>119</v>
      </c>
      <c r="B159" s="144"/>
      <c r="C159" s="186" t="str">
        <f>"Интернет-площадка 2gis.ru на основе Cправочника организаций "&amp;$C$2&amp;""</f>
        <v>Интернет-площадка 2gis.ru на основе Cправочника организаций "2ГИС.СТАВРОПОЛЬ"</v>
      </c>
      <c r="D159" s="36">
        <v>2208</v>
      </c>
      <c r="E159" s="37"/>
      <c r="F159" s="37"/>
      <c r="G159" s="37"/>
      <c r="H159" s="38"/>
    </row>
    <row r="160" spans="1:8" ht="50.1" customHeight="1" x14ac:dyDescent="0.2">
      <c r="A160" s="143" t="s">
        <v>120</v>
      </c>
      <c r="B160" s="144"/>
      <c r="C160"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0" s="36">
        <v>2598</v>
      </c>
      <c r="E160" s="37"/>
      <c r="F160" s="37"/>
      <c r="G160" s="37"/>
      <c r="H160" s="38"/>
    </row>
    <row r="161" spans="1:8" ht="50.1" customHeight="1" x14ac:dyDescent="0.2">
      <c r="A161" s="143" t="s">
        <v>121</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1" s="200">
        <f>F161*1.2</f>
        <v>10080</v>
      </c>
      <c r="E161" s="201">
        <f>F161*1.1</f>
        <v>9240</v>
      </c>
      <c r="F161" s="201">
        <v>8400</v>
      </c>
      <c r="G161" s="201">
        <f>F161*0.75</f>
        <v>6300</v>
      </c>
      <c r="H161" s="202">
        <f>F161*0.5</f>
        <v>4200</v>
      </c>
    </row>
    <row r="162" spans="1:8" ht="50.1" customHeight="1" x14ac:dyDescent="0.2">
      <c r="A162" s="143" t="s">
        <v>166</v>
      </c>
      <c r="B162" s="144"/>
      <c r="C162" s="186" t="str">
        <f>"Интернет-площадка 2gis.ru на основе Cправочника организаций "&amp;$C$2&amp;""</f>
        <v>Интернет-площадка 2gis.ru на основе Cправочника организаций "2ГИС.СТАВРОПОЛЬ"</v>
      </c>
      <c r="D162" s="36">
        <v>3720</v>
      </c>
      <c r="E162" s="37"/>
      <c r="F162" s="37"/>
      <c r="G162" s="37"/>
      <c r="H162" s="38"/>
    </row>
    <row r="163" spans="1:8" ht="50.1" customHeight="1" x14ac:dyDescent="0.2">
      <c r="A163" s="143" t="s">
        <v>123</v>
      </c>
      <c r="B163" s="144"/>
      <c r="C163"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3" s="36">
        <v>4320</v>
      </c>
      <c r="E163" s="37"/>
      <c r="F163" s="37"/>
      <c r="G163" s="37"/>
      <c r="H163" s="38"/>
    </row>
    <row r="164" spans="1:8" s="16" customFormat="1" ht="126" customHeight="1" thickBot="1" x14ac:dyDescent="0.25">
      <c r="A164" s="143" t="s">
        <v>124</v>
      </c>
      <c r="B164" s="144"/>
      <c r="C164" s="300" t="str">
        <f>C159</f>
        <v>Интернет-площадка 2gis.ru на основе Cправочника организаций "2ГИС.СТАВРОПОЛЬ"</v>
      </c>
      <c r="D164" s="327">
        <v>2208</v>
      </c>
      <c r="E164" s="148"/>
      <c r="F164" s="148"/>
      <c r="G164" s="148"/>
      <c r="H164" s="149"/>
    </row>
    <row r="165" spans="1:8" ht="50.1" customHeight="1" thickBot="1" x14ac:dyDescent="0.25">
      <c r="A165" s="24" t="s">
        <v>185</v>
      </c>
      <c r="B165" s="25"/>
      <c r="C165" s="26"/>
      <c r="D165" s="156"/>
      <c r="E165" s="156"/>
      <c r="F165" s="156"/>
      <c r="G165" s="156"/>
      <c r="H165" s="157"/>
    </row>
    <row r="166" spans="1:8" s="23" customFormat="1" ht="30" customHeight="1" thickBot="1" x14ac:dyDescent="0.25">
      <c r="A166" s="534"/>
      <c r="B166" s="357"/>
      <c r="C166" s="358"/>
      <c r="D166" s="357"/>
      <c r="E166" s="357"/>
      <c r="F166" s="357"/>
      <c r="G166" s="357"/>
      <c r="H166" s="359"/>
    </row>
    <row r="167" spans="1:8" s="16" customFormat="1" ht="185.25" customHeight="1" x14ac:dyDescent="0.2">
      <c r="A167" s="143" t="s">
        <v>186</v>
      </c>
      <c r="B167" s="144"/>
      <c r="C167"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7" s="31">
        <v>8010</v>
      </c>
      <c r="E167" s="32"/>
      <c r="F167" s="32"/>
      <c r="G167" s="32"/>
      <c r="H167" s="33"/>
    </row>
    <row r="168" spans="1:8" s="16" customFormat="1" ht="83.25" customHeight="1" thickBot="1" x14ac:dyDescent="0.25">
      <c r="A168" s="143" t="s">
        <v>187</v>
      </c>
      <c r="B168" s="144"/>
      <c r="C168" s="196"/>
      <c r="D168" s="36">
        <v>8010</v>
      </c>
      <c r="E168" s="37"/>
      <c r="F168" s="37"/>
      <c r="G168" s="37"/>
      <c r="H168" s="38"/>
    </row>
    <row r="169" spans="1:8" ht="21.75" thickBot="1" x14ac:dyDescent="0.25">
      <c r="A169" s="301"/>
      <c r="B169" s="302"/>
      <c r="C169" s="182"/>
      <c r="D169" s="325"/>
      <c r="E169" s="325"/>
      <c r="F169" s="325"/>
      <c r="G169" s="325"/>
      <c r="H169" s="326"/>
    </row>
    <row r="171" spans="1:8" ht="21" x14ac:dyDescent="0.2">
      <c r="A171" s="208"/>
      <c r="B171" s="209" t="s">
        <v>126</v>
      </c>
      <c r="C171" s="210" t="s">
        <v>665</v>
      </c>
      <c r="D171" s="210"/>
      <c r="E171" s="211"/>
      <c r="F171" s="211"/>
      <c r="G171" s="211"/>
      <c r="H171" s="211"/>
    </row>
    <row r="172" spans="1:8" ht="21" x14ac:dyDescent="0.2">
      <c r="A172" s="208"/>
      <c r="B172" s="211"/>
      <c r="C172" s="212" t="s">
        <v>666</v>
      </c>
      <c r="D172" s="212"/>
      <c r="E172" s="211"/>
      <c r="F172" s="211"/>
      <c r="G172" s="211"/>
      <c r="H172" s="211"/>
    </row>
    <row r="173" spans="1:8" ht="21" x14ac:dyDescent="0.2">
      <c r="A173" s="208"/>
      <c r="B173" s="211"/>
      <c r="C173" s="212" t="s">
        <v>667</v>
      </c>
      <c r="D173" s="212"/>
      <c r="E173" s="211"/>
      <c r="F173" s="211"/>
      <c r="G173" s="211"/>
      <c r="H173" s="211"/>
    </row>
    <row r="174" spans="1:8" ht="21" x14ac:dyDescent="0.2">
      <c r="C174" s="212"/>
      <c r="D174" s="212"/>
      <c r="E174" s="211"/>
      <c r="F174" s="211"/>
      <c r="G174" s="211"/>
      <c r="H174" s="205"/>
    </row>
    <row r="175" spans="1:8" ht="26.25" customHeight="1" x14ac:dyDescent="0.2">
      <c r="A175" s="215" t="str">
        <f>Абакан_юр!A158</f>
        <v>По соглашению сторон в качестве валюты платежа могут выступать украинские гривны, в этом случае курс следующий: 1 руб. = 0,4427 гривен</v>
      </c>
      <c r="B175" s="215"/>
      <c r="C175" s="215"/>
      <c r="D175" s="216"/>
      <c r="E175" s="216"/>
      <c r="F175" s="217"/>
      <c r="G175" s="218"/>
      <c r="H175" s="218"/>
    </row>
    <row r="176" spans="1:8" ht="26.25" customHeight="1" x14ac:dyDescent="0.2">
      <c r="A176" s="215" t="str">
        <f>Абакан_юр!A159</f>
        <v>По соглашению сторон в качестве валюты платежа могут выступать дирхамы ОАЭ, в этом случае курс следующий: 1 руб. = 0,0427 дирхам</v>
      </c>
      <c r="B176" s="215"/>
      <c r="C176" s="215"/>
      <c r="D176" s="216"/>
      <c r="E176" s="216"/>
      <c r="F176" s="217"/>
      <c r="G176" s="220"/>
      <c r="H176" s="220"/>
    </row>
    <row r="177" spans="1:8" ht="26.25" customHeight="1" x14ac:dyDescent="0.2">
      <c r="A177" s="215" t="str">
        <f>Абакан_юр!A160</f>
        <v>По соглашению сторон в качестве валюты платежа могут выступать доллары США, в этом случае курс следующий: 1 руб. = 0,0117 доллара</v>
      </c>
      <c r="B177" s="215"/>
      <c r="C177" s="215"/>
      <c r="D177" s="216"/>
      <c r="E177" s="216"/>
      <c r="F177" s="217"/>
      <c r="G177" s="220"/>
      <c r="H177" s="220"/>
    </row>
    <row r="178" spans="1:8" ht="26.25" customHeight="1" x14ac:dyDescent="0.2">
      <c r="A178" s="215" t="str">
        <f>Абакан_юр!A161</f>
        <v>По соглашению сторон в качестве валюты платежа могут выступать евро, в этом случае курс следующий: 1 руб. = 0,0108 евро</v>
      </c>
      <c r="B178" s="215"/>
      <c r="C178" s="215"/>
      <c r="D178" s="216"/>
      <c r="E178" s="217"/>
      <c r="F178" s="217"/>
      <c r="G178" s="220"/>
      <c r="H178" s="220"/>
    </row>
    <row r="179" spans="1:8" ht="26.25" customHeight="1" x14ac:dyDescent="0.2">
      <c r="A179" s="215" t="str">
        <f>Абакан_юр!A162</f>
        <v>По соглашению сторон в качестве валюты платежа могут выступать чешские кроны, в этом случае курс следующий: 1 руб. = 0,2672 крона</v>
      </c>
      <c r="B179" s="215"/>
      <c r="C179" s="215"/>
      <c r="D179" s="216"/>
      <c r="E179" s="217"/>
      <c r="F179" s="217"/>
      <c r="G179" s="220"/>
      <c r="H179" s="220"/>
    </row>
    <row r="180" spans="1:8" ht="26.25" customHeight="1" x14ac:dyDescent="0.2">
      <c r="A180" s="215" t="str">
        <f>Абакан_юр!A163</f>
        <v>По соглашению сторон в качестве валюты платежа могут выступать киргизские сомы, в этом случае курс следующий: 1 руб. = 1,0485 сом</v>
      </c>
      <c r="B180" s="215"/>
      <c r="C180" s="215"/>
      <c r="D180" s="216"/>
      <c r="E180" s="216"/>
      <c r="F180" s="217"/>
      <c r="G180" s="220"/>
      <c r="H180" s="220"/>
    </row>
    <row r="181" spans="1:8" ht="26.25" customHeight="1" x14ac:dyDescent="0.2">
      <c r="A181"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1" s="215"/>
      <c r="C181" s="215"/>
      <c r="D181" s="216"/>
      <c r="E181" s="216"/>
      <c r="F181" s="217"/>
      <c r="G181" s="220"/>
      <c r="H181" s="220"/>
    </row>
    <row r="182" spans="1:8" ht="26.25" customHeight="1" x14ac:dyDescent="0.2">
      <c r="A182" s="221"/>
      <c r="B182" s="221"/>
      <c r="C182" s="221"/>
      <c r="D182" s="216"/>
      <c r="E182" s="216"/>
      <c r="F182" s="217"/>
      <c r="G182" s="220"/>
      <c r="H182" s="220"/>
    </row>
    <row r="183" spans="1:8" s="254" customFormat="1" ht="92.25" customHeight="1" x14ac:dyDescent="0.2">
      <c r="A183" s="710" t="s">
        <v>668</v>
      </c>
      <c r="B183" s="710"/>
      <c r="C183" s="710"/>
      <c r="D183" s="710"/>
      <c r="E183" s="710"/>
      <c r="F183" s="710"/>
      <c r="G183" s="710"/>
      <c r="H183" s="710"/>
    </row>
    <row r="184" spans="1:8" ht="26.25" x14ac:dyDescent="0.2">
      <c r="A184" s="221"/>
      <c r="B184" s="221"/>
      <c r="C184" s="222"/>
      <c r="D184" s="223"/>
      <c r="E184" s="223"/>
      <c r="F184" s="224"/>
      <c r="G184" s="225"/>
      <c r="H184" s="225"/>
    </row>
    <row r="185" spans="1:8" ht="21" x14ac:dyDescent="0.2">
      <c r="A185" s="227" t="s">
        <v>137</v>
      </c>
      <c r="B185" s="227"/>
      <c r="C185" s="227"/>
      <c r="D185" s="227"/>
      <c r="E185" s="227"/>
      <c r="F185" s="227"/>
      <c r="G185" s="227"/>
      <c r="H185" s="227"/>
    </row>
    <row r="186" spans="1:8" ht="21" x14ac:dyDescent="0.2">
      <c r="A186" s="227" t="s">
        <v>138</v>
      </c>
      <c r="B186" s="227"/>
      <c r="C186" s="227"/>
      <c r="D186" s="227"/>
      <c r="E186" s="227"/>
      <c r="F186" s="227"/>
      <c r="G186" s="227"/>
      <c r="H186" s="227"/>
    </row>
    <row r="187" spans="1:8" ht="21" x14ac:dyDescent="0.2">
      <c r="A187" s="537"/>
      <c r="B187" s="537"/>
      <c r="C187" s="537"/>
      <c r="D187" s="537"/>
      <c r="E187" s="537"/>
      <c r="F187" s="537"/>
      <c r="G187" s="537"/>
      <c r="H187" s="537"/>
    </row>
    <row r="188" spans="1:8" s="219" customFormat="1" ht="24.95" customHeight="1" thickBot="1" x14ac:dyDescent="0.25">
      <c r="A188" s="228" t="s">
        <v>139</v>
      </c>
      <c r="B188" s="228"/>
      <c r="C188" s="228"/>
      <c r="D188" s="228"/>
      <c r="E188" s="228"/>
      <c r="F188" s="229"/>
      <c r="H188" s="230"/>
    </row>
    <row r="189" spans="1:8" s="219" customFormat="1" ht="24.95" customHeight="1" thickBot="1" x14ac:dyDescent="0.25">
      <c r="A189" s="231" t="s">
        <v>140</v>
      </c>
      <c r="B189" s="232"/>
      <c r="C189" s="232"/>
      <c r="D189" s="232"/>
      <c r="E189" s="233"/>
      <c r="F189" s="234"/>
      <c r="G189" s="205"/>
      <c r="H189" s="235"/>
    </row>
    <row r="190" spans="1:8" s="219" customFormat="1" ht="88.5" customHeight="1" thickBot="1" x14ac:dyDescent="0.25">
      <c r="A190" s="305" t="s">
        <v>141</v>
      </c>
      <c r="B190" s="306"/>
      <c r="C190" s="238" t="s">
        <v>142</v>
      </c>
      <c r="D190" s="602" t="s">
        <v>143</v>
      </c>
      <c r="E190" s="603"/>
      <c r="F190" s="240"/>
      <c r="G190" s="240"/>
      <c r="H190" s="240"/>
    </row>
    <row r="191" spans="1:8" s="226" customFormat="1" ht="23.25" x14ac:dyDescent="0.2">
      <c r="A191" s="247" t="s">
        <v>170</v>
      </c>
      <c r="B191" s="711"/>
      <c r="C191" s="712" t="s">
        <v>171</v>
      </c>
      <c r="D191" s="713">
        <v>2190</v>
      </c>
      <c r="E191" s="245"/>
      <c r="F191" s="240"/>
      <c r="G191" s="240"/>
      <c r="H191" s="240"/>
    </row>
    <row r="192" spans="1:8" ht="24.95" customHeight="1" x14ac:dyDescent="0.2">
      <c r="A192" s="247" t="s">
        <v>172</v>
      </c>
      <c r="B192" s="711"/>
      <c r="C192" s="714"/>
      <c r="D192" s="251">
        <v>1590</v>
      </c>
      <c r="E192" s="250"/>
      <c r="F192" s="240"/>
      <c r="G192" s="240"/>
      <c r="H192" s="240"/>
    </row>
    <row r="193" spans="1:8" ht="24.95" customHeight="1" x14ac:dyDescent="0.2">
      <c r="A193" s="247" t="s">
        <v>173</v>
      </c>
      <c r="B193" s="711"/>
      <c r="C193" s="714"/>
      <c r="D193" s="251">
        <v>1440</v>
      </c>
      <c r="E193" s="250"/>
      <c r="F193" s="240"/>
      <c r="G193" s="240"/>
      <c r="H193" s="240"/>
    </row>
    <row r="194" spans="1:8" s="205" customFormat="1" ht="38.25" customHeight="1" thickBot="1" x14ac:dyDescent="0.25">
      <c r="A194" s="247" t="s">
        <v>174</v>
      </c>
      <c r="B194" s="711"/>
      <c r="C194" s="715"/>
      <c r="D194" s="716">
        <v>1290</v>
      </c>
      <c r="E194" s="336"/>
      <c r="F194" s="240"/>
      <c r="G194" s="240"/>
      <c r="H194" s="240"/>
    </row>
    <row r="195" spans="1:8" ht="50.1" customHeight="1" thickBot="1" x14ac:dyDescent="0.25">
      <c r="A195" s="228" t="s">
        <v>139</v>
      </c>
      <c r="B195" s="228"/>
      <c r="C195" s="228"/>
      <c r="D195" s="228"/>
      <c r="E195" s="228"/>
      <c r="F195" s="240"/>
      <c r="G195" s="219"/>
      <c r="H195" s="230"/>
    </row>
    <row r="196" spans="1:8" ht="50.1" customHeight="1" thickBot="1" x14ac:dyDescent="0.25">
      <c r="A196" s="540" t="s">
        <v>140</v>
      </c>
      <c r="B196" s="541"/>
      <c r="C196" s="541"/>
      <c r="D196" s="541"/>
      <c r="E196" s="542"/>
      <c r="F196" s="234"/>
      <c r="H196" s="235"/>
    </row>
    <row r="197" spans="1:8" ht="81" customHeight="1" thickBot="1" x14ac:dyDescent="0.25">
      <c r="A197" s="305" t="s">
        <v>141</v>
      </c>
      <c r="B197" s="306"/>
      <c r="C197" s="238" t="s">
        <v>142</v>
      </c>
      <c r="D197" s="330" t="s">
        <v>143</v>
      </c>
      <c r="E197" s="331"/>
      <c r="F197" s="240"/>
      <c r="G197" s="240"/>
      <c r="H197" s="240"/>
    </row>
    <row r="198" spans="1:8" ht="117" customHeight="1" x14ac:dyDescent="0.2">
      <c r="A198" s="717" t="s">
        <v>144</v>
      </c>
      <c r="B198" s="718"/>
      <c r="C198" s="243" t="s">
        <v>145</v>
      </c>
      <c r="D198" s="719" t="s">
        <v>146</v>
      </c>
      <c r="E198" s="720"/>
      <c r="F198" s="240"/>
      <c r="G198" s="240"/>
      <c r="H198" s="240"/>
    </row>
    <row r="199" spans="1:8" ht="77.25" customHeight="1" x14ac:dyDescent="0.2">
      <c r="A199" s="378" t="s">
        <v>147</v>
      </c>
      <c r="B199" s="379"/>
      <c r="C199" s="248" t="s">
        <v>148</v>
      </c>
      <c r="D199" s="380" t="s">
        <v>149</v>
      </c>
      <c r="E199" s="381"/>
      <c r="F199" s="240"/>
      <c r="G199" s="240"/>
      <c r="H199" s="240"/>
    </row>
    <row r="200" spans="1:8" ht="135" customHeight="1" x14ac:dyDescent="0.2">
      <c r="A200" s="378" t="s">
        <v>150</v>
      </c>
      <c r="B200" s="379"/>
      <c r="C200" s="248" t="s">
        <v>151</v>
      </c>
      <c r="D200" s="380" t="s">
        <v>149</v>
      </c>
      <c r="E200" s="381"/>
      <c r="F200" s="240"/>
      <c r="G200" s="240"/>
      <c r="H200" s="240"/>
    </row>
    <row r="201" spans="1:8" s="205" customFormat="1" ht="102.75" customHeight="1" thickBot="1" x14ac:dyDescent="0.25">
      <c r="A201" s="332" t="s">
        <v>153</v>
      </c>
      <c r="B201" s="333"/>
      <c r="C201" s="546" t="s">
        <v>154</v>
      </c>
      <c r="D201" s="333" t="s">
        <v>149</v>
      </c>
      <c r="E201" s="547"/>
      <c r="F201" s="234"/>
      <c r="G201" s="234"/>
      <c r="H201" s="234"/>
    </row>
    <row r="202" spans="1:8" s="226" customFormat="1" ht="222.75" customHeight="1" thickBot="1" x14ac:dyDescent="0.25">
      <c r="A202" s="332" t="s">
        <v>155</v>
      </c>
      <c r="B202" s="333"/>
      <c r="C202" s="334" t="s">
        <v>156</v>
      </c>
      <c r="D202" s="335" t="s">
        <v>149</v>
      </c>
      <c r="E202" s="336"/>
      <c r="F202" s="224"/>
      <c r="G202" s="225"/>
      <c r="H202" s="225"/>
    </row>
    <row r="203" spans="1:8" ht="26.25" x14ac:dyDescent="0.2">
      <c r="A203" s="689"/>
      <c r="B203" s="689"/>
      <c r="C203" s="577"/>
      <c r="D203" s="577"/>
      <c r="E203" s="577"/>
      <c r="F203" s="224"/>
      <c r="G203" s="225"/>
      <c r="H203" s="225"/>
    </row>
    <row r="204" spans="1:8" ht="34.5" customHeight="1" x14ac:dyDescent="0.2">
      <c r="A204" s="252" t="s">
        <v>157</v>
      </c>
      <c r="B204" s="252"/>
      <c r="C204" s="252"/>
      <c r="D204" s="252"/>
      <c r="E204" s="252"/>
      <c r="F204" s="252"/>
      <c r="G204" s="252"/>
      <c r="H204" s="252"/>
    </row>
    <row r="205" spans="1:8" ht="34.5" customHeight="1" x14ac:dyDescent="0.2">
      <c r="A205" s="252" t="s">
        <v>158</v>
      </c>
      <c r="B205" s="252"/>
      <c r="C205" s="252"/>
      <c r="D205" s="252"/>
      <c r="E205" s="252"/>
      <c r="F205" s="252"/>
      <c r="G205" s="252"/>
      <c r="H205" s="252"/>
    </row>
    <row r="206" spans="1:8" ht="183" customHeight="1" x14ac:dyDescent="0.2">
      <c r="A206"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27"/>
      <c r="C206" s="227"/>
      <c r="D206" s="227"/>
      <c r="E206" s="227"/>
      <c r="F206" s="227"/>
      <c r="G206" s="227"/>
      <c r="H206" s="227"/>
    </row>
    <row r="207" spans="1:8" ht="77.25" customHeight="1" x14ac:dyDescent="0.2">
      <c r="A207" s="227" t="s">
        <v>160</v>
      </c>
      <c r="B207" s="227"/>
      <c r="C207" s="227"/>
      <c r="D207" s="227"/>
      <c r="E207" s="227"/>
      <c r="F207" s="227"/>
      <c r="G207" s="227"/>
      <c r="H207" s="227"/>
    </row>
    <row r="208" spans="1:8" ht="23.25" x14ac:dyDescent="0.2">
      <c r="A208" s="252" t="s">
        <v>161</v>
      </c>
      <c r="B208" s="252"/>
      <c r="C208" s="252"/>
      <c r="D208" s="252"/>
      <c r="E208" s="252"/>
      <c r="F208" s="252"/>
      <c r="G208" s="252"/>
      <c r="H208" s="252"/>
    </row>
    <row r="209" spans="1:8" s="254" customFormat="1" ht="114.75" customHeight="1" x14ac:dyDescent="0.2">
      <c r="A209" s="227" t="s">
        <v>162</v>
      </c>
      <c r="B209" s="227"/>
      <c r="C209" s="227"/>
      <c r="D209" s="227"/>
      <c r="E209" s="227"/>
      <c r="F209" s="227"/>
      <c r="G209" s="227"/>
      <c r="H209" s="227"/>
    </row>
  </sheetData>
  <sheetProtection selectLockedCells="1" selectUnlockedCells="1"/>
  <mergeCells count="349">
    <mergeCell ref="A208:H208"/>
    <mergeCell ref="A209:E209"/>
    <mergeCell ref="F209:H209"/>
    <mergeCell ref="A202:B202"/>
    <mergeCell ref="D202:E202"/>
    <mergeCell ref="A204:H204"/>
    <mergeCell ref="A205:H205"/>
    <mergeCell ref="A206:H206"/>
    <mergeCell ref="A207:H207"/>
    <mergeCell ref="A199:B199"/>
    <mergeCell ref="D199:E199"/>
    <mergeCell ref="A200:B200"/>
    <mergeCell ref="D200:E200"/>
    <mergeCell ref="A201:B201"/>
    <mergeCell ref="D201:E201"/>
    <mergeCell ref="A195:E195"/>
    <mergeCell ref="A196:E196"/>
    <mergeCell ref="A197:B197"/>
    <mergeCell ref="D197:E197"/>
    <mergeCell ref="A198:B198"/>
    <mergeCell ref="D198:E198"/>
    <mergeCell ref="A191:B191"/>
    <mergeCell ref="C191:C194"/>
    <mergeCell ref="D191:E191"/>
    <mergeCell ref="A192:B192"/>
    <mergeCell ref="D192:E192"/>
    <mergeCell ref="A193:B193"/>
    <mergeCell ref="D193:E193"/>
    <mergeCell ref="A194:B194"/>
    <mergeCell ref="D194:E194"/>
    <mergeCell ref="A183:H183"/>
    <mergeCell ref="A185:H185"/>
    <mergeCell ref="A186:H186"/>
    <mergeCell ref="A188:E188"/>
    <mergeCell ref="A189:E189"/>
    <mergeCell ref="A190:B190"/>
    <mergeCell ref="D190:E190"/>
    <mergeCell ref="A176:C176"/>
    <mergeCell ref="A177:C177"/>
    <mergeCell ref="A178:C178"/>
    <mergeCell ref="A179:C179"/>
    <mergeCell ref="A180:C180"/>
    <mergeCell ref="A181:C181"/>
    <mergeCell ref="C171:D171"/>
    <mergeCell ref="C172:D172"/>
    <mergeCell ref="C173:D173"/>
    <mergeCell ref="C174:D174"/>
    <mergeCell ref="A175:C175"/>
    <mergeCell ref="G175:H175"/>
    <mergeCell ref="A167:B167"/>
    <mergeCell ref="C167:C168"/>
    <mergeCell ref="D167:H167"/>
    <mergeCell ref="A168:B168"/>
    <mergeCell ref="D168:H168"/>
    <mergeCell ref="A169:B169"/>
    <mergeCell ref="D169:H169"/>
    <mergeCell ref="A164:B164"/>
    <mergeCell ref="D164:H164"/>
    <mergeCell ref="A165:B165"/>
    <mergeCell ref="D165:H165"/>
    <mergeCell ref="A166:C166"/>
    <mergeCell ref="D166:H166"/>
    <mergeCell ref="A160:B160"/>
    <mergeCell ref="D160:H160"/>
    <mergeCell ref="A161:B161"/>
    <mergeCell ref="A162:B162"/>
    <mergeCell ref="D162:H162"/>
    <mergeCell ref="A163:B163"/>
    <mergeCell ref="D163:H163"/>
    <mergeCell ref="D156:H156"/>
    <mergeCell ref="A157:B157"/>
    <mergeCell ref="D157:H157"/>
    <mergeCell ref="A158:B158"/>
    <mergeCell ref="A159:B159"/>
    <mergeCell ref="D159:H159"/>
    <mergeCell ref="A152:B152"/>
    <mergeCell ref="C152:C156"/>
    <mergeCell ref="D152:H152"/>
    <mergeCell ref="A153:B153"/>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6"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78"/>
  <sheetViews>
    <sheetView view="pageBreakPreview" zoomScale="40" zoomScaleNormal="60" zoomScaleSheetLayoutView="40" workbookViewId="0">
      <pane ySplit="3" topLeftCell="A11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669</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"&amp;MIN(D49:D68)&amp;" до "&amp;MAX(D49:D68)</f>
        <v>от 474 до 9480</v>
      </c>
      <c r="E48" s="122"/>
      <c r="F48" s="122"/>
      <c r="G48" s="122"/>
      <c r="H48" s="123"/>
    </row>
    <row r="49" spans="1:8" s="16" customFormat="1" ht="37.5" customHeight="1" outlineLevel="1" x14ac:dyDescent="0.2">
      <c r="A49" s="124" t="s">
        <v>32</v>
      </c>
      <c r="B49" s="125"/>
      <c r="C49" s="4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49" s="127">
        <v>474</v>
      </c>
      <c r="E49" s="128"/>
      <c r="F49" s="128"/>
      <c r="G49" s="128"/>
      <c r="H49" s="129"/>
    </row>
    <row r="50" spans="1:8" s="16" customFormat="1" ht="37.5" customHeight="1" outlineLevel="1" x14ac:dyDescent="0.2">
      <c r="A50" s="130" t="s">
        <v>33</v>
      </c>
      <c r="B50" s="131"/>
      <c r="C50" s="456"/>
      <c r="D50" s="36">
        <v>948</v>
      </c>
      <c r="E50" s="37"/>
      <c r="F50" s="37"/>
      <c r="G50" s="37"/>
      <c r="H50" s="38"/>
    </row>
    <row r="51" spans="1:8" s="16" customFormat="1" ht="37.5" customHeight="1" outlineLevel="1" x14ac:dyDescent="0.2">
      <c r="A51" s="130" t="s">
        <v>34</v>
      </c>
      <c r="B51" s="131"/>
      <c r="C51" s="456"/>
      <c r="D51" s="36">
        <v>1422</v>
      </c>
      <c r="E51" s="37"/>
      <c r="F51" s="37"/>
      <c r="G51" s="37"/>
      <c r="H51" s="38"/>
    </row>
    <row r="52" spans="1:8" s="16" customFormat="1" ht="37.5" customHeight="1" outlineLevel="1" x14ac:dyDescent="0.2">
      <c r="A52" s="130" t="s">
        <v>35</v>
      </c>
      <c r="B52" s="131"/>
      <c r="C52" s="456"/>
      <c r="D52" s="36">
        <v>1896</v>
      </c>
      <c r="E52" s="37"/>
      <c r="F52" s="37"/>
      <c r="G52" s="37"/>
      <c r="H52" s="38"/>
    </row>
    <row r="53" spans="1:8" s="16" customFormat="1" ht="37.5" customHeight="1" outlineLevel="1" x14ac:dyDescent="0.2">
      <c r="A53" s="130" t="s">
        <v>36</v>
      </c>
      <c r="B53" s="131"/>
      <c r="C53" s="456"/>
      <c r="D53" s="36">
        <v>2370</v>
      </c>
      <c r="E53" s="37"/>
      <c r="F53" s="37"/>
      <c r="G53" s="37"/>
      <c r="H53" s="38"/>
    </row>
    <row r="54" spans="1:8" s="16" customFormat="1" ht="37.5" customHeight="1" outlineLevel="1" x14ac:dyDescent="0.2">
      <c r="A54" s="130" t="s">
        <v>37</v>
      </c>
      <c r="B54" s="131"/>
      <c r="C54" s="456"/>
      <c r="D54" s="36">
        <v>2844</v>
      </c>
      <c r="E54" s="37"/>
      <c r="F54" s="37"/>
      <c r="G54" s="37"/>
      <c r="H54" s="38"/>
    </row>
    <row r="55" spans="1:8" s="16" customFormat="1" ht="37.5" customHeight="1" outlineLevel="1" x14ac:dyDescent="0.2">
      <c r="A55" s="130" t="s">
        <v>38</v>
      </c>
      <c r="B55" s="131"/>
      <c r="C55" s="456"/>
      <c r="D55" s="36">
        <v>3318</v>
      </c>
      <c r="E55" s="37"/>
      <c r="F55" s="37"/>
      <c r="G55" s="37"/>
      <c r="H55" s="38"/>
    </row>
    <row r="56" spans="1:8" s="16" customFormat="1" ht="37.5" customHeight="1" outlineLevel="1" x14ac:dyDescent="0.2">
      <c r="A56" s="130" t="s">
        <v>39</v>
      </c>
      <c r="B56" s="131"/>
      <c r="C56" s="456"/>
      <c r="D56" s="36">
        <v>3792</v>
      </c>
      <c r="E56" s="37"/>
      <c r="F56" s="37"/>
      <c r="G56" s="37"/>
      <c r="H56" s="38"/>
    </row>
    <row r="57" spans="1:8" s="16" customFormat="1" ht="37.5" customHeight="1" outlineLevel="1" x14ac:dyDescent="0.2">
      <c r="A57" s="130" t="s">
        <v>40</v>
      </c>
      <c r="B57" s="131"/>
      <c r="C57" s="456"/>
      <c r="D57" s="36">
        <v>4266</v>
      </c>
      <c r="E57" s="37"/>
      <c r="F57" s="37"/>
      <c r="G57" s="37"/>
      <c r="H57" s="38"/>
    </row>
    <row r="58" spans="1:8" s="16" customFormat="1" ht="37.5" customHeight="1" outlineLevel="1" x14ac:dyDescent="0.2">
      <c r="A58" s="130" t="s">
        <v>41</v>
      </c>
      <c r="B58" s="131"/>
      <c r="C58" s="456"/>
      <c r="D58" s="36">
        <v>4740</v>
      </c>
      <c r="E58" s="37"/>
      <c r="F58" s="37"/>
      <c r="G58" s="37"/>
      <c r="H58" s="38"/>
    </row>
    <row r="59" spans="1:8" s="16" customFormat="1" ht="37.5" customHeight="1" outlineLevel="1" x14ac:dyDescent="0.2">
      <c r="A59" s="130" t="s">
        <v>42</v>
      </c>
      <c r="B59" s="131"/>
      <c r="C59" s="456"/>
      <c r="D59" s="36">
        <v>5214</v>
      </c>
      <c r="E59" s="37"/>
      <c r="F59" s="37"/>
      <c r="G59" s="37"/>
      <c r="H59" s="38"/>
    </row>
    <row r="60" spans="1:8" s="16" customFormat="1" ht="37.5" customHeight="1" outlineLevel="1" x14ac:dyDescent="0.2">
      <c r="A60" s="130" t="s">
        <v>43</v>
      </c>
      <c r="B60" s="131"/>
      <c r="C60" s="456"/>
      <c r="D60" s="36">
        <v>5688</v>
      </c>
      <c r="E60" s="37"/>
      <c r="F60" s="37"/>
      <c r="G60" s="37"/>
      <c r="H60" s="38"/>
    </row>
    <row r="61" spans="1:8" s="16" customFormat="1" ht="37.5" customHeight="1" outlineLevel="1" x14ac:dyDescent="0.2">
      <c r="A61" s="130" t="s">
        <v>44</v>
      </c>
      <c r="B61" s="131"/>
      <c r="C61" s="456"/>
      <c r="D61" s="36">
        <v>6162</v>
      </c>
      <c r="E61" s="37"/>
      <c r="F61" s="37"/>
      <c r="G61" s="37"/>
      <c r="H61" s="38"/>
    </row>
    <row r="62" spans="1:8" s="16" customFormat="1" ht="37.5" customHeight="1" outlineLevel="1" x14ac:dyDescent="0.2">
      <c r="A62" s="130" t="s">
        <v>45</v>
      </c>
      <c r="B62" s="131"/>
      <c r="C62" s="456"/>
      <c r="D62" s="36">
        <v>6636</v>
      </c>
      <c r="E62" s="37"/>
      <c r="F62" s="37"/>
      <c r="G62" s="37"/>
      <c r="H62" s="38"/>
    </row>
    <row r="63" spans="1:8" s="16" customFormat="1" ht="37.5" customHeight="1" outlineLevel="1" x14ac:dyDescent="0.2">
      <c r="A63" s="130" t="s">
        <v>46</v>
      </c>
      <c r="B63" s="131"/>
      <c r="C63" s="456"/>
      <c r="D63" s="36">
        <v>7110</v>
      </c>
      <c r="E63" s="37"/>
      <c r="F63" s="37"/>
      <c r="G63" s="37"/>
      <c r="H63" s="38"/>
    </row>
    <row r="64" spans="1:8" s="16" customFormat="1" ht="37.5" customHeight="1" outlineLevel="1" x14ac:dyDescent="0.2">
      <c r="A64" s="130" t="s">
        <v>47</v>
      </c>
      <c r="B64" s="131"/>
      <c r="C64" s="456"/>
      <c r="D64" s="36">
        <v>7584</v>
      </c>
      <c r="E64" s="37"/>
      <c r="F64" s="37"/>
      <c r="G64" s="37"/>
      <c r="H64" s="38"/>
    </row>
    <row r="65" spans="1:8" s="16" customFormat="1" ht="37.5" customHeight="1" outlineLevel="1" x14ac:dyDescent="0.2">
      <c r="A65" s="130" t="s">
        <v>48</v>
      </c>
      <c r="B65" s="131"/>
      <c r="C65" s="456"/>
      <c r="D65" s="36">
        <v>8058</v>
      </c>
      <c r="E65" s="37"/>
      <c r="F65" s="37"/>
      <c r="G65" s="37"/>
      <c r="H65" s="38"/>
    </row>
    <row r="66" spans="1:8" s="16" customFormat="1" ht="37.5" customHeight="1" outlineLevel="1" x14ac:dyDescent="0.2">
      <c r="A66" s="130" t="s">
        <v>49</v>
      </c>
      <c r="B66" s="131"/>
      <c r="C66" s="456"/>
      <c r="D66" s="36">
        <v>8532</v>
      </c>
      <c r="E66" s="37"/>
      <c r="F66" s="37"/>
      <c r="G66" s="37"/>
      <c r="H66" s="38"/>
    </row>
    <row r="67" spans="1:8" s="16" customFormat="1" ht="37.5" customHeight="1" outlineLevel="1" x14ac:dyDescent="0.2">
      <c r="A67" s="130" t="s">
        <v>50</v>
      </c>
      <c r="B67" s="131"/>
      <c r="C67" s="456"/>
      <c r="D67" s="36">
        <v>9006</v>
      </c>
      <c r="E67" s="37"/>
      <c r="F67" s="37"/>
      <c r="G67" s="37"/>
      <c r="H67" s="38"/>
    </row>
    <row r="68" spans="1:8" s="16" customFormat="1" ht="37.5" customHeight="1" outlineLevel="1" thickBot="1" x14ac:dyDescent="0.25">
      <c r="A68" s="130" t="s">
        <v>51</v>
      </c>
      <c r="B68" s="131"/>
      <c r="C68" s="457"/>
      <c r="D68" s="36">
        <v>9480</v>
      </c>
      <c r="E68" s="37"/>
      <c r="F68" s="37"/>
      <c r="G68" s="37"/>
      <c r="H68" s="38"/>
    </row>
    <row r="69" spans="1:8" s="16" customFormat="1" ht="50.1" customHeight="1" thickBot="1" x14ac:dyDescent="0.25">
      <c r="A69" s="119" t="s">
        <v>52</v>
      </c>
      <c r="B69" s="120"/>
      <c r="C69" s="120"/>
      <c r="D69" s="121" t="str">
        <f>"от "&amp;MIN(D70:D79)&amp;" до "&amp;MAX(D70:D79)</f>
        <v>от 300 до 5310</v>
      </c>
      <c r="E69" s="122"/>
      <c r="F69" s="122"/>
      <c r="G69" s="122"/>
      <c r="H69" s="123"/>
    </row>
    <row r="70" spans="1:8" s="16" customFormat="1" ht="150"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70" s="127">
        <v>648</v>
      </c>
      <c r="E70" s="128"/>
      <c r="F70" s="128"/>
      <c r="G70" s="128"/>
      <c r="H70" s="129"/>
    </row>
    <row r="71" spans="1:8" s="16" customFormat="1" ht="37.5" customHeight="1" x14ac:dyDescent="0.2">
      <c r="A71" s="143" t="s">
        <v>54</v>
      </c>
      <c r="B71" s="144"/>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71" s="36">
        <v>444</v>
      </c>
      <c r="E71" s="37"/>
      <c r="F71" s="37"/>
      <c r="G71" s="37"/>
      <c r="H71" s="38"/>
    </row>
    <row r="72" spans="1:8" s="16" customFormat="1" ht="37.5" customHeight="1" x14ac:dyDescent="0.2">
      <c r="A72" s="143" t="s">
        <v>55</v>
      </c>
      <c r="B72" s="144"/>
      <c r="C72" s="142"/>
      <c r="D72" s="36">
        <v>5310</v>
      </c>
      <c r="E72" s="37"/>
      <c r="F72" s="37"/>
      <c r="G72" s="37"/>
      <c r="H72" s="38"/>
    </row>
    <row r="73" spans="1:8" s="16" customFormat="1" ht="37.5" customHeight="1" x14ac:dyDescent="0.2">
      <c r="A73" s="143" t="s">
        <v>56</v>
      </c>
      <c r="B73" s="458"/>
      <c r="C73" s="142"/>
      <c r="D73" s="329">
        <v>1038</v>
      </c>
      <c r="E73" s="140"/>
      <c r="F73" s="140"/>
      <c r="G73" s="140"/>
      <c r="H73" s="141"/>
    </row>
    <row r="74" spans="1:8" s="16" customFormat="1" ht="37.5" customHeight="1" x14ac:dyDescent="0.2">
      <c r="A74" s="143" t="s">
        <v>57</v>
      </c>
      <c r="B74" s="144"/>
      <c r="C74" s="142"/>
      <c r="D74" s="329">
        <v>3246</v>
      </c>
      <c r="E74" s="140"/>
      <c r="F74" s="140"/>
      <c r="G74" s="140"/>
      <c r="H74" s="141"/>
    </row>
    <row r="75" spans="1:8" s="16" customFormat="1" ht="37.5" customHeight="1" x14ac:dyDescent="0.2">
      <c r="A75" s="143" t="s">
        <v>58</v>
      </c>
      <c r="B75" s="458"/>
      <c r="C75" s="142"/>
      <c r="D75" s="36">
        <v>300</v>
      </c>
      <c r="E75" s="37"/>
      <c r="F75" s="37"/>
      <c r="G75" s="37"/>
      <c r="H75" s="38"/>
    </row>
    <row r="76" spans="1:8" s="16" customFormat="1" ht="37.5" customHeight="1" x14ac:dyDescent="0.2">
      <c r="A76" s="143" t="s">
        <v>59</v>
      </c>
      <c r="B76" s="458"/>
      <c r="C76" s="142"/>
      <c r="D76" s="36">
        <v>300</v>
      </c>
      <c r="E76" s="37"/>
      <c r="F76" s="37"/>
      <c r="G76" s="37"/>
      <c r="H76" s="38"/>
    </row>
    <row r="77" spans="1:8" s="16" customFormat="1" ht="37.5" customHeight="1" x14ac:dyDescent="0.2">
      <c r="A77" s="143" t="s">
        <v>60</v>
      </c>
      <c r="B77" s="458"/>
      <c r="C77" s="142"/>
      <c r="D77" s="36">
        <v>600</v>
      </c>
      <c r="E77" s="37"/>
      <c r="F77" s="37"/>
      <c r="G77" s="37"/>
      <c r="H77" s="38"/>
    </row>
    <row r="78" spans="1:8" s="16" customFormat="1" ht="37.5" customHeight="1" x14ac:dyDescent="0.2">
      <c r="A78" s="143" t="s">
        <v>61</v>
      </c>
      <c r="B78" s="458"/>
      <c r="C78" s="142"/>
      <c r="D78" s="36">
        <v>900</v>
      </c>
      <c r="E78" s="37"/>
      <c r="F78" s="37"/>
      <c r="G78" s="37"/>
      <c r="H78" s="38"/>
    </row>
    <row r="79" spans="1:8" s="16" customFormat="1" ht="37.5" customHeight="1" thickBot="1" x14ac:dyDescent="0.25">
      <c r="A79" s="194" t="s">
        <v>62</v>
      </c>
      <c r="B79" s="459"/>
      <c r="C79" s="147"/>
      <c r="D79" s="36">
        <v>4632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80" s="45">
        <v>30</v>
      </c>
      <c r="E80" s="45"/>
      <c r="F80" s="45"/>
      <c r="G80" s="45"/>
      <c r="H80" s="46"/>
    </row>
    <row r="81" spans="1:8" s="28" customFormat="1" ht="50.1" customHeight="1" thickBot="1" x14ac:dyDescent="0.25">
      <c r="A81" s="24" t="s">
        <v>65</v>
      </c>
      <c r="B81" s="25"/>
      <c r="C81" s="26"/>
      <c r="D81" s="156" t="str">
        <f>"от "&amp;MIN(D83,D103:H119)&amp;" до "&amp;MAX(D83,D103:H119)</f>
        <v>от 504 до 9444</v>
      </c>
      <c r="E81" s="156"/>
      <c r="F81" s="156"/>
      <c r="G81" s="156"/>
      <c r="H81" s="157"/>
    </row>
    <row r="82" spans="1:8" s="16" customFormat="1" ht="24.95" customHeight="1" thickBot="1" x14ac:dyDescent="0.25">
      <c r="A82" s="301"/>
      <c r="B82" s="302"/>
      <c r="C82" s="118"/>
      <c r="D82" s="325"/>
      <c r="E82" s="325"/>
      <c r="F82" s="325"/>
      <c r="G82" s="325"/>
      <c r="H82" s="326"/>
    </row>
    <row r="83" spans="1:8" s="16" customFormat="1" ht="58.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83" s="165">
        <v>6480</v>
      </c>
      <c r="E83" s="165"/>
      <c r="F83" s="165"/>
      <c r="G83" s="165"/>
      <c r="H83" s="166"/>
    </row>
    <row r="84" spans="1:8" s="16" customFormat="1" ht="58.5" customHeight="1" thickBot="1" x14ac:dyDescent="0.25">
      <c r="A84" s="167" t="s">
        <v>67</v>
      </c>
      <c r="B84" s="168"/>
      <c r="C84" s="169"/>
      <c r="D84" s="170" t="s">
        <v>68</v>
      </c>
      <c r="E84" s="171"/>
      <c r="F84" s="171"/>
      <c r="G84" s="171"/>
      <c r="H84" s="172"/>
    </row>
    <row r="85" spans="1:8" s="16" customFormat="1" ht="58.5" customHeight="1" x14ac:dyDescent="0.2">
      <c r="A85" s="173" t="s">
        <v>69</v>
      </c>
      <c r="B85" s="174"/>
      <c r="C85" s="169"/>
      <c r="D85" s="140">
        <f>D83/4</f>
        <v>1620</v>
      </c>
      <c r="E85" s="140"/>
      <c r="F85" s="140"/>
      <c r="G85" s="140"/>
      <c r="H85" s="141"/>
    </row>
    <row r="86" spans="1:8" s="16" customFormat="1" ht="58.5" customHeight="1" x14ac:dyDescent="0.2">
      <c r="A86" s="173" t="s">
        <v>70</v>
      </c>
      <c r="B86" s="174"/>
      <c r="C86" s="169"/>
      <c r="D86" s="140">
        <f>D83/5</f>
        <v>1296</v>
      </c>
      <c r="E86" s="140"/>
      <c r="F86" s="140"/>
      <c r="G86" s="140"/>
      <c r="H86" s="141"/>
    </row>
    <row r="87" spans="1:8" s="16" customFormat="1" ht="58.5" customHeight="1" x14ac:dyDescent="0.2">
      <c r="A87" s="173" t="s">
        <v>71</v>
      </c>
      <c r="B87" s="174"/>
      <c r="C87" s="169"/>
      <c r="D87" s="140">
        <f>D83/6</f>
        <v>1080</v>
      </c>
      <c r="E87" s="140"/>
      <c r="F87" s="140"/>
      <c r="G87" s="140"/>
      <c r="H87" s="141"/>
    </row>
    <row r="88" spans="1:8" s="16" customFormat="1" ht="58.5" customHeight="1" x14ac:dyDescent="0.2">
      <c r="A88" s="173" t="s">
        <v>72</v>
      </c>
      <c r="B88" s="174"/>
      <c r="C88" s="169"/>
      <c r="D88" s="140">
        <f>D83/7</f>
        <v>925.71428571428567</v>
      </c>
      <c r="E88" s="140"/>
      <c r="F88" s="140"/>
      <c r="G88" s="140"/>
      <c r="H88" s="141"/>
    </row>
    <row r="89" spans="1:8" s="16" customFormat="1" ht="58.5" customHeight="1" x14ac:dyDescent="0.2">
      <c r="A89" s="173" t="s">
        <v>73</v>
      </c>
      <c r="B89" s="174"/>
      <c r="C89" s="169"/>
      <c r="D89" s="140">
        <f>D83/8</f>
        <v>810</v>
      </c>
      <c r="E89" s="140"/>
      <c r="F89" s="140"/>
      <c r="G89" s="140"/>
      <c r="H89" s="141"/>
    </row>
    <row r="90" spans="1:8" s="16" customFormat="1" ht="58.5" customHeight="1" x14ac:dyDescent="0.2">
      <c r="A90" s="173" t="s">
        <v>74</v>
      </c>
      <c r="B90" s="174"/>
      <c r="C90" s="169"/>
      <c r="D90" s="140">
        <f>D83/9</f>
        <v>720</v>
      </c>
      <c r="E90" s="140"/>
      <c r="F90" s="140"/>
      <c r="G90" s="140"/>
      <c r="H90" s="141"/>
    </row>
    <row r="91" spans="1:8" s="16" customFormat="1" ht="58.5" customHeight="1" x14ac:dyDescent="0.2">
      <c r="A91" s="173" t="s">
        <v>75</v>
      </c>
      <c r="B91" s="174"/>
      <c r="C91" s="169"/>
      <c r="D91" s="140">
        <f>D83/10</f>
        <v>648</v>
      </c>
      <c r="E91" s="140"/>
      <c r="F91" s="140"/>
      <c r="G91" s="140"/>
      <c r="H91" s="141"/>
    </row>
    <row r="92" spans="1:8" s="16" customFormat="1" ht="58.5" customHeight="1" thickBot="1" x14ac:dyDescent="0.25">
      <c r="A92" s="162" t="s">
        <v>76</v>
      </c>
      <c r="B92" s="163"/>
      <c r="C92" s="169"/>
      <c r="D92" s="165">
        <v>9720</v>
      </c>
      <c r="E92" s="165"/>
      <c r="F92" s="165"/>
      <c r="G92" s="165"/>
      <c r="H92" s="166"/>
    </row>
    <row r="93" spans="1:8" s="16" customFormat="1" ht="58.5" customHeight="1" thickBot="1" x14ac:dyDescent="0.25">
      <c r="A93" s="167" t="s">
        <v>67</v>
      </c>
      <c r="B93" s="168"/>
      <c r="C93" s="169"/>
      <c r="D93" s="170" t="s">
        <v>68</v>
      </c>
      <c r="E93" s="171"/>
      <c r="F93" s="171"/>
      <c r="G93" s="171"/>
      <c r="H93" s="172"/>
    </row>
    <row r="94" spans="1:8" s="16" customFormat="1" ht="58.5" customHeight="1" x14ac:dyDescent="0.2">
      <c r="A94" s="173" t="s">
        <v>69</v>
      </c>
      <c r="B94" s="174"/>
      <c r="C94" s="169"/>
      <c r="D94" s="140">
        <v>2430</v>
      </c>
      <c r="E94" s="140"/>
      <c r="F94" s="140"/>
      <c r="G94" s="140"/>
      <c r="H94" s="141"/>
    </row>
    <row r="95" spans="1:8" s="16" customFormat="1" ht="58.5" customHeight="1" x14ac:dyDescent="0.2">
      <c r="A95" s="173" t="s">
        <v>70</v>
      </c>
      <c r="B95" s="174"/>
      <c r="C95" s="169"/>
      <c r="D95" s="140">
        <v>1944</v>
      </c>
      <c r="E95" s="140"/>
      <c r="F95" s="140"/>
      <c r="G95" s="140"/>
      <c r="H95" s="141"/>
    </row>
    <row r="96" spans="1:8" s="16" customFormat="1" ht="58.5" customHeight="1" x14ac:dyDescent="0.2">
      <c r="A96" s="173" t="s">
        <v>71</v>
      </c>
      <c r="B96" s="174"/>
      <c r="C96" s="169"/>
      <c r="D96" s="140">
        <v>1620</v>
      </c>
      <c r="E96" s="140"/>
      <c r="F96" s="140"/>
      <c r="G96" s="140"/>
      <c r="H96" s="141"/>
    </row>
    <row r="97" spans="1:8" s="16" customFormat="1" ht="58.5" customHeight="1" x14ac:dyDescent="0.2">
      <c r="A97" s="173" t="s">
        <v>72</v>
      </c>
      <c r="B97" s="174"/>
      <c r="C97" s="169"/>
      <c r="D97" s="140">
        <v>1388.5714285714284</v>
      </c>
      <c r="E97" s="140"/>
      <c r="F97" s="140"/>
      <c r="G97" s="140"/>
      <c r="H97" s="141"/>
    </row>
    <row r="98" spans="1:8" s="16" customFormat="1" ht="58.5" customHeight="1" x14ac:dyDescent="0.2">
      <c r="A98" s="173" t="s">
        <v>73</v>
      </c>
      <c r="B98" s="174"/>
      <c r="C98" s="169"/>
      <c r="D98" s="140">
        <v>1215</v>
      </c>
      <c r="E98" s="140"/>
      <c r="F98" s="140"/>
      <c r="G98" s="140"/>
      <c r="H98" s="141"/>
    </row>
    <row r="99" spans="1:8" s="16" customFormat="1" ht="58.5" customHeight="1" x14ac:dyDescent="0.2">
      <c r="A99" s="173" t="s">
        <v>74</v>
      </c>
      <c r="B99" s="174"/>
      <c r="C99" s="169"/>
      <c r="D99" s="140">
        <v>1080</v>
      </c>
      <c r="E99" s="140"/>
      <c r="F99" s="140"/>
      <c r="G99" s="140"/>
      <c r="H99" s="141"/>
    </row>
    <row r="100" spans="1:8" s="16" customFormat="1" ht="58.5" customHeight="1" thickBot="1" x14ac:dyDescent="0.25">
      <c r="A100" s="173" t="s">
        <v>75</v>
      </c>
      <c r="B100" s="174"/>
      <c r="C100" s="177"/>
      <c r="D100" s="140">
        <v>972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1" s="44">
        <v>10008</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37" t="s">
        <v>78</v>
      </c>
      <c r="B103" s="191"/>
      <c r="C103" s="294" t="str">
        <f>"Интернет-площадка 2gis.ru на основе Cправочника организаций "&amp;$C$2&amp;""</f>
        <v>Интернет-площадка 2gis.ru на основе Cправочника организаций "2ГИС.СТАРЫЙ ОСКОЛ"</v>
      </c>
      <c r="D103" s="329">
        <v>948</v>
      </c>
      <c r="E103" s="140"/>
      <c r="F103" s="140"/>
      <c r="G103" s="140"/>
      <c r="H103" s="141"/>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4" s="56">
        <v>2214</v>
      </c>
      <c r="E104" s="37"/>
      <c r="F104" s="37"/>
      <c r="G104" s="37"/>
      <c r="H104" s="38"/>
    </row>
    <row r="105" spans="1:8" s="16" customFormat="1" ht="50.1" customHeight="1" x14ac:dyDescent="0.2">
      <c r="A105" s="137" t="s">
        <v>80</v>
      </c>
      <c r="B105" s="191"/>
      <c r="C105"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5" s="56">
        <v>8202</v>
      </c>
      <c r="E105" s="37"/>
      <c r="F105" s="37"/>
      <c r="G105" s="37"/>
      <c r="H105" s="38"/>
    </row>
    <row r="106" spans="1:8" s="16" customFormat="1" ht="50.1" customHeight="1" x14ac:dyDescent="0.2">
      <c r="A106" s="137" t="s">
        <v>81</v>
      </c>
      <c r="B106" s="191"/>
      <c r="C106" s="190" t="str">
        <f>"Интернет-площадка 2gis.ru на основе Cправочника организаций "&amp;$C$2&amp;""</f>
        <v>Интернет-площадка 2gis.ru на основе Cправочника организаций "2ГИС.СТАРЫЙ ОСКОЛ"</v>
      </c>
      <c r="D106" s="56">
        <v>1416</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"2ГИС.СТАРЫЙ ОСКОЛ"</v>
      </c>
      <c r="D107" s="56">
        <v>1699.2</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8" s="56">
        <v>2952</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9" s="56">
        <v>6636</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0" s="56">
        <v>9444</v>
      </c>
      <c r="E110" s="37"/>
      <c r="F110" s="37"/>
      <c r="G110" s="37"/>
      <c r="H110" s="38"/>
    </row>
    <row r="111" spans="1:8" s="16" customFormat="1" ht="50.1" customHeight="1" x14ac:dyDescent="0.2">
      <c r="A111" s="143" t="s">
        <v>86</v>
      </c>
      <c r="B111" s="144"/>
      <c r="C111" s="190" t="str">
        <f>C142</f>
        <v>электронный справочник на основе Справочника организаций "2ГИС.СТАРЫЙ ОСКОЛ" (мобильная версия 2ГИС 4.0 и выше)</v>
      </c>
      <c r="D111" s="56">
        <v>1200</v>
      </c>
      <c r="E111" s="37"/>
      <c r="F111" s="37"/>
      <c r="G111" s="37"/>
      <c r="H111" s="38"/>
    </row>
    <row r="112" spans="1:8" s="16" customFormat="1" ht="50.1" customHeight="1" x14ac:dyDescent="0.2">
      <c r="A112" s="143" t="s">
        <v>87</v>
      </c>
      <c r="B112" s="144"/>
      <c r="C112" s="190" t="s">
        <v>88</v>
      </c>
      <c r="D112" s="56">
        <v>504</v>
      </c>
      <c r="E112" s="37"/>
      <c r="F112" s="37"/>
      <c r="G112" s="37"/>
      <c r="H112" s="38"/>
    </row>
    <row r="113" spans="1:8" s="16" customFormat="1" ht="64.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3" s="56">
        <v>1890</v>
      </c>
      <c r="E113" s="37"/>
      <c r="F113" s="37"/>
      <c r="G113" s="37"/>
      <c r="H113" s="38"/>
    </row>
    <row r="114" spans="1:8" s="16" customFormat="1" ht="64.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4" s="56">
        <v>1512</v>
      </c>
      <c r="E114" s="37"/>
      <c r="F114" s="37"/>
      <c r="G114" s="37"/>
      <c r="H114" s="38"/>
    </row>
    <row r="115" spans="1:8" s="16" customFormat="1" ht="64.5" customHeight="1" x14ac:dyDescent="0.2">
      <c r="A115" s="143" t="s">
        <v>91</v>
      </c>
      <c r="B115" s="144"/>
      <c r="C115"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5" s="56">
        <v>1656</v>
      </c>
      <c r="E115" s="37"/>
      <c r="F115" s="37"/>
      <c r="G115" s="37"/>
      <c r="H115" s="38"/>
    </row>
    <row r="116" spans="1:8" s="16" customFormat="1" ht="64.5" customHeight="1" x14ac:dyDescent="0.2">
      <c r="A116" s="143" t="s">
        <v>92</v>
      </c>
      <c r="B116" s="144"/>
      <c r="C116"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6" s="56">
        <v>756</v>
      </c>
      <c r="E116" s="37"/>
      <c r="F116" s="37"/>
      <c r="G116" s="37"/>
      <c r="H116" s="38"/>
    </row>
    <row r="117" spans="1:8" s="16" customFormat="1" ht="64.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7" s="56">
        <v>9444</v>
      </c>
      <c r="E117" s="37"/>
      <c r="F117" s="37"/>
      <c r="G117" s="37"/>
      <c r="H117" s="38"/>
    </row>
    <row r="118" spans="1:8" s="16" customFormat="1" ht="64.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8" s="56">
        <v>1002</v>
      </c>
      <c r="E118" s="37"/>
      <c r="F118" s="37"/>
      <c r="G118" s="37"/>
      <c r="H118" s="38"/>
    </row>
    <row r="119" spans="1:8" s="16" customFormat="1"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9" s="56">
        <v>2952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20" s="56">
        <v>648</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21" s="5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2" s="56">
        <v>8610</v>
      </c>
      <c r="E122" s="37"/>
      <c r="F122" s="37"/>
      <c r="G122" s="37"/>
      <c r="H122" s="38"/>
    </row>
    <row r="123" spans="1:8" s="16" customFormat="1" ht="126" customHeight="1" x14ac:dyDescent="0.2">
      <c r="A123" s="137" t="s">
        <v>99</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23" s="56"/>
      <c r="E123" s="37"/>
      <c r="F123" s="37"/>
      <c r="G123" s="37"/>
      <c r="H123" s="38"/>
    </row>
    <row r="124" spans="1:8" s="16" customFormat="1" ht="50.1" customHeight="1" x14ac:dyDescent="0.2">
      <c r="A124" s="143" t="s">
        <v>100</v>
      </c>
      <c r="B124" s="144"/>
      <c r="C124" s="190" t="str">
        <f>"Интернет-площадка 2gis.ru на основе Cправочника организаций "&amp;$C$2&amp;""</f>
        <v>Интернет-площадка 2gis.ru на основе Cправочника организаций "2ГИС.СТАРЫЙ ОСКОЛ"</v>
      </c>
      <c r="D124" s="56">
        <v>1440</v>
      </c>
      <c r="E124" s="37"/>
      <c r="F124" s="37"/>
      <c r="G124" s="37"/>
      <c r="H124" s="38"/>
    </row>
    <row r="125" spans="1:8" s="16" customFormat="1" ht="50.1" customHeight="1" x14ac:dyDescent="0.2">
      <c r="A125" s="143" t="s">
        <v>101</v>
      </c>
      <c r="B125" s="144"/>
      <c r="C125" s="190"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56">
        <v>3120</v>
      </c>
      <c r="E125" s="37"/>
      <c r="F125" s="37"/>
      <c r="G125" s="37"/>
      <c r="H125" s="38"/>
    </row>
    <row r="126" spans="1:8" s="16" customFormat="1" ht="50.1" customHeight="1" x14ac:dyDescent="0.2">
      <c r="A126" s="137" t="s">
        <v>102</v>
      </c>
      <c r="B126" s="191"/>
      <c r="C126" s="190" t="str">
        <f t="shared" si="2"/>
        <v>Электронный справочник на основе Справочника организаций "2ГИС.СТАРЫЙ ОСКОЛ" (версия для ПК)</v>
      </c>
      <c r="D126" s="56">
        <v>11520</v>
      </c>
      <c r="E126" s="37"/>
      <c r="F126" s="37"/>
      <c r="G126" s="37"/>
      <c r="H126" s="38"/>
    </row>
    <row r="127" spans="1:8" s="16" customFormat="1" ht="50.1" customHeight="1" x14ac:dyDescent="0.2">
      <c r="A127" s="137" t="s">
        <v>103</v>
      </c>
      <c r="B127" s="191"/>
      <c r="C127" s="190" t="str">
        <f>"Интернет-площадка 2gis.ru на основе Cправочника организаций "&amp;$C$2&amp;""</f>
        <v>Интернет-площадка 2gis.ru на основе Cправочника организаций "2ГИС.СТАРЫЙ ОСКОЛ"</v>
      </c>
      <c r="D127" s="56">
        <v>2040</v>
      </c>
      <c r="E127" s="37"/>
      <c r="F127" s="37"/>
      <c r="G127" s="37"/>
      <c r="H127" s="38"/>
    </row>
    <row r="128" spans="1:8" s="16" customFormat="1" ht="50.1" customHeight="1" x14ac:dyDescent="0.2">
      <c r="A128" s="137" t="s">
        <v>104</v>
      </c>
      <c r="B128" s="191"/>
      <c r="C128" s="190" t="str">
        <f>"Интернет-площадка 2gis.ru на основе Cправочника организаций "&amp;$C$2&amp;""</f>
        <v>Интернет-площадка 2gis.ru на основе Cправочника организаций "2ГИС.СТАРЫЙ ОСКОЛ"</v>
      </c>
      <c r="D128" s="56">
        <v>2448</v>
      </c>
      <c r="E128" s="37"/>
      <c r="F128" s="37"/>
      <c r="G128" s="37"/>
      <c r="H128" s="38"/>
    </row>
    <row r="129" spans="1:8" s="16" customFormat="1" ht="50.1" customHeight="1" x14ac:dyDescent="0.2">
      <c r="A129" s="137" t="s">
        <v>105</v>
      </c>
      <c r="B129" s="191"/>
      <c r="C129" s="190" t="str">
        <f t="shared" si="2"/>
        <v>Электронный справочник на основе Справочника организаций "2ГИС.СТАРЫЙ ОСКОЛ" (версия для ПК)</v>
      </c>
      <c r="D129" s="56">
        <v>4200</v>
      </c>
      <c r="E129" s="37"/>
      <c r="F129" s="37"/>
      <c r="G129" s="37"/>
      <c r="H129" s="38"/>
    </row>
    <row r="130" spans="1:8" s="16" customFormat="1" ht="50.1" customHeight="1" x14ac:dyDescent="0.2">
      <c r="A130" s="137" t="s">
        <v>106</v>
      </c>
      <c r="B130" s="191"/>
      <c r="C130" s="190" t="str">
        <f t="shared" si="2"/>
        <v>Электронный справочник на основе Справочника организаций "2ГИС.СТАРЫЙ ОСКОЛ" (версия для ПК)</v>
      </c>
      <c r="D130" s="56">
        <v>9360</v>
      </c>
      <c r="E130" s="37"/>
      <c r="F130" s="37"/>
      <c r="G130" s="37"/>
      <c r="H130" s="38"/>
    </row>
    <row r="131" spans="1:8" s="16" customFormat="1" ht="50.1" customHeight="1" x14ac:dyDescent="0.2">
      <c r="A131" s="143" t="s">
        <v>107</v>
      </c>
      <c r="B131" s="144"/>
      <c r="C131" s="190" t="str">
        <f t="shared" si="2"/>
        <v>Электронный справочник на основе Справочника организаций "2ГИС.СТАРЫЙ ОСКОЛ" (версия для ПК)</v>
      </c>
      <c r="D131" s="56">
        <v>13320</v>
      </c>
      <c r="E131" s="37"/>
      <c r="F131" s="37"/>
      <c r="G131" s="37"/>
      <c r="H131" s="38"/>
    </row>
    <row r="132" spans="1:8" s="16" customFormat="1" ht="50.1" customHeight="1" x14ac:dyDescent="0.2">
      <c r="A132" s="143" t="s">
        <v>108</v>
      </c>
      <c r="B132" s="144"/>
      <c r="C132" s="190" t="s">
        <v>88</v>
      </c>
      <c r="D132" s="56">
        <v>720</v>
      </c>
      <c r="E132" s="37"/>
      <c r="F132" s="37"/>
      <c r="G132" s="37"/>
      <c r="H132" s="38"/>
    </row>
    <row r="133" spans="1:8" s="16" customFormat="1" ht="64.5" customHeight="1" x14ac:dyDescent="0.2">
      <c r="A133" s="143" t="s">
        <v>109</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56">
        <v>13320</v>
      </c>
      <c r="E133" s="37"/>
      <c r="F133" s="37"/>
      <c r="G133" s="37"/>
      <c r="H133" s="38"/>
    </row>
    <row r="134" spans="1:8" s="16" customFormat="1" ht="50.1" customHeight="1" thickBot="1" x14ac:dyDescent="0.25">
      <c r="A134" s="143" t="s">
        <v>110</v>
      </c>
      <c r="B134" s="144"/>
      <c r="C134" s="190" t="str">
        <f t="shared" si="2"/>
        <v>Электронный справочник на основе Справочника организаций "2ГИС.СТАРЫЙ ОСКОЛ" (версия для ПК)</v>
      </c>
      <c r="D134" s="56">
        <v>4200</v>
      </c>
      <c r="E134" s="37"/>
      <c r="F134" s="37"/>
      <c r="G134" s="37"/>
      <c r="H134" s="38"/>
    </row>
    <row r="135" spans="1:8" s="28" customFormat="1" ht="50.1" customHeight="1" thickBot="1" x14ac:dyDescent="0.25">
      <c r="A135" s="24" t="s">
        <v>111</v>
      </c>
      <c r="B135" s="25"/>
      <c r="C135" s="26"/>
      <c r="D135" s="156"/>
      <c r="E135" s="156"/>
      <c r="F135" s="156"/>
      <c r="G135" s="156"/>
      <c r="H135" s="157"/>
    </row>
    <row r="136" spans="1:8" s="16" customFormat="1" ht="50.1" customHeight="1" x14ac:dyDescent="0.2">
      <c r="A136" s="143" t="s">
        <v>112</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36" s="128">
        <v>2004</v>
      </c>
      <c r="E136" s="128"/>
      <c r="F136" s="128"/>
      <c r="G136" s="128"/>
      <c r="H136" s="128"/>
    </row>
    <row r="137" spans="1:8" s="16" customFormat="1" ht="50.1" customHeight="1" x14ac:dyDescent="0.2">
      <c r="A137" s="143" t="s">
        <v>113</v>
      </c>
      <c r="B137" s="144"/>
      <c r="C137" s="196"/>
      <c r="D137" s="128">
        <v>2004</v>
      </c>
      <c r="E137" s="128"/>
      <c r="F137" s="128"/>
      <c r="G137" s="128"/>
      <c r="H137" s="128"/>
    </row>
    <row r="138" spans="1:8" s="16" customFormat="1" ht="50.1" customHeight="1" x14ac:dyDescent="0.2">
      <c r="A138" s="194" t="s">
        <v>114</v>
      </c>
      <c r="B138" s="195"/>
      <c r="C138" s="196"/>
      <c r="D138" s="329">
        <v>3000</v>
      </c>
      <c r="E138" s="140"/>
      <c r="F138" s="140"/>
      <c r="G138" s="140"/>
      <c r="H138" s="140"/>
    </row>
    <row r="139" spans="1:8" s="16" customFormat="1" ht="50.1" customHeight="1" x14ac:dyDescent="0.2">
      <c r="A139" s="194" t="s">
        <v>115</v>
      </c>
      <c r="B139" s="195"/>
      <c r="C139" s="196"/>
      <c r="D139" s="329">
        <v>300</v>
      </c>
      <c r="E139" s="140"/>
      <c r="F139" s="140"/>
      <c r="G139" s="140"/>
      <c r="H139" s="140"/>
    </row>
    <row r="140" spans="1:8" s="16" customFormat="1" ht="50.1" customHeight="1" thickBot="1" x14ac:dyDescent="0.25">
      <c r="A140" s="194" t="s">
        <v>116</v>
      </c>
      <c r="B140" s="195"/>
      <c r="C140" s="198"/>
      <c r="D140" s="78">
        <v>1050</v>
      </c>
      <c r="E140" s="79"/>
      <c r="F140" s="79"/>
      <c r="G140" s="79"/>
      <c r="H140" s="79"/>
    </row>
    <row r="141" spans="1:8" s="16" customFormat="1" ht="50.1" customHeight="1" thickBot="1" x14ac:dyDescent="0.25">
      <c r="A141" s="24" t="s">
        <v>117</v>
      </c>
      <c r="B141" s="25"/>
      <c r="C141" s="26"/>
      <c r="D141" s="156"/>
      <c r="E141" s="156"/>
      <c r="F141" s="156"/>
      <c r="G141" s="156"/>
      <c r="H141" s="157"/>
    </row>
    <row r="142" spans="1:8" s="16" customFormat="1" ht="50.1" customHeight="1" x14ac:dyDescent="0.2">
      <c r="A142" s="143" t="s">
        <v>164</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2" s="128">
        <v>2070</v>
      </c>
      <c r="E142" s="128"/>
      <c r="F142" s="128"/>
      <c r="G142" s="128"/>
      <c r="H142" s="128"/>
    </row>
    <row r="143" spans="1:8" s="16" customFormat="1" ht="50.1" customHeight="1" x14ac:dyDescent="0.2">
      <c r="A143" s="143" t="s">
        <v>119</v>
      </c>
      <c r="B143" s="144"/>
      <c r="C143" s="190" t="str">
        <f>"Интернет-площадка 2gis.ru на основе Cправочника организаций "&amp;$C$2&amp;""</f>
        <v>Интернет-площадка 2gis.ru на основе Cправочника организаций "2ГИС.СТАРЫЙ ОСКОЛ"</v>
      </c>
      <c r="D143" s="329">
        <v>648</v>
      </c>
      <c r="E143" s="140"/>
      <c r="F143" s="140"/>
      <c r="G143" s="140"/>
      <c r="H143" s="141"/>
    </row>
    <row r="144" spans="1:8" s="16" customFormat="1" ht="50.1" customHeight="1" x14ac:dyDescent="0.2">
      <c r="A144" s="143" t="s">
        <v>120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4" s="128">
        <v>2070</v>
      </c>
      <c r="E144" s="128"/>
      <c r="F144" s="128"/>
      <c r="G144" s="128"/>
      <c r="H144" s="128"/>
    </row>
    <row r="145" spans="1:8" s="16" customFormat="1" ht="50.1" customHeight="1" x14ac:dyDescent="0.2">
      <c r="A145" s="143" t="s">
        <v>165</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5" s="329">
        <v>3000</v>
      </c>
      <c r="E145" s="140"/>
      <c r="F145" s="140"/>
      <c r="G145" s="140"/>
      <c r="H145" s="141"/>
    </row>
    <row r="146" spans="1:8" s="16" customFormat="1" ht="50.1" customHeight="1" x14ac:dyDescent="0.2">
      <c r="A146" s="137" t="s">
        <v>166</v>
      </c>
      <c r="B146" s="191"/>
      <c r="C146" s="190" t="str">
        <f>"Интернет-площадка 2gis.ru на основе Cправочника организаций "&amp;$C$2&amp;""</f>
        <v>Интернет-площадка 2gis.ru на основе Cправочника организаций "2ГИС.СТАРЫЙ ОСКОЛ"</v>
      </c>
      <c r="D146" s="36">
        <v>960</v>
      </c>
      <c r="E146" s="37"/>
      <c r="F146" s="37"/>
      <c r="G146" s="37"/>
      <c r="H146" s="38"/>
    </row>
    <row r="147" spans="1:8" s="16" customFormat="1" ht="50.1" customHeight="1" thickBot="1" x14ac:dyDescent="0.25">
      <c r="A147" s="137" t="s">
        <v>123</v>
      </c>
      <c r="B147" s="191"/>
      <c r="C147" s="437"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7" s="329">
        <v>3000</v>
      </c>
      <c r="E147" s="140"/>
      <c r="F147" s="140"/>
      <c r="G147" s="140"/>
      <c r="H147" s="141"/>
    </row>
    <row r="148" spans="1:8" s="16" customFormat="1" ht="21.75" thickBot="1" x14ac:dyDescent="0.25">
      <c r="A148" s="301"/>
      <c r="B148" s="302"/>
      <c r="C148" s="182"/>
      <c r="D148" s="325"/>
      <c r="E148" s="325"/>
      <c r="F148" s="325"/>
      <c r="G148" s="325"/>
      <c r="H148" s="326"/>
    </row>
    <row r="149" spans="1:8" ht="12.6" customHeight="1" x14ac:dyDescent="0.2">
      <c r="E149" s="211"/>
      <c r="F149" s="211"/>
    </row>
    <row r="150" spans="1:8" s="211" customFormat="1" ht="24.95" customHeight="1" x14ac:dyDescent="0.2">
      <c r="A150" s="208"/>
      <c r="B150" s="209" t="s">
        <v>126</v>
      </c>
      <c r="C150" s="210" t="s">
        <v>181</v>
      </c>
      <c r="D150" s="210"/>
    </row>
    <row r="151" spans="1:8" s="211" customFormat="1" ht="24.95" customHeight="1" x14ac:dyDescent="0.2">
      <c r="A151" s="208"/>
      <c r="C151" s="212" t="s">
        <v>182</v>
      </c>
      <c r="D151" s="212"/>
    </row>
    <row r="152" spans="1:8" s="211" customFormat="1" ht="24.95" customHeight="1" x14ac:dyDescent="0.2">
      <c r="A152" s="208"/>
      <c r="C152" s="210" t="s">
        <v>183</v>
      </c>
      <c r="D152" s="212"/>
    </row>
    <row r="153" spans="1:8" s="205" customFormat="1" ht="12.6" customHeight="1" x14ac:dyDescent="0.2">
      <c r="A153" s="204"/>
      <c r="C153" s="212"/>
      <c r="D153" s="212"/>
      <c r="E153" s="211"/>
      <c r="F153" s="211"/>
      <c r="G153" s="211"/>
    </row>
    <row r="154" spans="1:8" s="219" customFormat="1" ht="24.95" customHeight="1" x14ac:dyDescent="0.2">
      <c r="A154" s="215" t="str">
        <f>Абакан_юр!A158</f>
        <v>По соглашению сторон в качестве валюты платежа могут выступать украинские гривны, в этом случае курс следующий: 1 руб. = 0,4427 гривен</v>
      </c>
      <c r="B154" s="215"/>
      <c r="C154" s="215"/>
      <c r="D154" s="216"/>
      <c r="E154" s="216"/>
      <c r="F154" s="217"/>
      <c r="G154" s="218"/>
      <c r="H154" s="218"/>
    </row>
    <row r="155" spans="1:8" s="219" customFormat="1" ht="24.95" customHeight="1" x14ac:dyDescent="0.2">
      <c r="A155" s="215" t="str">
        <f>Абакан_юр!A159</f>
        <v>По соглашению сторон в качестве валюты платежа могут выступать дирхамы ОАЭ, в этом случае курс следующий: 1 руб. = 0,0427 дирхам</v>
      </c>
      <c r="B155" s="215"/>
      <c r="C155" s="215"/>
      <c r="D155" s="216"/>
      <c r="E155" s="216"/>
      <c r="F155" s="217"/>
      <c r="G155" s="220"/>
      <c r="H155" s="220"/>
    </row>
    <row r="156" spans="1:8" s="219" customFormat="1" ht="24.95" customHeight="1" x14ac:dyDescent="0.2">
      <c r="A156" s="215" t="str">
        <f>Абакан_юр!A160</f>
        <v>По соглашению сторон в качестве валюты платежа могут выступать доллары США, в этом случае курс следующий: 1 руб. = 0,0117 доллара</v>
      </c>
      <c r="B156" s="215"/>
      <c r="C156" s="215"/>
      <c r="D156" s="216"/>
      <c r="E156" s="216"/>
      <c r="F156" s="217"/>
      <c r="G156" s="220"/>
      <c r="H156" s="220"/>
    </row>
    <row r="157" spans="1:8" s="219" customFormat="1" ht="24.95" customHeight="1" x14ac:dyDescent="0.2">
      <c r="A157" s="215" t="str">
        <f>Абакан_юр!A161</f>
        <v>По соглашению сторон в качестве валюты платежа могут выступать евро, в этом случае курс следующий: 1 руб. = 0,0108 евро</v>
      </c>
      <c r="B157" s="215"/>
      <c r="C157" s="215"/>
      <c r="D157" s="216"/>
      <c r="E157" s="217"/>
      <c r="F157" s="217"/>
      <c r="G157" s="220"/>
      <c r="H157" s="220"/>
    </row>
    <row r="158" spans="1:8" s="219" customFormat="1" ht="24.95" customHeight="1" x14ac:dyDescent="0.2">
      <c r="A158" s="215" t="str">
        <f>Абакан_юр!A162</f>
        <v>По соглашению сторон в качестве валюты платежа могут выступать чешские кроны, в этом случае курс следующий: 1 руб. = 0,2672 крона</v>
      </c>
      <c r="B158" s="215"/>
      <c r="C158" s="215"/>
      <c r="D158" s="216"/>
      <c r="E158" s="217"/>
      <c r="F158" s="217"/>
      <c r="G158" s="220"/>
      <c r="H158" s="220"/>
    </row>
    <row r="159" spans="1:8" s="219" customFormat="1" ht="24.95" customHeight="1" x14ac:dyDescent="0.2">
      <c r="A159" s="215" t="str">
        <f>Абакан_юр!A163</f>
        <v>По соглашению сторон в качестве валюты платежа могут выступать киргизские сомы, в этом случае курс следующий: 1 руб. = 1,0485 сом</v>
      </c>
      <c r="B159" s="215"/>
      <c r="C159" s="215"/>
      <c r="D159" s="216"/>
      <c r="E159" s="216"/>
      <c r="F159" s="217"/>
      <c r="G159" s="220"/>
      <c r="H159" s="220"/>
    </row>
    <row r="160" spans="1:8" s="219" customFormat="1" ht="24.95" customHeight="1" x14ac:dyDescent="0.2">
      <c r="A160"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0" s="215"/>
      <c r="C160" s="215"/>
      <c r="D160" s="216"/>
      <c r="E160" s="216"/>
      <c r="F160" s="217"/>
      <c r="G160" s="220"/>
      <c r="H160" s="220"/>
    </row>
    <row r="161" spans="1:8" s="226" customFormat="1" ht="12" customHeight="1" x14ac:dyDescent="0.2">
      <c r="A161" s="221"/>
      <c r="B161" s="221"/>
      <c r="C161" s="222"/>
      <c r="D161" s="223"/>
      <c r="E161" s="223"/>
      <c r="F161" s="224"/>
      <c r="G161" s="225"/>
      <c r="H161" s="225"/>
    </row>
    <row r="162" spans="1:8" ht="24.95" customHeight="1" x14ac:dyDescent="0.2">
      <c r="A162" s="227" t="s">
        <v>137</v>
      </c>
      <c r="B162" s="227"/>
      <c r="C162" s="227"/>
      <c r="D162" s="227"/>
      <c r="E162" s="227"/>
      <c r="F162" s="227"/>
      <c r="G162" s="227"/>
      <c r="H162" s="227"/>
    </row>
    <row r="163" spans="1:8" ht="24.95" customHeight="1" x14ac:dyDescent="0.2">
      <c r="A163" s="227" t="s">
        <v>138</v>
      </c>
      <c r="B163" s="227"/>
      <c r="C163" s="227"/>
      <c r="D163" s="227"/>
      <c r="E163" s="227"/>
      <c r="F163" s="227"/>
      <c r="G163" s="227"/>
      <c r="H163" s="227"/>
    </row>
    <row r="164" spans="1:8" s="226" customFormat="1" ht="12.6" customHeight="1" x14ac:dyDescent="0.2">
      <c r="A164" s="221"/>
      <c r="B164" s="221"/>
      <c r="C164" s="222"/>
      <c r="D164" s="223"/>
      <c r="E164" s="223"/>
      <c r="F164" s="224"/>
      <c r="G164" s="225"/>
      <c r="H164" s="225"/>
    </row>
    <row r="165" spans="1:8" s="230" customFormat="1" ht="50.1" customHeight="1" thickBot="1" x14ac:dyDescent="0.25">
      <c r="A165" s="228" t="s">
        <v>139</v>
      </c>
      <c r="B165" s="228"/>
      <c r="C165" s="228"/>
      <c r="D165" s="228"/>
      <c r="E165" s="228"/>
      <c r="F165" s="229"/>
      <c r="G165" s="219"/>
    </row>
    <row r="166" spans="1:8" s="235" customFormat="1" ht="50.1" customHeight="1" thickBot="1" x14ac:dyDescent="0.25">
      <c r="A166" s="540" t="s">
        <v>140</v>
      </c>
      <c r="B166" s="541"/>
      <c r="C166" s="541"/>
      <c r="D166" s="541"/>
      <c r="E166" s="542"/>
      <c r="F166" s="234"/>
      <c r="G166" s="205"/>
    </row>
    <row r="167" spans="1:8" ht="103.5" customHeight="1" thickBot="1" x14ac:dyDescent="0.25">
      <c r="A167" s="305" t="s">
        <v>141</v>
      </c>
      <c r="B167" s="306"/>
      <c r="C167" s="238" t="s">
        <v>142</v>
      </c>
      <c r="D167" s="330" t="s">
        <v>143</v>
      </c>
      <c r="E167" s="331"/>
      <c r="F167" s="240"/>
      <c r="G167" s="240"/>
      <c r="H167" s="240"/>
    </row>
    <row r="168" spans="1:8" ht="99.95" customHeight="1" x14ac:dyDescent="0.2">
      <c r="A168" s="241" t="s">
        <v>144</v>
      </c>
      <c r="B168" s="242"/>
      <c r="C168" s="243" t="s">
        <v>145</v>
      </c>
      <c r="D168" s="244" t="s">
        <v>146</v>
      </c>
      <c r="E168" s="245"/>
      <c r="F168" s="240"/>
      <c r="G168" s="240"/>
      <c r="H168" s="240"/>
    </row>
    <row r="169" spans="1:8" ht="75" customHeight="1" x14ac:dyDescent="0.2">
      <c r="A169" s="246" t="s">
        <v>147</v>
      </c>
      <c r="B169" s="247"/>
      <c r="C169" s="248" t="s">
        <v>148</v>
      </c>
      <c r="D169" s="249" t="s">
        <v>149</v>
      </c>
      <c r="E169" s="250"/>
      <c r="F169" s="240"/>
      <c r="G169" s="240"/>
      <c r="H169" s="240"/>
    </row>
    <row r="170" spans="1:8" ht="117.75" customHeight="1" x14ac:dyDescent="0.2">
      <c r="A170" s="246" t="s">
        <v>150</v>
      </c>
      <c r="B170" s="247"/>
      <c r="C170" s="248" t="s">
        <v>151</v>
      </c>
      <c r="D170" s="249" t="s">
        <v>149</v>
      </c>
      <c r="E170" s="250"/>
      <c r="F170" s="240"/>
      <c r="G170" s="240"/>
      <c r="H170" s="240"/>
    </row>
    <row r="171" spans="1:8" s="205" customFormat="1" ht="102.75" customHeight="1" thickBot="1" x14ac:dyDescent="0.25">
      <c r="A171" s="332" t="s">
        <v>153</v>
      </c>
      <c r="B171" s="333"/>
      <c r="C171" s="546" t="s">
        <v>154</v>
      </c>
      <c r="D171" s="333" t="s">
        <v>149</v>
      </c>
      <c r="E171" s="547"/>
      <c r="F171" s="234"/>
      <c r="G171" s="234"/>
      <c r="H171" s="234"/>
    </row>
    <row r="172" spans="1:8" s="226" customFormat="1" ht="222.75" customHeight="1" thickBot="1" x14ac:dyDescent="0.25">
      <c r="A172" s="332" t="s">
        <v>155</v>
      </c>
      <c r="B172" s="333"/>
      <c r="C172" s="334" t="s">
        <v>156</v>
      </c>
      <c r="D172" s="335" t="s">
        <v>149</v>
      </c>
      <c r="E172" s="336"/>
      <c r="F172" s="224"/>
      <c r="G172" s="225"/>
      <c r="H172" s="225"/>
    </row>
    <row r="173" spans="1:8" ht="36.75" customHeight="1" x14ac:dyDescent="0.2">
      <c r="A173" s="252" t="s">
        <v>157</v>
      </c>
      <c r="B173" s="252"/>
      <c r="C173" s="252"/>
      <c r="D173" s="252"/>
      <c r="E173" s="252"/>
      <c r="F173" s="252"/>
      <c r="G173" s="252"/>
      <c r="H173" s="252"/>
    </row>
    <row r="174" spans="1:8" ht="36.75" customHeight="1" x14ac:dyDescent="0.2">
      <c r="A174" s="252" t="s">
        <v>158</v>
      </c>
      <c r="B174" s="252"/>
      <c r="C174" s="252"/>
      <c r="D174" s="252"/>
      <c r="E174" s="252"/>
      <c r="F174" s="252"/>
      <c r="G174" s="252"/>
      <c r="H174" s="252"/>
    </row>
    <row r="175" spans="1:8" ht="181.5" customHeight="1" x14ac:dyDescent="0.2">
      <c r="A175"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5" s="311"/>
      <c r="C175" s="311"/>
      <c r="D175" s="311"/>
      <c r="E175" s="311"/>
      <c r="F175" s="311"/>
      <c r="G175" s="311"/>
      <c r="H175" s="311"/>
    </row>
    <row r="176" spans="1:8" s="16" customFormat="1" ht="67.5" customHeight="1" x14ac:dyDescent="0.2">
      <c r="A176" s="227" t="s">
        <v>160</v>
      </c>
      <c r="B176" s="227"/>
      <c r="C176" s="227"/>
      <c r="D176" s="227"/>
      <c r="E176" s="227"/>
      <c r="F176" s="227"/>
      <c r="G176" s="227"/>
      <c r="H176" s="227"/>
    </row>
    <row r="177" spans="1:8" ht="23.25" x14ac:dyDescent="0.2">
      <c r="A177" s="252" t="s">
        <v>161</v>
      </c>
      <c r="B177" s="252"/>
      <c r="C177" s="252"/>
      <c r="D177" s="252"/>
      <c r="E177" s="252"/>
      <c r="F177" s="252"/>
      <c r="G177" s="252"/>
      <c r="H177" s="252"/>
    </row>
    <row r="178" spans="1:8" s="254" customFormat="1" ht="114.75" customHeight="1" x14ac:dyDescent="0.2">
      <c r="A178" s="227" t="s">
        <v>162</v>
      </c>
      <c r="B178" s="227"/>
      <c r="C178" s="227"/>
      <c r="D178" s="227"/>
      <c r="E178" s="227"/>
      <c r="F178" s="227"/>
      <c r="G178" s="227"/>
      <c r="H178" s="227"/>
    </row>
  </sheetData>
  <sheetProtection selectLockedCells="1" selectUnlockedCells="1"/>
  <mergeCells count="296">
    <mergeCell ref="A173:H173"/>
    <mergeCell ref="A174:H174"/>
    <mergeCell ref="A175:H175"/>
    <mergeCell ref="A176:H176"/>
    <mergeCell ref="A177:H177"/>
    <mergeCell ref="A178:E178"/>
    <mergeCell ref="F178:H178"/>
    <mergeCell ref="A170:B170"/>
    <mergeCell ref="D170:E170"/>
    <mergeCell ref="A171:B171"/>
    <mergeCell ref="D171:E171"/>
    <mergeCell ref="A172:B172"/>
    <mergeCell ref="D172:E172"/>
    <mergeCell ref="A167:B167"/>
    <mergeCell ref="D167:E167"/>
    <mergeCell ref="A168:B168"/>
    <mergeCell ref="D168:E168"/>
    <mergeCell ref="A169:B169"/>
    <mergeCell ref="D169:E169"/>
    <mergeCell ref="A159:C159"/>
    <mergeCell ref="A160:C160"/>
    <mergeCell ref="A162:H162"/>
    <mergeCell ref="A163:H163"/>
    <mergeCell ref="A165:E165"/>
    <mergeCell ref="A166:E166"/>
    <mergeCell ref="A154:C154"/>
    <mergeCell ref="G154:H154"/>
    <mergeCell ref="A155:C155"/>
    <mergeCell ref="A156:C156"/>
    <mergeCell ref="A157:C157"/>
    <mergeCell ref="A158:C158"/>
    <mergeCell ref="A148:B148"/>
    <mergeCell ref="D148:H148"/>
    <mergeCell ref="C150:D150"/>
    <mergeCell ref="C151:D151"/>
    <mergeCell ref="C152:D152"/>
    <mergeCell ref="C153:D153"/>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2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1104 до 33120</v>
      </c>
      <c r="E48" s="122"/>
      <c r="F48" s="122"/>
      <c r="G48" s="122"/>
      <c r="H48" s="123"/>
    </row>
    <row r="49" spans="1:8" s="16" customFormat="1" ht="37.5" customHeight="1" outlineLevel="1" x14ac:dyDescent="0.2">
      <c r="A49" s="124" t="s">
        <v>32</v>
      </c>
      <c r="B49" s="364"/>
      <c r="C49"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49" s="365">
        <v>1104</v>
      </c>
      <c r="E49" s="128"/>
      <c r="F49" s="128"/>
      <c r="G49" s="128"/>
      <c r="H49" s="129"/>
    </row>
    <row r="50" spans="1:8" s="16" customFormat="1" ht="37.5" customHeight="1" outlineLevel="1" x14ac:dyDescent="0.2">
      <c r="A50" s="130" t="s">
        <v>33</v>
      </c>
      <c r="B50" s="366"/>
      <c r="C50" s="367"/>
      <c r="D50" s="56">
        <v>2208</v>
      </c>
      <c r="E50" s="37"/>
      <c r="F50" s="37"/>
      <c r="G50" s="37"/>
      <c r="H50" s="38"/>
    </row>
    <row r="51" spans="1:8" s="16" customFormat="1" ht="37.5" customHeight="1" outlineLevel="1" x14ac:dyDescent="0.2">
      <c r="A51" s="130" t="s">
        <v>34</v>
      </c>
      <c r="B51" s="366"/>
      <c r="C51" s="367"/>
      <c r="D51" s="56">
        <v>3312</v>
      </c>
      <c r="E51" s="37"/>
      <c r="F51" s="37"/>
      <c r="G51" s="37"/>
      <c r="H51" s="38"/>
    </row>
    <row r="52" spans="1:8" s="16" customFormat="1" ht="37.5" customHeight="1" outlineLevel="1" x14ac:dyDescent="0.2">
      <c r="A52" s="130" t="s">
        <v>35</v>
      </c>
      <c r="B52" s="366"/>
      <c r="C52" s="367"/>
      <c r="D52" s="56">
        <v>4416</v>
      </c>
      <c r="E52" s="37"/>
      <c r="F52" s="37"/>
      <c r="G52" s="37"/>
      <c r="H52" s="38"/>
    </row>
    <row r="53" spans="1:8" s="16" customFormat="1" ht="37.5" customHeight="1" outlineLevel="1" x14ac:dyDescent="0.2">
      <c r="A53" s="130" t="s">
        <v>36</v>
      </c>
      <c r="B53" s="366"/>
      <c r="C53" s="367"/>
      <c r="D53" s="56">
        <v>5520</v>
      </c>
      <c r="E53" s="37"/>
      <c r="F53" s="37"/>
      <c r="G53" s="37"/>
      <c r="H53" s="38"/>
    </row>
    <row r="54" spans="1:8" s="16" customFormat="1" ht="37.5" customHeight="1" outlineLevel="1" x14ac:dyDescent="0.2">
      <c r="A54" s="130" t="s">
        <v>37</v>
      </c>
      <c r="B54" s="366"/>
      <c r="C54" s="367"/>
      <c r="D54" s="56">
        <v>6624</v>
      </c>
      <c r="E54" s="37"/>
      <c r="F54" s="37"/>
      <c r="G54" s="37"/>
      <c r="H54" s="38"/>
    </row>
    <row r="55" spans="1:8" s="16" customFormat="1" ht="37.5" customHeight="1" outlineLevel="1" x14ac:dyDescent="0.2">
      <c r="A55" s="130" t="s">
        <v>38</v>
      </c>
      <c r="B55" s="366"/>
      <c r="C55" s="367"/>
      <c r="D55" s="56">
        <v>7728</v>
      </c>
      <c r="E55" s="37"/>
      <c r="F55" s="37"/>
      <c r="G55" s="37"/>
      <c r="H55" s="38"/>
    </row>
    <row r="56" spans="1:8" s="16" customFormat="1" ht="37.5" customHeight="1" outlineLevel="1" x14ac:dyDescent="0.2">
      <c r="A56" s="130" t="s">
        <v>39</v>
      </c>
      <c r="B56" s="366"/>
      <c r="C56" s="367"/>
      <c r="D56" s="56">
        <v>8832</v>
      </c>
      <c r="E56" s="37"/>
      <c r="F56" s="37"/>
      <c r="G56" s="37"/>
      <c r="H56" s="38"/>
    </row>
    <row r="57" spans="1:8" s="16" customFormat="1" ht="37.5" customHeight="1" outlineLevel="1" x14ac:dyDescent="0.2">
      <c r="A57" s="130" t="s">
        <v>40</v>
      </c>
      <c r="B57" s="366"/>
      <c r="C57" s="367"/>
      <c r="D57" s="56">
        <v>9936</v>
      </c>
      <c r="E57" s="37"/>
      <c r="F57" s="37"/>
      <c r="G57" s="37"/>
      <c r="H57" s="38"/>
    </row>
    <row r="58" spans="1:8" s="16" customFormat="1" ht="37.5" customHeight="1" outlineLevel="1" x14ac:dyDescent="0.2">
      <c r="A58" s="130" t="s">
        <v>41</v>
      </c>
      <c r="B58" s="366"/>
      <c r="C58" s="367"/>
      <c r="D58" s="56">
        <v>11040</v>
      </c>
      <c r="E58" s="37"/>
      <c r="F58" s="37"/>
      <c r="G58" s="37"/>
      <c r="H58" s="38"/>
    </row>
    <row r="59" spans="1:8" s="16" customFormat="1" ht="37.5" customHeight="1" outlineLevel="1" x14ac:dyDescent="0.2">
      <c r="A59" s="130" t="s">
        <v>42</v>
      </c>
      <c r="B59" s="366"/>
      <c r="C59" s="367"/>
      <c r="D59" s="56">
        <v>12144</v>
      </c>
      <c r="E59" s="37"/>
      <c r="F59" s="37"/>
      <c r="G59" s="37"/>
      <c r="H59" s="38"/>
    </row>
    <row r="60" spans="1:8" s="16" customFormat="1" ht="37.5" customHeight="1" outlineLevel="1" x14ac:dyDescent="0.2">
      <c r="A60" s="130" t="s">
        <v>43</v>
      </c>
      <c r="B60" s="366"/>
      <c r="C60" s="367"/>
      <c r="D60" s="56">
        <v>13248</v>
      </c>
      <c r="E60" s="37"/>
      <c r="F60" s="37"/>
      <c r="G60" s="37"/>
      <c r="H60" s="38"/>
    </row>
    <row r="61" spans="1:8" s="16" customFormat="1" ht="37.5" customHeight="1" outlineLevel="1" x14ac:dyDescent="0.2">
      <c r="A61" s="130" t="s">
        <v>44</v>
      </c>
      <c r="B61" s="366"/>
      <c r="C61" s="367"/>
      <c r="D61" s="56">
        <v>14352</v>
      </c>
      <c r="E61" s="37"/>
      <c r="F61" s="37"/>
      <c r="G61" s="37"/>
      <c r="H61" s="38"/>
    </row>
    <row r="62" spans="1:8" s="16" customFormat="1" ht="37.5" customHeight="1" outlineLevel="1" x14ac:dyDescent="0.2">
      <c r="A62" s="130" t="s">
        <v>45</v>
      </c>
      <c r="B62" s="366"/>
      <c r="C62" s="367"/>
      <c r="D62" s="56">
        <v>15456</v>
      </c>
      <c r="E62" s="37"/>
      <c r="F62" s="37"/>
      <c r="G62" s="37"/>
      <c r="H62" s="38"/>
    </row>
    <row r="63" spans="1:8" s="16" customFormat="1" ht="37.5" customHeight="1" outlineLevel="1" x14ac:dyDescent="0.2">
      <c r="A63" s="130" t="s">
        <v>46</v>
      </c>
      <c r="B63" s="366"/>
      <c r="C63" s="367"/>
      <c r="D63" s="56">
        <v>16560</v>
      </c>
      <c r="E63" s="37"/>
      <c r="F63" s="37"/>
      <c r="G63" s="37"/>
      <c r="H63" s="38"/>
    </row>
    <row r="64" spans="1:8" s="16" customFormat="1" ht="37.5" customHeight="1" outlineLevel="1" x14ac:dyDescent="0.2">
      <c r="A64" s="130" t="s">
        <v>47</v>
      </c>
      <c r="B64" s="366"/>
      <c r="C64" s="367"/>
      <c r="D64" s="56">
        <v>17664</v>
      </c>
      <c r="E64" s="37"/>
      <c r="F64" s="37"/>
      <c r="G64" s="37"/>
      <c r="H64" s="38"/>
    </row>
    <row r="65" spans="1:8" s="16" customFormat="1" ht="37.5" customHeight="1" outlineLevel="1" x14ac:dyDescent="0.2">
      <c r="A65" s="130" t="s">
        <v>48</v>
      </c>
      <c r="B65" s="366"/>
      <c r="C65" s="367"/>
      <c r="D65" s="56">
        <v>18768</v>
      </c>
      <c r="E65" s="37"/>
      <c r="F65" s="37"/>
      <c r="G65" s="37"/>
      <c r="H65" s="38"/>
    </row>
    <row r="66" spans="1:8" s="16" customFormat="1" ht="37.5" customHeight="1" outlineLevel="1" x14ac:dyDescent="0.2">
      <c r="A66" s="130" t="s">
        <v>49</v>
      </c>
      <c r="B66" s="366"/>
      <c r="C66" s="367"/>
      <c r="D66" s="56">
        <v>19872</v>
      </c>
      <c r="E66" s="37"/>
      <c r="F66" s="37"/>
      <c r="G66" s="37"/>
      <c r="H66" s="38"/>
    </row>
    <row r="67" spans="1:8" s="16" customFormat="1" ht="37.5" customHeight="1" outlineLevel="1" x14ac:dyDescent="0.2">
      <c r="A67" s="130" t="s">
        <v>50</v>
      </c>
      <c r="B67" s="366"/>
      <c r="C67" s="367"/>
      <c r="D67" s="56">
        <v>20976</v>
      </c>
      <c r="E67" s="37"/>
      <c r="F67" s="37"/>
      <c r="G67" s="37"/>
      <c r="H67" s="38"/>
    </row>
    <row r="68" spans="1:8" s="16" customFormat="1" ht="37.5" customHeight="1" outlineLevel="1" x14ac:dyDescent="0.2">
      <c r="A68" s="130" t="s">
        <v>51</v>
      </c>
      <c r="B68" s="366"/>
      <c r="C68" s="367"/>
      <c r="D68" s="56">
        <v>22080</v>
      </c>
      <c r="E68" s="37"/>
      <c r="F68" s="37"/>
      <c r="G68" s="37"/>
      <c r="H68" s="38"/>
    </row>
    <row r="69" spans="1:8" s="16" customFormat="1" ht="37.5" customHeight="1" outlineLevel="1" x14ac:dyDescent="0.2">
      <c r="A69" s="130" t="s">
        <v>197</v>
      </c>
      <c r="B69" s="366"/>
      <c r="C69" s="367"/>
      <c r="D69" s="56">
        <v>23184</v>
      </c>
      <c r="E69" s="37"/>
      <c r="F69" s="37"/>
      <c r="G69" s="37"/>
      <c r="H69" s="38"/>
    </row>
    <row r="70" spans="1:8" s="16" customFormat="1" ht="37.5" customHeight="1" outlineLevel="1" x14ac:dyDescent="0.2">
      <c r="A70" s="130" t="s">
        <v>198</v>
      </c>
      <c r="B70" s="366"/>
      <c r="C70" s="367"/>
      <c r="D70" s="56">
        <v>24288</v>
      </c>
      <c r="E70" s="37"/>
      <c r="F70" s="37"/>
      <c r="G70" s="37"/>
      <c r="H70" s="38"/>
    </row>
    <row r="71" spans="1:8" s="16" customFormat="1" ht="37.5" customHeight="1" outlineLevel="1" x14ac:dyDescent="0.2">
      <c r="A71" s="130" t="s">
        <v>199</v>
      </c>
      <c r="B71" s="366"/>
      <c r="C71" s="367"/>
      <c r="D71" s="56">
        <v>25392</v>
      </c>
      <c r="E71" s="37"/>
      <c r="F71" s="37"/>
      <c r="G71" s="37"/>
      <c r="H71" s="38"/>
    </row>
    <row r="72" spans="1:8" s="16" customFormat="1" ht="37.5" customHeight="1" outlineLevel="1" x14ac:dyDescent="0.2">
      <c r="A72" s="130" t="s">
        <v>200</v>
      </c>
      <c r="B72" s="366"/>
      <c r="C72" s="367"/>
      <c r="D72" s="56">
        <v>26496</v>
      </c>
      <c r="E72" s="37"/>
      <c r="F72" s="37"/>
      <c r="G72" s="37"/>
      <c r="H72" s="38"/>
    </row>
    <row r="73" spans="1:8" s="16" customFormat="1" ht="37.5" customHeight="1" outlineLevel="1" x14ac:dyDescent="0.2">
      <c r="A73" s="130" t="s">
        <v>201</v>
      </c>
      <c r="B73" s="366"/>
      <c r="C73" s="367"/>
      <c r="D73" s="56">
        <v>27600</v>
      </c>
      <c r="E73" s="37"/>
      <c r="F73" s="37"/>
      <c r="G73" s="37"/>
      <c r="H73" s="38"/>
    </row>
    <row r="74" spans="1:8" s="16" customFormat="1" ht="37.5" customHeight="1" outlineLevel="1" x14ac:dyDescent="0.2">
      <c r="A74" s="130" t="s">
        <v>202</v>
      </c>
      <c r="B74" s="366"/>
      <c r="C74" s="367"/>
      <c r="D74" s="56">
        <v>28704</v>
      </c>
      <c r="E74" s="37"/>
      <c r="F74" s="37"/>
      <c r="G74" s="37"/>
      <c r="H74" s="38"/>
    </row>
    <row r="75" spans="1:8" s="16" customFormat="1" ht="37.5" customHeight="1" outlineLevel="1" x14ac:dyDescent="0.2">
      <c r="A75" s="130" t="s">
        <v>203</v>
      </c>
      <c r="B75" s="366"/>
      <c r="C75" s="367"/>
      <c r="D75" s="56">
        <v>29808</v>
      </c>
      <c r="E75" s="37"/>
      <c r="F75" s="37"/>
      <c r="G75" s="37"/>
      <c r="H75" s="38"/>
    </row>
    <row r="76" spans="1:8" s="16" customFormat="1" ht="37.5" customHeight="1" outlineLevel="1" x14ac:dyDescent="0.2">
      <c r="A76" s="130" t="s">
        <v>204</v>
      </c>
      <c r="B76" s="366"/>
      <c r="C76" s="367"/>
      <c r="D76" s="56">
        <v>30912</v>
      </c>
      <c r="E76" s="37"/>
      <c r="F76" s="37"/>
      <c r="G76" s="37"/>
      <c r="H76" s="38"/>
    </row>
    <row r="77" spans="1:8" s="16" customFormat="1" ht="37.5" customHeight="1" outlineLevel="1" x14ac:dyDescent="0.2">
      <c r="A77" s="130" t="s">
        <v>205</v>
      </c>
      <c r="B77" s="366"/>
      <c r="C77" s="367"/>
      <c r="D77" s="56">
        <v>32016</v>
      </c>
      <c r="E77" s="37"/>
      <c r="F77" s="37"/>
      <c r="G77" s="37"/>
      <c r="H77" s="38"/>
    </row>
    <row r="78" spans="1:8" s="16" customFormat="1" ht="37.5" customHeight="1" outlineLevel="1" x14ac:dyDescent="0.2">
      <c r="A78" s="130" t="s">
        <v>206</v>
      </c>
      <c r="B78" s="366"/>
      <c r="C78" s="367"/>
      <c r="D78" s="56">
        <v>33120</v>
      </c>
      <c r="E78" s="37"/>
      <c r="F78" s="37"/>
      <c r="G78" s="37"/>
      <c r="H78" s="38"/>
    </row>
    <row r="79" spans="1:8" s="16" customFormat="1" ht="37.5" customHeight="1" outlineLevel="1" x14ac:dyDescent="0.2">
      <c r="A79" s="130" t="s">
        <v>216</v>
      </c>
      <c r="B79" s="366"/>
      <c r="C79" s="367"/>
      <c r="D79" s="56">
        <v>34224</v>
      </c>
      <c r="E79" s="37"/>
      <c r="F79" s="37"/>
      <c r="G79" s="37"/>
      <c r="H79" s="38"/>
    </row>
    <row r="80" spans="1:8" s="16" customFormat="1" ht="37.5" customHeight="1" outlineLevel="1" x14ac:dyDescent="0.2">
      <c r="A80" s="130" t="s">
        <v>217</v>
      </c>
      <c r="B80" s="366"/>
      <c r="C80" s="367"/>
      <c r="D80" s="56">
        <v>35328</v>
      </c>
      <c r="E80" s="37"/>
      <c r="F80" s="37"/>
      <c r="G80" s="37"/>
      <c r="H80" s="38"/>
    </row>
    <row r="81" spans="1:8" s="16" customFormat="1" ht="37.5" customHeight="1" outlineLevel="1" x14ac:dyDescent="0.2">
      <c r="A81" s="130" t="s">
        <v>218</v>
      </c>
      <c r="B81" s="366"/>
      <c r="C81" s="367"/>
      <c r="D81" s="56">
        <v>36432</v>
      </c>
      <c r="E81" s="37"/>
      <c r="F81" s="37"/>
      <c r="G81" s="37"/>
      <c r="H81" s="38"/>
    </row>
    <row r="82" spans="1:8" s="16" customFormat="1" ht="37.5" customHeight="1" outlineLevel="1" x14ac:dyDescent="0.2">
      <c r="A82" s="130" t="s">
        <v>219</v>
      </c>
      <c r="B82" s="366"/>
      <c r="C82" s="367"/>
      <c r="D82" s="56">
        <v>37536</v>
      </c>
      <c r="E82" s="37"/>
      <c r="F82" s="37"/>
      <c r="G82" s="37"/>
      <c r="H82" s="38"/>
    </row>
    <row r="83" spans="1:8" s="16" customFormat="1" ht="37.5" customHeight="1" outlineLevel="1" thickBot="1" x14ac:dyDescent="0.25">
      <c r="A83" s="130" t="s">
        <v>220</v>
      </c>
      <c r="B83" s="366"/>
      <c r="C83" s="368"/>
      <c r="D83" s="56">
        <v>38640</v>
      </c>
      <c r="E83" s="37"/>
      <c r="F83" s="37"/>
      <c r="G83" s="37"/>
      <c r="H83" s="38"/>
    </row>
    <row r="84" spans="1:8" s="16" customFormat="1" ht="50.1" customHeight="1" thickBot="1" x14ac:dyDescent="0.25">
      <c r="A84" s="119" t="s">
        <v>52</v>
      </c>
      <c r="B84" s="120"/>
      <c r="C84" s="120"/>
      <c r="D84" s="121" t="str">
        <f>"от "&amp;MIN(D85:D94)&amp;" до "&amp;MAX(D85:D94)</f>
        <v>от 348 до 5184</v>
      </c>
      <c r="E84" s="122"/>
      <c r="F84" s="122"/>
      <c r="G84" s="122"/>
      <c r="H84" s="123"/>
    </row>
    <row r="85" spans="1:8" s="16" customFormat="1" ht="154.5" customHeight="1" x14ac:dyDescent="0.2">
      <c r="A85" s="132" t="s">
        <v>53</v>
      </c>
      <c r="B85" s="133" t="s">
        <v>13</v>
      </c>
      <c r="C85" s="13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85" s="127">
        <v>936</v>
      </c>
      <c r="E85" s="128"/>
      <c r="F85" s="128"/>
      <c r="G85" s="128"/>
      <c r="H85" s="129"/>
    </row>
    <row r="86" spans="1:8" s="16" customFormat="1" ht="37.5" customHeight="1" x14ac:dyDescent="0.2">
      <c r="A86" s="143" t="s">
        <v>54</v>
      </c>
      <c r="B86" s="458"/>
      <c r="C86" s="139"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86" s="56">
        <v>348</v>
      </c>
      <c r="E86" s="37"/>
      <c r="F86" s="37"/>
      <c r="G86" s="37"/>
      <c r="H86" s="38"/>
    </row>
    <row r="87" spans="1:8" s="16" customFormat="1" ht="37.5" customHeight="1" x14ac:dyDescent="0.2">
      <c r="A87" s="143" t="s">
        <v>55</v>
      </c>
      <c r="B87" s="458"/>
      <c r="C87" s="142"/>
      <c r="D87" s="56">
        <v>1698</v>
      </c>
      <c r="E87" s="37"/>
      <c r="F87" s="37"/>
      <c r="G87" s="37"/>
      <c r="H87" s="38"/>
    </row>
    <row r="88" spans="1:8" s="16" customFormat="1" ht="37.5" customHeight="1" x14ac:dyDescent="0.2">
      <c r="A88" s="143" t="s">
        <v>56</v>
      </c>
      <c r="B88" s="458"/>
      <c r="C88" s="142"/>
      <c r="D88" s="56">
        <v>774</v>
      </c>
      <c r="E88" s="37"/>
      <c r="F88" s="37"/>
      <c r="G88" s="37"/>
      <c r="H88" s="38"/>
    </row>
    <row r="89" spans="1:8" s="16" customFormat="1" ht="37.5" customHeight="1" x14ac:dyDescent="0.2">
      <c r="A89" s="137" t="s">
        <v>57</v>
      </c>
      <c r="B89" s="191"/>
      <c r="C89" s="142"/>
      <c r="D89" s="56">
        <v>1698</v>
      </c>
      <c r="E89" s="37"/>
      <c r="F89" s="37"/>
      <c r="G89" s="37"/>
      <c r="H89" s="38"/>
    </row>
    <row r="90" spans="1:8" s="16" customFormat="1" ht="37.5" customHeight="1" x14ac:dyDescent="0.2">
      <c r="A90" s="143" t="s">
        <v>58</v>
      </c>
      <c r="B90" s="458"/>
      <c r="C90" s="142"/>
      <c r="D90" s="36">
        <v>348</v>
      </c>
      <c r="E90" s="37"/>
      <c r="F90" s="37"/>
      <c r="G90" s="37"/>
      <c r="H90" s="38"/>
    </row>
    <row r="91" spans="1:8" s="16" customFormat="1" ht="37.5" customHeight="1" x14ac:dyDescent="0.2">
      <c r="A91" s="143" t="s">
        <v>59</v>
      </c>
      <c r="B91" s="458"/>
      <c r="C91" s="142"/>
      <c r="D91" s="36">
        <v>348</v>
      </c>
      <c r="E91" s="37"/>
      <c r="F91" s="37"/>
      <c r="G91" s="37"/>
      <c r="H91" s="38"/>
    </row>
    <row r="92" spans="1:8" s="16" customFormat="1" ht="37.5" customHeight="1" x14ac:dyDescent="0.2">
      <c r="A92" s="143" t="s">
        <v>60</v>
      </c>
      <c r="B92" s="458"/>
      <c r="C92" s="142"/>
      <c r="D92" s="36">
        <v>690</v>
      </c>
      <c r="E92" s="37"/>
      <c r="F92" s="37"/>
      <c r="G92" s="37"/>
      <c r="H92" s="38"/>
    </row>
    <row r="93" spans="1:8" s="16" customFormat="1" ht="37.5" customHeight="1" x14ac:dyDescent="0.2">
      <c r="A93" s="143" t="s">
        <v>61</v>
      </c>
      <c r="B93" s="458"/>
      <c r="C93" s="142"/>
      <c r="D93" s="36">
        <v>1038</v>
      </c>
      <c r="E93" s="37"/>
      <c r="F93" s="37"/>
      <c r="G93" s="37"/>
      <c r="H93" s="38"/>
    </row>
    <row r="94" spans="1:8" s="16" customFormat="1" ht="37.5" customHeight="1" thickBot="1" x14ac:dyDescent="0.25">
      <c r="A94" s="194" t="s">
        <v>62</v>
      </c>
      <c r="B94" s="459"/>
      <c r="C94" s="147"/>
      <c r="D94" s="36">
        <v>5184</v>
      </c>
      <c r="E94" s="37"/>
      <c r="F94" s="37"/>
      <c r="G94" s="37"/>
      <c r="H94" s="38"/>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5" s="45">
        <v>30</v>
      </c>
      <c r="E95" s="45"/>
      <c r="F95" s="45"/>
      <c r="G95" s="45"/>
      <c r="H95" s="46"/>
    </row>
    <row r="96" spans="1:8" s="28" customFormat="1" ht="50.1" customHeight="1" thickBot="1" x14ac:dyDescent="0.25">
      <c r="A96" s="24" t="s">
        <v>65</v>
      </c>
      <c r="B96" s="25"/>
      <c r="C96" s="26"/>
      <c r="D96" s="156" t="str">
        <f>"от "&amp;MIN(D98,D118:H119,F158,D120:H134)&amp;" до "&amp;MAX(D98,D118:H119,F158,D120:H134)</f>
        <v>от 858 до 12150</v>
      </c>
      <c r="E96" s="156"/>
      <c r="F96" s="156"/>
      <c r="G96" s="156"/>
      <c r="H96" s="157"/>
    </row>
    <row r="97" spans="1:8" s="16" customFormat="1" ht="24.95" customHeight="1" thickBot="1" x14ac:dyDescent="0.25">
      <c r="A97" s="301"/>
      <c r="B97" s="302"/>
      <c r="C97" s="118"/>
      <c r="D97" s="325"/>
      <c r="E97" s="325"/>
      <c r="F97" s="325"/>
      <c r="G97" s="325"/>
      <c r="H97" s="326"/>
    </row>
    <row r="98" spans="1:8" s="16" customFormat="1" ht="60"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98" s="165">
        <v>5220</v>
      </c>
      <c r="E98" s="165"/>
      <c r="F98" s="165"/>
      <c r="G98" s="165"/>
      <c r="H98" s="166"/>
    </row>
    <row r="99" spans="1:8" s="16" customFormat="1" ht="60" customHeight="1" thickBot="1" x14ac:dyDescent="0.25">
      <c r="A99" s="167" t="s">
        <v>67</v>
      </c>
      <c r="B99" s="168"/>
      <c r="C99" s="169"/>
      <c r="D99" s="170" t="s">
        <v>68</v>
      </c>
      <c r="E99" s="171"/>
      <c r="F99" s="171"/>
      <c r="G99" s="171"/>
      <c r="H99" s="172"/>
    </row>
    <row r="100" spans="1:8" s="16" customFormat="1" ht="60" customHeight="1" x14ac:dyDescent="0.2">
      <c r="A100" s="173" t="s">
        <v>69</v>
      </c>
      <c r="B100" s="174"/>
      <c r="C100" s="169"/>
      <c r="D100" s="140">
        <f>D98/4</f>
        <v>1305</v>
      </c>
      <c r="E100" s="140"/>
      <c r="F100" s="140"/>
      <c r="G100" s="140"/>
      <c r="H100" s="141"/>
    </row>
    <row r="101" spans="1:8" s="16" customFormat="1" ht="60" customHeight="1" x14ac:dyDescent="0.2">
      <c r="A101" s="173" t="s">
        <v>70</v>
      </c>
      <c r="B101" s="174"/>
      <c r="C101" s="169"/>
      <c r="D101" s="140">
        <f>D98/5</f>
        <v>1044</v>
      </c>
      <c r="E101" s="140"/>
      <c r="F101" s="140"/>
      <c r="G101" s="140"/>
      <c r="H101" s="141"/>
    </row>
    <row r="102" spans="1:8" s="16" customFormat="1" ht="60" customHeight="1" x14ac:dyDescent="0.2">
      <c r="A102" s="173" t="s">
        <v>71</v>
      </c>
      <c r="B102" s="174"/>
      <c r="C102" s="169"/>
      <c r="D102" s="140">
        <f>D98/6</f>
        <v>870</v>
      </c>
      <c r="E102" s="140"/>
      <c r="F102" s="140"/>
      <c r="G102" s="140"/>
      <c r="H102" s="141"/>
    </row>
    <row r="103" spans="1:8" s="16" customFormat="1" ht="60" customHeight="1" x14ac:dyDescent="0.2">
      <c r="A103" s="173" t="s">
        <v>72</v>
      </c>
      <c r="B103" s="174"/>
      <c r="C103" s="169"/>
      <c r="D103" s="140">
        <f>D98/7</f>
        <v>745.71428571428567</v>
      </c>
      <c r="E103" s="140"/>
      <c r="F103" s="140"/>
      <c r="G103" s="140"/>
      <c r="H103" s="141"/>
    </row>
    <row r="104" spans="1:8" s="16" customFormat="1" ht="60" customHeight="1" x14ac:dyDescent="0.2">
      <c r="A104" s="173" t="s">
        <v>73</v>
      </c>
      <c r="B104" s="174"/>
      <c r="C104" s="169"/>
      <c r="D104" s="140">
        <f>D98/8</f>
        <v>652.5</v>
      </c>
      <c r="E104" s="140"/>
      <c r="F104" s="140"/>
      <c r="G104" s="140"/>
      <c r="H104" s="141"/>
    </row>
    <row r="105" spans="1:8" s="16" customFormat="1" ht="60" customHeight="1" x14ac:dyDescent="0.2">
      <c r="A105" s="173" t="s">
        <v>74</v>
      </c>
      <c r="B105" s="174"/>
      <c r="C105" s="169"/>
      <c r="D105" s="140">
        <f>D98/9</f>
        <v>580</v>
      </c>
      <c r="E105" s="140"/>
      <c r="F105" s="140"/>
      <c r="G105" s="140"/>
      <c r="H105" s="141"/>
    </row>
    <row r="106" spans="1:8" s="16" customFormat="1" ht="60" customHeight="1" x14ac:dyDescent="0.2">
      <c r="A106" s="173" t="s">
        <v>75</v>
      </c>
      <c r="B106" s="174"/>
      <c r="C106" s="169"/>
      <c r="D106" s="140">
        <f>D98/10</f>
        <v>522</v>
      </c>
      <c r="E106" s="140"/>
      <c r="F106" s="140"/>
      <c r="G106" s="140"/>
      <c r="H106" s="141"/>
    </row>
    <row r="107" spans="1:8" s="16" customFormat="1" ht="60" customHeight="1" thickBot="1" x14ac:dyDescent="0.25">
      <c r="A107" s="162" t="s">
        <v>76</v>
      </c>
      <c r="B107" s="163"/>
      <c r="C107" s="169"/>
      <c r="D107" s="165">
        <v>7824</v>
      </c>
      <c r="E107" s="165"/>
      <c r="F107" s="165"/>
      <c r="G107" s="165"/>
      <c r="H107" s="166"/>
    </row>
    <row r="108" spans="1:8" s="16" customFormat="1" ht="60" customHeight="1" thickBot="1" x14ac:dyDescent="0.25">
      <c r="A108" s="167" t="s">
        <v>67</v>
      </c>
      <c r="B108" s="168"/>
      <c r="C108" s="169"/>
      <c r="D108" s="170" t="s">
        <v>68</v>
      </c>
      <c r="E108" s="171"/>
      <c r="F108" s="171"/>
      <c r="G108" s="171"/>
      <c r="H108" s="172"/>
    </row>
    <row r="109" spans="1:8" s="16" customFormat="1" ht="60" customHeight="1" x14ac:dyDescent="0.2">
      <c r="A109" s="173" t="s">
        <v>69</v>
      </c>
      <c r="B109" s="174"/>
      <c r="C109" s="169"/>
      <c r="D109" s="140">
        <v>1956</v>
      </c>
      <c r="E109" s="140"/>
      <c r="F109" s="140"/>
      <c r="G109" s="140"/>
      <c r="H109" s="141"/>
    </row>
    <row r="110" spans="1:8" s="16" customFormat="1" ht="60" customHeight="1" x14ac:dyDescent="0.2">
      <c r="A110" s="173" t="s">
        <v>70</v>
      </c>
      <c r="B110" s="174"/>
      <c r="C110" s="169"/>
      <c r="D110" s="140">
        <v>1564.8</v>
      </c>
      <c r="E110" s="140"/>
      <c r="F110" s="140"/>
      <c r="G110" s="140"/>
      <c r="H110" s="141"/>
    </row>
    <row r="111" spans="1:8" s="16" customFormat="1" ht="60" customHeight="1" x14ac:dyDescent="0.2">
      <c r="A111" s="173" t="s">
        <v>71</v>
      </c>
      <c r="B111" s="174"/>
      <c r="C111" s="169"/>
      <c r="D111" s="140">
        <v>1304</v>
      </c>
      <c r="E111" s="140"/>
      <c r="F111" s="140"/>
      <c r="G111" s="140"/>
      <c r="H111" s="141"/>
    </row>
    <row r="112" spans="1:8" s="16" customFormat="1" ht="60" customHeight="1" x14ac:dyDescent="0.2">
      <c r="A112" s="173" t="s">
        <v>72</v>
      </c>
      <c r="B112" s="174"/>
      <c r="C112" s="169"/>
      <c r="D112" s="140">
        <v>1117.7142857142858</v>
      </c>
      <c r="E112" s="140"/>
      <c r="F112" s="140"/>
      <c r="G112" s="140"/>
      <c r="H112" s="141"/>
    </row>
    <row r="113" spans="1:8" s="16" customFormat="1" ht="60" customHeight="1" x14ac:dyDescent="0.2">
      <c r="A113" s="173" t="s">
        <v>73</v>
      </c>
      <c r="B113" s="174"/>
      <c r="C113" s="169"/>
      <c r="D113" s="140">
        <v>978</v>
      </c>
      <c r="E113" s="140"/>
      <c r="F113" s="140"/>
      <c r="G113" s="140"/>
      <c r="H113" s="141"/>
    </row>
    <row r="114" spans="1:8" s="16" customFormat="1" ht="60" customHeight="1" x14ac:dyDescent="0.2">
      <c r="A114" s="173" t="s">
        <v>74</v>
      </c>
      <c r="B114" s="174"/>
      <c r="C114" s="169"/>
      <c r="D114" s="140">
        <v>869.33333333333337</v>
      </c>
      <c r="E114" s="140"/>
      <c r="F114" s="140"/>
      <c r="G114" s="140"/>
      <c r="H114" s="141"/>
    </row>
    <row r="115" spans="1:8" s="16" customFormat="1" ht="60" customHeight="1" thickBot="1" x14ac:dyDescent="0.25">
      <c r="A115" s="173" t="s">
        <v>75</v>
      </c>
      <c r="B115" s="174"/>
      <c r="C115" s="177"/>
      <c r="D115" s="140">
        <v>782.4</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16" s="44">
        <v>12012</v>
      </c>
      <c r="E116" s="45"/>
      <c r="F116" s="45"/>
      <c r="G116" s="45"/>
      <c r="H116" s="46"/>
    </row>
    <row r="117" spans="1:8" s="16" customFormat="1" ht="24.95" customHeight="1" thickBot="1" x14ac:dyDescent="0.25">
      <c r="A117" s="301"/>
      <c r="B117" s="302"/>
      <c r="C117" s="182"/>
      <c r="D117" s="325"/>
      <c r="E117" s="325"/>
      <c r="F117" s="325"/>
      <c r="G117" s="325"/>
      <c r="H117" s="326"/>
    </row>
    <row r="118" spans="1:8" s="16" customFormat="1" ht="50.1" customHeight="1" x14ac:dyDescent="0.2">
      <c r="A118" s="143" t="s">
        <v>78</v>
      </c>
      <c r="B118" s="144"/>
      <c r="C118" s="294" t="str">
        <f>"Интернет-площадка 2gis.ru на основе Cправочника организаций "&amp;$C$2&amp;""</f>
        <v>Интернет-площадка 2gis.ru на основе Cправочника организаций "2ГИС.СТЕРЛИТАМАК"</v>
      </c>
      <c r="D118" s="56">
        <v>5184</v>
      </c>
      <c r="E118" s="37"/>
      <c r="F118" s="37"/>
      <c r="G118" s="37"/>
      <c r="H118" s="38"/>
    </row>
    <row r="119" spans="1:8" s="16" customFormat="1" ht="50.1" customHeight="1" x14ac:dyDescent="0.2">
      <c r="A119" s="143" t="s">
        <v>79</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9" s="56">
        <v>3060</v>
      </c>
      <c r="E119" s="37"/>
      <c r="F119" s="37"/>
      <c r="G119" s="37"/>
      <c r="H119" s="38"/>
    </row>
    <row r="120" spans="1:8" s="16" customFormat="1" ht="50.1" customHeight="1" x14ac:dyDescent="0.2">
      <c r="A120" s="143" t="s">
        <v>80</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0" s="56">
        <v>5184</v>
      </c>
      <c r="E120" s="37"/>
      <c r="F120" s="37"/>
      <c r="G120" s="37"/>
      <c r="H120" s="38"/>
    </row>
    <row r="121" spans="1:8" s="16" customFormat="1" ht="50.1" customHeight="1" x14ac:dyDescent="0.2">
      <c r="A121" s="143" t="s">
        <v>81</v>
      </c>
      <c r="B121" s="144"/>
      <c r="C121" s="190" t="str">
        <f>"Интернет-площадка 2gis.ru на основе Cправочника организаций "&amp;$C$2&amp;""</f>
        <v>Интернет-площадка 2gis.ru на основе Cправочника организаций "2ГИС.СТЕРЛИТАМАК"</v>
      </c>
      <c r="D121" s="56">
        <v>8664</v>
      </c>
      <c r="E121" s="37"/>
      <c r="F121" s="37"/>
      <c r="G121" s="37"/>
      <c r="H121" s="38"/>
    </row>
    <row r="122" spans="1:8" s="16" customFormat="1" ht="50.1" customHeight="1" x14ac:dyDescent="0.2">
      <c r="A122" s="143" t="s">
        <v>82</v>
      </c>
      <c r="B122" s="144"/>
      <c r="C122" s="190" t="str">
        <f>"Интернет-площадка 2gis.ru на основе Cправочника организаций "&amp;$C$2&amp;""</f>
        <v>Интернет-площадка 2gis.ru на основе Cправочника организаций "2ГИС.СТЕРЛИТАМАК"</v>
      </c>
      <c r="D122" s="56">
        <v>10398</v>
      </c>
      <c r="E122" s="37"/>
      <c r="F122" s="37"/>
      <c r="G122" s="37"/>
      <c r="H122" s="38"/>
    </row>
    <row r="123" spans="1:8" s="16" customFormat="1" ht="50.1" customHeight="1" x14ac:dyDescent="0.2">
      <c r="A123" s="143" t="s">
        <v>83</v>
      </c>
      <c r="B123" s="144"/>
      <c r="C123"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3" s="56">
        <v>1278</v>
      </c>
      <c r="E123" s="37"/>
      <c r="F123" s="37"/>
      <c r="G123" s="37"/>
      <c r="H123" s="38"/>
    </row>
    <row r="124" spans="1:8" s="16" customFormat="1" ht="50.1" customHeight="1" x14ac:dyDescent="0.2">
      <c r="A124" s="143" t="s">
        <v>84</v>
      </c>
      <c r="B124" s="144"/>
      <c r="C12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4" s="56">
        <v>2040</v>
      </c>
      <c r="E124" s="37"/>
      <c r="F124" s="37"/>
      <c r="G124" s="37"/>
      <c r="H124" s="38"/>
    </row>
    <row r="125" spans="1:8" s="16" customFormat="1" ht="50.1" customHeight="1" x14ac:dyDescent="0.2">
      <c r="A125" s="143" t="s">
        <v>85</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5" s="56">
        <v>12150</v>
      </c>
      <c r="E125" s="37"/>
      <c r="F125" s="37"/>
      <c r="G125" s="37"/>
      <c r="H125" s="38"/>
    </row>
    <row r="126" spans="1:8" s="16" customFormat="1" ht="50.1" customHeight="1" x14ac:dyDescent="0.2">
      <c r="A126" s="143" t="s">
        <v>86</v>
      </c>
      <c r="B126" s="144"/>
      <c r="C126" s="190" t="str">
        <f>C158</f>
        <v>электронный справочник на основе Справочника организаций "2ГИС.СТЕРЛИТАМАК" (мобильная версия 2ГИС 4.0 и выше)</v>
      </c>
      <c r="D126" s="56">
        <v>9372</v>
      </c>
      <c r="E126" s="37"/>
      <c r="F126" s="37"/>
      <c r="G126" s="37"/>
      <c r="H126" s="38"/>
    </row>
    <row r="127" spans="1:8" s="16" customFormat="1" ht="50.1" customHeight="1" x14ac:dyDescent="0.2">
      <c r="A127" s="143" t="s">
        <v>87</v>
      </c>
      <c r="B127" s="144"/>
      <c r="C127" s="190" t="s">
        <v>88</v>
      </c>
      <c r="D127" s="56">
        <v>858</v>
      </c>
      <c r="E127" s="37"/>
      <c r="F127" s="37"/>
      <c r="G127" s="37"/>
      <c r="H127" s="38"/>
    </row>
    <row r="128" spans="1:8" s="16" customFormat="1" ht="76.5" customHeight="1" x14ac:dyDescent="0.2">
      <c r="A128" s="143" t="s">
        <v>89</v>
      </c>
      <c r="B128" s="144"/>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8" s="56">
        <v>3060</v>
      </c>
      <c r="E128" s="37"/>
      <c r="F128" s="37"/>
      <c r="G128" s="37"/>
      <c r="H128" s="38"/>
    </row>
    <row r="129" spans="1:8" s="16" customFormat="1" ht="76.5" customHeight="1" x14ac:dyDescent="0.2">
      <c r="A129" s="143" t="s">
        <v>90</v>
      </c>
      <c r="B129" s="144"/>
      <c r="C129" s="190" t="str">
        <f t="shared" ref="C129:C13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9" s="56">
        <v>2040</v>
      </c>
      <c r="E129" s="37"/>
      <c r="F129" s="37"/>
      <c r="G129" s="37"/>
      <c r="H129" s="38"/>
    </row>
    <row r="130" spans="1:8" s="16" customFormat="1" ht="76.5" customHeight="1" x14ac:dyDescent="0.2">
      <c r="A130" s="143" t="s">
        <v>91</v>
      </c>
      <c r="B130" s="144"/>
      <c r="C130"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0" s="56">
        <v>2040</v>
      </c>
      <c r="E130" s="37"/>
      <c r="F130" s="37"/>
      <c r="G130" s="37"/>
      <c r="H130" s="38"/>
    </row>
    <row r="131" spans="1:8" s="16" customFormat="1" ht="76.5" customHeight="1" x14ac:dyDescent="0.2">
      <c r="A131" s="143" t="s">
        <v>92</v>
      </c>
      <c r="B131" s="144"/>
      <c r="C131"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1" s="56">
        <v>1020</v>
      </c>
      <c r="E131" s="37"/>
      <c r="F131" s="37"/>
      <c r="G131" s="37"/>
      <c r="H131" s="38"/>
    </row>
    <row r="132" spans="1:8" s="16" customFormat="1" ht="76.5" customHeight="1" x14ac:dyDescent="0.2">
      <c r="A132" s="143" t="s">
        <v>93</v>
      </c>
      <c r="B132" s="144" t="s">
        <v>93</v>
      </c>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2" s="56">
        <v>8754</v>
      </c>
      <c r="E132" s="37"/>
      <c r="F132" s="37"/>
      <c r="G132" s="37"/>
      <c r="H132" s="38"/>
    </row>
    <row r="133" spans="1:8" s="16" customFormat="1" ht="76.5" customHeight="1" x14ac:dyDescent="0.2">
      <c r="A133" s="143" t="s">
        <v>94</v>
      </c>
      <c r="B133" s="144" t="s">
        <v>94</v>
      </c>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3" s="56">
        <v>5502</v>
      </c>
      <c r="E133" s="37"/>
      <c r="F133" s="37"/>
      <c r="G133" s="37"/>
      <c r="H133" s="38"/>
    </row>
    <row r="134" spans="1:8" s="16" customFormat="1" ht="50.1" customHeight="1" thickBot="1" x14ac:dyDescent="0.25">
      <c r="A134" s="143" t="s">
        <v>95</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4" s="56">
        <v>3498</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5" s="56">
        <v>930</v>
      </c>
      <c r="E135" s="37"/>
      <c r="F135" s="37"/>
      <c r="G135" s="37"/>
      <c r="H135" s="38"/>
    </row>
    <row r="136" spans="1:8" s="16" customFormat="1" ht="102" customHeight="1" thickBot="1" x14ac:dyDescent="0.25">
      <c r="A136" s="143" t="s">
        <v>96</v>
      </c>
      <c r="B136" s="144"/>
      <c r="C13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6" s="56">
        <v>100002</v>
      </c>
      <c r="E136" s="37"/>
      <c r="F136" s="37"/>
      <c r="G136" s="37"/>
      <c r="H136" s="38"/>
    </row>
    <row r="137" spans="1:8" s="16" customFormat="1" ht="126" customHeight="1" x14ac:dyDescent="0.2">
      <c r="A137" s="143" t="s">
        <v>97</v>
      </c>
      <c r="B137" s="144"/>
      <c r="C13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7" s="56">
        <v>9072</v>
      </c>
      <c r="E137" s="37"/>
      <c r="F137" s="37"/>
      <c r="G137" s="37"/>
      <c r="H137" s="38"/>
    </row>
    <row r="138" spans="1:8" s="16" customFormat="1" ht="96" customHeight="1" x14ac:dyDescent="0.2">
      <c r="A138" s="137" t="s">
        <v>98</v>
      </c>
      <c r="B138" s="191"/>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8" s="56">
        <v>4320</v>
      </c>
      <c r="E138" s="37"/>
      <c r="F138" s="37"/>
      <c r="G138" s="37"/>
      <c r="H138" s="38"/>
    </row>
    <row r="139" spans="1:8" s="16" customFormat="1" ht="96" customHeight="1" x14ac:dyDescent="0.2">
      <c r="A139" s="137" t="s">
        <v>99</v>
      </c>
      <c r="B139" s="191"/>
      <c r="C13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39" s="56">
        <v>6012</v>
      </c>
      <c r="E139" s="37"/>
      <c r="F139" s="37"/>
      <c r="G139" s="37"/>
      <c r="H139" s="38"/>
    </row>
    <row r="140" spans="1:8" s="16" customFormat="1" ht="50.1" customHeight="1" x14ac:dyDescent="0.2">
      <c r="A140" s="143" t="s">
        <v>100</v>
      </c>
      <c r="B140" s="144"/>
      <c r="C140" s="190" t="str">
        <f>"Интернет-площадка 2gis.ru на основе Cправочника организаций "&amp;$C$2&amp;""</f>
        <v>Интернет-площадка 2gis.ru на основе Cправочника организаций "2ГИС.СТЕРЛИТАМАК"</v>
      </c>
      <c r="D140" s="56">
        <v>7320</v>
      </c>
      <c r="E140" s="37"/>
      <c r="F140" s="37"/>
      <c r="G140" s="37"/>
      <c r="H140" s="38"/>
    </row>
    <row r="141" spans="1:8" s="16" customFormat="1" ht="50.1" customHeight="1" x14ac:dyDescent="0.2">
      <c r="A141" s="143" t="s">
        <v>101</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4320</v>
      </c>
      <c r="E141" s="37"/>
      <c r="F141" s="37"/>
      <c r="G141" s="37"/>
      <c r="H141" s="38"/>
    </row>
    <row r="142" spans="1:8" s="16" customFormat="1" ht="50.1" customHeight="1" x14ac:dyDescent="0.2">
      <c r="A142" s="143" t="s">
        <v>102</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2" s="56">
        <v>7320</v>
      </c>
      <c r="E142" s="37"/>
      <c r="F142" s="37"/>
      <c r="G142" s="37"/>
      <c r="H142" s="38"/>
    </row>
    <row r="143" spans="1:8" s="16" customFormat="1" ht="50.1" customHeight="1" x14ac:dyDescent="0.2">
      <c r="A143" s="143" t="s">
        <v>103</v>
      </c>
      <c r="B143" s="144"/>
      <c r="C143" s="190" t="str">
        <f>"Интернет-площадка 2gis.ru на основе Cправочника организаций "&amp;$C$2&amp;""</f>
        <v>Интернет-площадка 2gis.ru на основе Cправочника организаций "2ГИС.СТЕРЛИТАМАК"</v>
      </c>
      <c r="D143" s="56">
        <v>12240</v>
      </c>
      <c r="E143" s="37"/>
      <c r="F143" s="37"/>
      <c r="G143" s="37"/>
      <c r="H143" s="38"/>
    </row>
    <row r="144" spans="1:8" s="16" customFormat="1" ht="50.1" customHeight="1" x14ac:dyDescent="0.2">
      <c r="A144" s="143" t="s">
        <v>104</v>
      </c>
      <c r="B144" s="144"/>
      <c r="C144" s="190" t="str">
        <f>"Интернет-площадка 2gis.ru на основе Cправочника организаций "&amp;$C$2&amp;""</f>
        <v>Интернет-площадка 2gis.ru на основе Cправочника организаций "2ГИС.СТЕРЛИТАМАК"</v>
      </c>
      <c r="D144" s="56">
        <v>14688</v>
      </c>
      <c r="E144" s="37"/>
      <c r="F144" s="37"/>
      <c r="G144" s="37"/>
      <c r="H144" s="38"/>
    </row>
    <row r="145" spans="1:8" s="16" customFormat="1" ht="50.1" customHeight="1" x14ac:dyDescent="0.2">
      <c r="A145" s="143" t="s">
        <v>105</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1800</v>
      </c>
      <c r="E145" s="37"/>
      <c r="F145" s="37"/>
      <c r="G145" s="37"/>
      <c r="H145" s="38"/>
    </row>
    <row r="146" spans="1:8" s="16" customFormat="1" ht="50.1" customHeight="1" x14ac:dyDescent="0.2">
      <c r="A146" s="143" t="s">
        <v>106</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2880</v>
      </c>
      <c r="E146" s="37"/>
      <c r="F146" s="37"/>
      <c r="G146" s="37"/>
      <c r="H146" s="38"/>
    </row>
    <row r="147" spans="1:8" s="16" customFormat="1" ht="50.1" customHeight="1" x14ac:dyDescent="0.2">
      <c r="A147" s="143" t="s">
        <v>107</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7" s="56">
        <v>17040</v>
      </c>
      <c r="E147" s="37"/>
      <c r="F147" s="37"/>
      <c r="G147" s="37"/>
      <c r="H147" s="38"/>
    </row>
    <row r="148" spans="1:8" s="16" customFormat="1" ht="50.1" customHeight="1" x14ac:dyDescent="0.2">
      <c r="A148" s="143" t="s">
        <v>108</v>
      </c>
      <c r="B148" s="144"/>
      <c r="C148" s="190" t="s">
        <v>88</v>
      </c>
      <c r="D148" s="56">
        <v>1320</v>
      </c>
      <c r="E148" s="37"/>
      <c r="F148" s="37"/>
      <c r="G148" s="37"/>
      <c r="H148" s="38"/>
    </row>
    <row r="149" spans="1:8" s="16" customFormat="1" ht="76.5" customHeight="1" x14ac:dyDescent="0.2">
      <c r="A149" s="143" t="s">
        <v>109</v>
      </c>
      <c r="B149" s="144"/>
      <c r="C14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56">
        <v>12360</v>
      </c>
      <c r="E149" s="37"/>
      <c r="F149" s="37"/>
      <c r="G149" s="37"/>
      <c r="H149" s="38"/>
    </row>
    <row r="150" spans="1:8" s="16" customFormat="1" ht="50.1" customHeight="1" thickBot="1" x14ac:dyDescent="0.25">
      <c r="A150" s="143" t="s">
        <v>110</v>
      </c>
      <c r="B150" s="144"/>
      <c r="C15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0" s="56">
        <v>4920</v>
      </c>
      <c r="E150" s="37"/>
      <c r="F150" s="37"/>
      <c r="G150" s="37"/>
      <c r="H150" s="38"/>
    </row>
    <row r="151" spans="1:8" s="28" customFormat="1" ht="50.1" customHeight="1" thickBot="1" x14ac:dyDescent="0.25">
      <c r="A151" s="24" t="s">
        <v>111</v>
      </c>
      <c r="B151" s="25"/>
      <c r="C151" s="26"/>
      <c r="D151" s="156"/>
      <c r="E151" s="156"/>
      <c r="F151" s="156"/>
      <c r="G151" s="156"/>
      <c r="H151" s="157"/>
    </row>
    <row r="152" spans="1:8" s="16" customFormat="1" ht="50.1" customHeight="1" x14ac:dyDescent="0.2">
      <c r="A152" s="143" t="s">
        <v>112</v>
      </c>
      <c r="B152" s="144"/>
      <c r="C152"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52" s="36">
        <v>3600</v>
      </c>
      <c r="E152" s="37"/>
      <c r="F152" s="37"/>
      <c r="G152" s="37"/>
      <c r="H152" s="38"/>
    </row>
    <row r="153" spans="1:8" s="16" customFormat="1" ht="50.1" customHeight="1" x14ac:dyDescent="0.2">
      <c r="A153" s="143" t="s">
        <v>113</v>
      </c>
      <c r="B153" s="144"/>
      <c r="C153" s="196"/>
      <c r="D153" s="36">
        <v>6600</v>
      </c>
      <c r="E153" s="37"/>
      <c r="F153" s="37"/>
      <c r="G153" s="37"/>
      <c r="H153" s="38"/>
    </row>
    <row r="154" spans="1:8" s="16" customFormat="1" ht="50.1" customHeight="1" x14ac:dyDescent="0.2">
      <c r="A154" s="194" t="s">
        <v>114</v>
      </c>
      <c r="B154" s="195"/>
      <c r="C154" s="196"/>
      <c r="D154" s="329">
        <v>1800</v>
      </c>
      <c r="E154" s="140"/>
      <c r="F154" s="140"/>
      <c r="G154" s="140"/>
      <c r="H154" s="140"/>
    </row>
    <row r="155" spans="1:8" s="16" customFormat="1" ht="50.1" customHeight="1" x14ac:dyDescent="0.2">
      <c r="A155" s="194" t="s">
        <v>115</v>
      </c>
      <c r="B155" s="195"/>
      <c r="C155" s="196"/>
      <c r="D155" s="329">
        <v>180</v>
      </c>
      <c r="E155" s="140"/>
      <c r="F155" s="140"/>
      <c r="G155" s="140"/>
      <c r="H155" s="140"/>
    </row>
    <row r="156" spans="1:8" s="16" customFormat="1" ht="50.1" customHeight="1" thickBot="1" x14ac:dyDescent="0.25">
      <c r="A156" s="194" t="s">
        <v>116</v>
      </c>
      <c r="B156" s="195"/>
      <c r="C156" s="198"/>
      <c r="D156" s="78">
        <v>612</v>
      </c>
      <c r="E156" s="79"/>
      <c r="F156" s="79"/>
      <c r="G156" s="79"/>
      <c r="H156" s="79"/>
    </row>
    <row r="157" spans="1:8" s="16" customFormat="1" ht="49.5" customHeight="1" thickBot="1" x14ac:dyDescent="0.25">
      <c r="A157" s="24" t="s">
        <v>117</v>
      </c>
      <c r="B157" s="25"/>
      <c r="C157" s="26"/>
      <c r="D157" s="156"/>
      <c r="E157" s="156"/>
      <c r="F157" s="156"/>
      <c r="G157" s="156"/>
      <c r="H157" s="157"/>
    </row>
    <row r="158" spans="1:8" s="16" customFormat="1" ht="50.1" customHeight="1" x14ac:dyDescent="0.2">
      <c r="A158" s="143" t="s">
        <v>118</v>
      </c>
      <c r="B158" s="144"/>
      <c r="C15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8" s="200">
        <f>F158*1.2</f>
        <v>4197.5999999999995</v>
      </c>
      <c r="E158" s="201">
        <f>F158*1.1</f>
        <v>3847.8</v>
      </c>
      <c r="F158" s="201">
        <v>3498</v>
      </c>
      <c r="G158" s="201">
        <f>F158*0.75</f>
        <v>2623.5</v>
      </c>
      <c r="H158" s="202">
        <f>F158*0.5</f>
        <v>1749</v>
      </c>
    </row>
    <row r="159" spans="1:8" s="16" customFormat="1" ht="50.1" customHeight="1" x14ac:dyDescent="0.2">
      <c r="A159" s="143" t="s">
        <v>119</v>
      </c>
      <c r="B159" s="144"/>
      <c r="C159" s="190" t="str">
        <f>"Интернет-площадка 2gis.ru на основе Cправочника организаций "&amp;$C$2&amp;""</f>
        <v>Интернет-площадка 2gis.ru на основе Cправочника организаций "2ГИС.СТЕРЛИТАМАК"</v>
      </c>
      <c r="D159" s="36">
        <v>2040</v>
      </c>
      <c r="E159" s="37"/>
      <c r="F159" s="37"/>
      <c r="G159" s="37"/>
      <c r="H159" s="38"/>
    </row>
    <row r="160" spans="1:8" s="16" customFormat="1" ht="50.1" customHeight="1" x14ac:dyDescent="0.2">
      <c r="A160" s="143" t="s">
        <v>120</v>
      </c>
      <c r="B160" s="144"/>
      <c r="C16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0" s="56">
        <v>1020</v>
      </c>
      <c r="E160" s="37"/>
      <c r="F160" s="37"/>
      <c r="G160" s="37"/>
      <c r="H160" s="38"/>
    </row>
    <row r="161" spans="1:8" s="16" customFormat="1" ht="50.1" customHeight="1" x14ac:dyDescent="0.2">
      <c r="A161" s="137" t="s">
        <v>287</v>
      </c>
      <c r="B161" s="191"/>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1" s="200">
        <f>F161*1.2</f>
        <v>5904</v>
      </c>
      <c r="E161" s="201">
        <f>F161*1.1</f>
        <v>5412</v>
      </c>
      <c r="F161" s="201">
        <v>4920</v>
      </c>
      <c r="G161" s="201">
        <f>F161*0.75</f>
        <v>3690</v>
      </c>
      <c r="H161" s="202">
        <f>F161*0.5</f>
        <v>2460</v>
      </c>
    </row>
    <row r="162" spans="1:8" s="16" customFormat="1" ht="50.1" customHeight="1" x14ac:dyDescent="0.2">
      <c r="A162" s="143" t="s">
        <v>166</v>
      </c>
      <c r="B162" s="144"/>
      <c r="C162" s="190" t="str">
        <f>"Интернет-площадка 2gis.ru на основе Cправочника организаций "&amp;$C$2&amp;""</f>
        <v>Интернет-площадка 2gis.ru на основе Cправочника организаций "2ГИС.СТЕРЛИТАМАК"</v>
      </c>
      <c r="D162" s="36">
        <v>2880</v>
      </c>
      <c r="E162" s="37"/>
      <c r="F162" s="37"/>
      <c r="G162" s="37"/>
      <c r="H162" s="38"/>
    </row>
    <row r="163" spans="1:8" s="16" customFormat="1" ht="50.1" customHeight="1" x14ac:dyDescent="0.2">
      <c r="A163" s="143" t="s">
        <v>123</v>
      </c>
      <c r="B163" s="144"/>
      <c r="C163"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6">
        <v>1440</v>
      </c>
      <c r="E163" s="37"/>
      <c r="F163" s="37"/>
      <c r="G163" s="37"/>
      <c r="H163" s="38"/>
    </row>
    <row r="164" spans="1:8" s="16" customFormat="1" ht="126" customHeight="1" thickBot="1" x14ac:dyDescent="0.25">
      <c r="A164" s="143" t="s">
        <v>124</v>
      </c>
      <c r="B164" s="144"/>
      <c r="C164" s="300" t="str">
        <f>C159</f>
        <v>Интернет-площадка 2gis.ru на основе Cправочника организаций "2ГИС.СТЕРЛИТАМАК"</v>
      </c>
      <c r="D164" s="56">
        <v>3498</v>
      </c>
      <c r="E164" s="37"/>
      <c r="F164" s="37"/>
      <c r="G164" s="37"/>
      <c r="H164" s="38"/>
    </row>
    <row r="165" spans="1:8" s="28" customFormat="1" ht="50.1" customHeight="1" thickBot="1" x14ac:dyDescent="0.25">
      <c r="A165" s="24" t="s">
        <v>185</v>
      </c>
      <c r="B165" s="25"/>
      <c r="C165" s="26"/>
      <c r="D165" s="156"/>
      <c r="E165" s="156"/>
      <c r="F165" s="156"/>
      <c r="G165" s="156"/>
      <c r="H165" s="157"/>
    </row>
    <row r="166" spans="1:8" s="23" customFormat="1" ht="30" customHeight="1" thickBot="1" x14ac:dyDescent="0.25">
      <c r="A166" s="534"/>
      <c r="B166" s="357"/>
      <c r="C166" s="358"/>
      <c r="D166" s="357"/>
      <c r="E166" s="357"/>
      <c r="F166" s="357"/>
      <c r="G166" s="357"/>
      <c r="H166" s="359"/>
    </row>
    <row r="167" spans="1:8" s="16" customFormat="1" ht="185.25" customHeight="1" x14ac:dyDescent="0.2">
      <c r="A167" s="143" t="s">
        <v>186</v>
      </c>
      <c r="B167" s="144"/>
      <c r="C167"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7" s="31">
        <v>7650</v>
      </c>
      <c r="E167" s="32"/>
      <c r="F167" s="32"/>
      <c r="G167" s="32"/>
      <c r="H167" s="33"/>
    </row>
    <row r="168" spans="1:8" s="16" customFormat="1" ht="83.25" customHeight="1" thickBot="1" x14ac:dyDescent="0.25">
      <c r="A168" s="143" t="s">
        <v>187</v>
      </c>
      <c r="B168" s="144"/>
      <c r="C168" s="196"/>
      <c r="D168" s="36">
        <v>7650</v>
      </c>
      <c r="E168" s="37"/>
      <c r="F168" s="37"/>
      <c r="G168" s="37"/>
      <c r="H168" s="38"/>
    </row>
    <row r="169" spans="1:8" s="16" customFormat="1" ht="21.75" thickBot="1" x14ac:dyDescent="0.25">
      <c r="A169" s="301"/>
      <c r="B169" s="302"/>
      <c r="C169" s="182"/>
      <c r="D169" s="325"/>
      <c r="E169" s="325"/>
      <c r="F169" s="325"/>
      <c r="G169" s="325"/>
      <c r="H169" s="326"/>
    </row>
    <row r="170" spans="1:8" ht="12" customHeight="1" x14ac:dyDescent="0.2"/>
    <row r="171" spans="1:8" s="211" customFormat="1" ht="24.95" customHeight="1" x14ac:dyDescent="0.2">
      <c r="A171" s="208"/>
      <c r="B171" s="209" t="s">
        <v>126</v>
      </c>
      <c r="C171" s="210" t="s">
        <v>671</v>
      </c>
      <c r="D171" s="210"/>
    </row>
    <row r="172" spans="1:8" s="211" customFormat="1" ht="24.95" customHeight="1" x14ac:dyDescent="0.2">
      <c r="A172" s="208"/>
      <c r="C172" s="212" t="s">
        <v>672</v>
      </c>
      <c r="D172" s="212"/>
    </row>
    <row r="173" spans="1:8" s="211" customFormat="1" ht="24.95" customHeight="1" x14ac:dyDescent="0.2">
      <c r="A173" s="208"/>
      <c r="C173" s="212" t="s">
        <v>673</v>
      </c>
      <c r="D173" s="212"/>
    </row>
    <row r="174" spans="1:8" s="205" customFormat="1" ht="12" customHeight="1" x14ac:dyDescent="0.2">
      <c r="A174" s="204"/>
      <c r="C174" s="212"/>
      <c r="D174" s="212"/>
      <c r="E174" s="211"/>
      <c r="F174" s="211"/>
      <c r="G174" s="211"/>
    </row>
    <row r="175" spans="1:8" s="214" customFormat="1" ht="108" customHeight="1" x14ac:dyDescent="0.2">
      <c r="A175" s="213" t="s">
        <v>674</v>
      </c>
      <c r="B175" s="213"/>
      <c r="C175" s="213"/>
      <c r="D175" s="213"/>
      <c r="E175" s="213"/>
      <c r="F175" s="213"/>
      <c r="G175" s="213"/>
      <c r="H175" s="213"/>
    </row>
    <row r="176" spans="1:8" s="219" customFormat="1" ht="24.95" customHeight="1" x14ac:dyDescent="0.2">
      <c r="A176" s="215" t="str">
        <f>Абакан_юр!A158</f>
        <v>По соглашению сторон в качестве валюты платежа могут выступать украинские гривны, в этом случае курс следующий: 1 руб. = 0,4427 гривен</v>
      </c>
      <c r="B176" s="215"/>
      <c r="C176" s="215"/>
      <c r="D176" s="216"/>
      <c r="E176" s="216"/>
      <c r="F176" s="217"/>
      <c r="G176" s="218"/>
      <c r="H176" s="218"/>
    </row>
    <row r="177" spans="1:8" s="219" customFormat="1" ht="24.95" customHeight="1" x14ac:dyDescent="0.2">
      <c r="A177" s="215" t="str">
        <f>Абакан_юр!A159</f>
        <v>По соглашению сторон в качестве валюты платежа могут выступать дирхамы ОАЭ, в этом случае курс следующий: 1 руб. = 0,0427 дирхам</v>
      </c>
      <c r="B177" s="215"/>
      <c r="C177" s="215"/>
      <c r="D177" s="216"/>
      <c r="E177" s="216"/>
      <c r="F177" s="217"/>
      <c r="G177" s="220"/>
      <c r="H177" s="220"/>
    </row>
    <row r="178" spans="1:8" s="219" customFormat="1" ht="24.95" customHeight="1" x14ac:dyDescent="0.2">
      <c r="A178" s="215" t="str">
        <f>Абакан_юр!A160</f>
        <v>По соглашению сторон в качестве валюты платежа могут выступать доллары США, в этом случае курс следующий: 1 руб. = 0,0117 доллара</v>
      </c>
      <c r="B178" s="215"/>
      <c r="C178" s="215"/>
      <c r="D178" s="216"/>
      <c r="E178" s="216"/>
      <c r="F178" s="217"/>
      <c r="G178" s="220"/>
      <c r="H178" s="220"/>
    </row>
    <row r="179" spans="1:8" s="219" customFormat="1" ht="24.95" customHeight="1" x14ac:dyDescent="0.2">
      <c r="A179" s="215" t="str">
        <f>Абакан_юр!A161</f>
        <v>По соглашению сторон в качестве валюты платежа могут выступать евро, в этом случае курс следующий: 1 руб. = 0,0108 евро</v>
      </c>
      <c r="B179" s="215"/>
      <c r="C179" s="215"/>
      <c r="D179" s="216"/>
      <c r="E179" s="217"/>
      <c r="F179" s="217"/>
      <c r="G179" s="220"/>
      <c r="H179" s="220"/>
    </row>
    <row r="180" spans="1:8" s="219" customFormat="1" ht="24.95" customHeight="1" x14ac:dyDescent="0.2">
      <c r="A180" s="215" t="str">
        <f>Абакан_юр!A162</f>
        <v>По соглашению сторон в качестве валюты платежа могут выступать чешские кроны, в этом случае курс следующий: 1 руб. = 0,2672 крона</v>
      </c>
      <c r="B180" s="215"/>
      <c r="C180" s="215"/>
      <c r="D180" s="216"/>
      <c r="E180" s="217"/>
      <c r="F180" s="217"/>
      <c r="G180" s="220"/>
      <c r="H180" s="220"/>
    </row>
    <row r="181" spans="1:8" s="219" customFormat="1" ht="24.95" customHeight="1" x14ac:dyDescent="0.2">
      <c r="A181" s="215" t="str">
        <f>Абакан_юр!A163</f>
        <v>По соглашению сторон в качестве валюты платежа могут выступать киргизские сомы, в этом случае курс следующий: 1 руб. = 1,0485 сом</v>
      </c>
      <c r="B181" s="215"/>
      <c r="C181" s="215"/>
      <c r="D181" s="216"/>
      <c r="E181" s="216"/>
      <c r="F181" s="217"/>
      <c r="G181" s="220"/>
      <c r="H181" s="220"/>
    </row>
    <row r="182" spans="1:8" s="219" customFormat="1" ht="24.95" customHeight="1" x14ac:dyDescent="0.2">
      <c r="A182"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2" s="215"/>
      <c r="C182" s="215"/>
      <c r="D182" s="216"/>
      <c r="E182" s="216"/>
      <c r="F182" s="217"/>
      <c r="G182" s="220"/>
      <c r="H182" s="220"/>
    </row>
    <row r="183" spans="1:8" s="226" customFormat="1" ht="12" customHeight="1" x14ac:dyDescent="0.2">
      <c r="A183" s="221"/>
      <c r="B183" s="221"/>
      <c r="C183" s="222"/>
      <c r="D183" s="223"/>
      <c r="E183" s="223"/>
      <c r="F183" s="224"/>
      <c r="G183" s="225"/>
      <c r="H183" s="225"/>
    </row>
    <row r="184" spans="1:8" ht="24.95" customHeight="1" x14ac:dyDescent="0.2">
      <c r="A184" s="227" t="s">
        <v>137</v>
      </c>
      <c r="B184" s="227"/>
      <c r="C184" s="227"/>
      <c r="D184" s="227"/>
      <c r="E184" s="227"/>
      <c r="F184" s="227"/>
      <c r="G184" s="227"/>
      <c r="H184" s="227"/>
    </row>
    <row r="185" spans="1:8" ht="24.95" customHeight="1" x14ac:dyDescent="0.2">
      <c r="A185" s="227" t="s">
        <v>138</v>
      </c>
      <c r="B185" s="227"/>
      <c r="C185" s="227"/>
      <c r="D185" s="227"/>
      <c r="E185" s="227"/>
      <c r="F185" s="227"/>
      <c r="G185" s="227"/>
      <c r="H185" s="227"/>
    </row>
    <row r="186" spans="1:8" s="226" customFormat="1" ht="12.6" customHeight="1" x14ac:dyDescent="0.2">
      <c r="A186" s="221"/>
      <c r="B186" s="221"/>
      <c r="C186" s="222"/>
      <c r="D186" s="223"/>
      <c r="E186" s="223"/>
      <c r="F186" s="224"/>
      <c r="G186" s="225"/>
      <c r="H186" s="225"/>
    </row>
    <row r="187" spans="1:8" s="230" customFormat="1" ht="50.1" customHeight="1" thickBot="1" x14ac:dyDescent="0.25">
      <c r="A187" s="228" t="s">
        <v>139</v>
      </c>
      <c r="B187" s="228"/>
      <c r="C187" s="228"/>
      <c r="D187" s="228"/>
      <c r="E187" s="228"/>
      <c r="F187" s="229"/>
      <c r="G187" s="219"/>
    </row>
    <row r="188" spans="1:8" s="235" customFormat="1" ht="50.1" customHeight="1" thickBot="1" x14ac:dyDescent="0.25">
      <c r="A188" s="540" t="s">
        <v>140</v>
      </c>
      <c r="B188" s="541"/>
      <c r="C188" s="541"/>
      <c r="D188" s="541"/>
      <c r="E188" s="542"/>
      <c r="F188" s="234"/>
      <c r="G188" s="205"/>
    </row>
    <row r="189" spans="1:8" ht="103.5" customHeight="1" thickBot="1" x14ac:dyDescent="0.25">
      <c r="A189" s="305" t="s">
        <v>141</v>
      </c>
      <c r="B189" s="306"/>
      <c r="C189" s="238" t="s">
        <v>142</v>
      </c>
      <c r="D189" s="330" t="s">
        <v>143</v>
      </c>
      <c r="E189" s="331"/>
      <c r="F189" s="240"/>
      <c r="G189" s="240"/>
      <c r="H189" s="240"/>
    </row>
    <row r="190" spans="1:8" ht="99.95" customHeight="1" x14ac:dyDescent="0.2">
      <c r="A190" s="241" t="s">
        <v>144</v>
      </c>
      <c r="B190" s="242"/>
      <c r="C190" s="243" t="s">
        <v>145</v>
      </c>
      <c r="D190" s="244" t="s">
        <v>146</v>
      </c>
      <c r="E190" s="245"/>
      <c r="F190" s="240"/>
      <c r="G190" s="240"/>
      <c r="H190" s="240"/>
    </row>
    <row r="191" spans="1:8" ht="75" customHeight="1" x14ac:dyDescent="0.2">
      <c r="A191" s="246" t="s">
        <v>147</v>
      </c>
      <c r="B191" s="247"/>
      <c r="C191" s="248" t="s">
        <v>148</v>
      </c>
      <c r="D191" s="249" t="s">
        <v>149</v>
      </c>
      <c r="E191" s="250"/>
      <c r="F191" s="240"/>
      <c r="G191" s="240"/>
      <c r="H191" s="240"/>
    </row>
    <row r="192" spans="1:8" ht="117.75" customHeight="1" thickBot="1" x14ac:dyDescent="0.25">
      <c r="A192" s="332" t="s">
        <v>150</v>
      </c>
      <c r="B192" s="333"/>
      <c r="C192" s="334" t="s">
        <v>151</v>
      </c>
      <c r="D192" s="335" t="s">
        <v>149</v>
      </c>
      <c r="E192" s="336"/>
      <c r="F192" s="240"/>
      <c r="G192" s="240"/>
      <c r="H192" s="240"/>
    </row>
    <row r="193" spans="1:8" s="205" customFormat="1" ht="102.75" customHeight="1" thickBot="1" x14ac:dyDescent="0.25">
      <c r="A193" s="332" t="s">
        <v>153</v>
      </c>
      <c r="B193" s="333"/>
      <c r="C193" s="546" t="s">
        <v>154</v>
      </c>
      <c r="D193" s="333" t="s">
        <v>149</v>
      </c>
      <c r="E193" s="547"/>
      <c r="F193" s="234"/>
      <c r="G193" s="234"/>
      <c r="H193" s="234"/>
    </row>
    <row r="194" spans="1:8" s="226" customFormat="1" ht="222.75" customHeight="1" thickBot="1" x14ac:dyDescent="0.25">
      <c r="A194" s="332" t="s">
        <v>155</v>
      </c>
      <c r="B194" s="333"/>
      <c r="C194" s="334" t="s">
        <v>156</v>
      </c>
      <c r="D194" s="335" t="s">
        <v>149</v>
      </c>
      <c r="E194" s="336"/>
      <c r="F194" s="224"/>
      <c r="G194" s="225"/>
      <c r="H194" s="225"/>
    </row>
    <row r="195" spans="1:8" s="226" customFormat="1" ht="26.25" x14ac:dyDescent="0.2">
      <c r="A195" s="689"/>
      <c r="B195" s="689"/>
      <c r="C195" s="577"/>
      <c r="D195" s="577"/>
      <c r="E195" s="577"/>
      <c r="F195" s="224"/>
      <c r="G195" s="225"/>
      <c r="H195" s="225"/>
    </row>
    <row r="196" spans="1:8" ht="26.25" customHeight="1" x14ac:dyDescent="0.2">
      <c r="A196" s="252" t="s">
        <v>157</v>
      </c>
      <c r="B196" s="252"/>
      <c r="C196" s="252"/>
      <c r="D196" s="252"/>
      <c r="E196" s="252"/>
      <c r="F196" s="252"/>
      <c r="G196" s="252"/>
      <c r="H196" s="252"/>
    </row>
    <row r="197" spans="1:8" ht="26.25" customHeight="1" x14ac:dyDescent="0.2">
      <c r="A197" s="252" t="s">
        <v>158</v>
      </c>
      <c r="B197" s="252"/>
      <c r="C197" s="252"/>
      <c r="D197" s="252"/>
      <c r="E197" s="252"/>
      <c r="F197" s="252"/>
      <c r="G197" s="252"/>
      <c r="H197" s="252"/>
    </row>
    <row r="198" spans="1:8" ht="192" customHeight="1" x14ac:dyDescent="0.2">
      <c r="A19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11"/>
      <c r="C198" s="311"/>
      <c r="D198" s="311"/>
      <c r="E198" s="311"/>
      <c r="F198" s="311"/>
      <c r="G198" s="311"/>
      <c r="H198" s="311"/>
    </row>
    <row r="199" spans="1:8" s="16" customFormat="1" ht="67.5" customHeight="1" x14ac:dyDescent="0.2">
      <c r="A199" s="227" t="s">
        <v>160</v>
      </c>
      <c r="B199" s="227"/>
      <c r="C199" s="227"/>
      <c r="D199" s="227"/>
      <c r="E199" s="227"/>
      <c r="F199" s="227"/>
      <c r="G199" s="227"/>
      <c r="H199" s="227"/>
    </row>
    <row r="200" spans="1:8" ht="23.25" x14ac:dyDescent="0.2">
      <c r="A200" s="252" t="s">
        <v>161</v>
      </c>
      <c r="B200" s="252"/>
      <c r="C200" s="252"/>
      <c r="D200" s="252"/>
      <c r="E200" s="252"/>
      <c r="F200" s="252"/>
      <c r="G200" s="252"/>
      <c r="H200" s="252"/>
    </row>
    <row r="201" spans="1:8" s="254" customFormat="1" ht="114.75" customHeight="1" x14ac:dyDescent="0.2">
      <c r="A201" s="227" t="s">
        <v>162</v>
      </c>
      <c r="B201" s="227"/>
      <c r="C201" s="227"/>
      <c r="D201" s="227"/>
      <c r="E201" s="227"/>
      <c r="F201" s="227"/>
      <c r="G201" s="227"/>
      <c r="H201" s="227"/>
    </row>
  </sheetData>
  <sheetProtection selectLockedCells="1" selectUnlockedCells="1"/>
  <mergeCells count="336">
    <mergeCell ref="A198:H198"/>
    <mergeCell ref="A199:H199"/>
    <mergeCell ref="A200:H200"/>
    <mergeCell ref="A201:E201"/>
    <mergeCell ref="F201:H201"/>
    <mergeCell ref="A193:B193"/>
    <mergeCell ref="D193:E193"/>
    <mergeCell ref="A194:B194"/>
    <mergeCell ref="D194:E194"/>
    <mergeCell ref="A196:H196"/>
    <mergeCell ref="A197:H197"/>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1:D171"/>
    <mergeCell ref="C172:D172"/>
    <mergeCell ref="C173:D173"/>
    <mergeCell ref="C174:D174"/>
    <mergeCell ref="A175:H175"/>
    <mergeCell ref="A176:C176"/>
    <mergeCell ref="G176:H176"/>
    <mergeCell ref="A167:B167"/>
    <mergeCell ref="C167:C168"/>
    <mergeCell ref="D167:H167"/>
    <mergeCell ref="A168:B168"/>
    <mergeCell ref="D168:H168"/>
    <mergeCell ref="A169:B169"/>
    <mergeCell ref="D169:H169"/>
    <mergeCell ref="A164:B164"/>
    <mergeCell ref="D164:H164"/>
    <mergeCell ref="A165:B165"/>
    <mergeCell ref="D165:H165"/>
    <mergeCell ref="A166:C166"/>
    <mergeCell ref="D166:H166"/>
    <mergeCell ref="A160:B160"/>
    <mergeCell ref="D160:H160"/>
    <mergeCell ref="A161:B161"/>
    <mergeCell ref="A162:B162"/>
    <mergeCell ref="D162:H162"/>
    <mergeCell ref="A163:B163"/>
    <mergeCell ref="D163:H163"/>
    <mergeCell ref="D156:H156"/>
    <mergeCell ref="A157:B157"/>
    <mergeCell ref="D157:H157"/>
    <mergeCell ref="A158:B158"/>
    <mergeCell ref="A159:B159"/>
    <mergeCell ref="D159:H159"/>
    <mergeCell ref="A152:B152"/>
    <mergeCell ref="C152:C156"/>
    <mergeCell ref="D152:H152"/>
    <mergeCell ref="A153:B153"/>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45"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4">
        <v>510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361">
        <f>F48*1.2</f>
        <v>302.39999999999998</v>
      </c>
      <c r="E48" s="361">
        <f>F48*1.1</f>
        <v>277.20000000000005</v>
      </c>
      <c r="F48" s="361">
        <v>252</v>
      </c>
      <c r="G48" s="361">
        <f>F48*0.75</f>
        <v>189</v>
      </c>
      <c r="H48" s="361">
        <f>F48*0.5</f>
        <v>126</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2310 до 87780</v>
      </c>
      <c r="E55" s="122"/>
      <c r="F55" s="122"/>
      <c r="G55" s="122"/>
      <c r="H55" s="123"/>
    </row>
    <row r="56" spans="1:8" ht="37.5" customHeight="1" x14ac:dyDescent="0.2">
      <c r="A56" s="124" t="s">
        <v>32</v>
      </c>
      <c r="B56" s="125"/>
      <c r="C56" s="455"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6" s="127">
        <v>2310</v>
      </c>
      <c r="E56" s="128"/>
      <c r="F56" s="128"/>
      <c r="G56" s="128"/>
      <c r="H56" s="129"/>
    </row>
    <row r="57" spans="1:8" ht="37.5" customHeight="1" x14ac:dyDescent="0.2">
      <c r="A57" s="130" t="s">
        <v>33</v>
      </c>
      <c r="B57" s="131"/>
      <c r="C57" s="456"/>
      <c r="D57" s="36">
        <v>4620</v>
      </c>
      <c r="E57" s="37"/>
      <c r="F57" s="37"/>
      <c r="G57" s="37"/>
      <c r="H57" s="38"/>
    </row>
    <row r="58" spans="1:8" ht="37.5" customHeight="1" x14ac:dyDescent="0.2">
      <c r="A58" s="130" t="s">
        <v>34</v>
      </c>
      <c r="B58" s="131"/>
      <c r="C58" s="456"/>
      <c r="D58" s="36">
        <v>9240</v>
      </c>
      <c r="E58" s="37"/>
      <c r="F58" s="37"/>
      <c r="G58" s="37"/>
      <c r="H58" s="38"/>
    </row>
    <row r="59" spans="1:8" ht="37.5" customHeight="1" x14ac:dyDescent="0.2">
      <c r="A59" s="130" t="s">
        <v>35</v>
      </c>
      <c r="B59" s="131"/>
      <c r="C59" s="456"/>
      <c r="D59" s="36">
        <v>13860</v>
      </c>
      <c r="E59" s="37"/>
      <c r="F59" s="37"/>
      <c r="G59" s="37"/>
      <c r="H59" s="38"/>
    </row>
    <row r="60" spans="1:8" ht="37.5" customHeight="1" x14ac:dyDescent="0.2">
      <c r="A60" s="130" t="s">
        <v>36</v>
      </c>
      <c r="B60" s="131"/>
      <c r="C60" s="456"/>
      <c r="D60" s="36">
        <v>18480</v>
      </c>
      <c r="E60" s="37"/>
      <c r="F60" s="37"/>
      <c r="G60" s="37"/>
      <c r="H60" s="38"/>
    </row>
    <row r="61" spans="1:8" ht="37.5" customHeight="1" x14ac:dyDescent="0.2">
      <c r="A61" s="130" t="s">
        <v>37</v>
      </c>
      <c r="B61" s="131"/>
      <c r="C61" s="456"/>
      <c r="D61" s="36">
        <v>23100</v>
      </c>
      <c r="E61" s="37"/>
      <c r="F61" s="37"/>
      <c r="G61" s="37"/>
      <c r="H61" s="38"/>
    </row>
    <row r="62" spans="1:8" ht="37.5" customHeight="1" x14ac:dyDescent="0.2">
      <c r="A62" s="130" t="s">
        <v>38</v>
      </c>
      <c r="B62" s="131"/>
      <c r="C62" s="456"/>
      <c r="D62" s="36">
        <v>27720</v>
      </c>
      <c r="E62" s="37"/>
      <c r="F62" s="37"/>
      <c r="G62" s="37"/>
      <c r="H62" s="38"/>
    </row>
    <row r="63" spans="1:8" ht="37.5" customHeight="1" x14ac:dyDescent="0.2">
      <c r="A63" s="130" t="s">
        <v>39</v>
      </c>
      <c r="B63" s="131"/>
      <c r="C63" s="456"/>
      <c r="D63" s="36">
        <v>32340</v>
      </c>
      <c r="E63" s="37"/>
      <c r="F63" s="37"/>
      <c r="G63" s="37"/>
      <c r="H63" s="38"/>
    </row>
    <row r="64" spans="1:8" ht="37.5" customHeight="1" x14ac:dyDescent="0.2">
      <c r="A64" s="130" t="s">
        <v>40</v>
      </c>
      <c r="B64" s="131"/>
      <c r="C64" s="456"/>
      <c r="D64" s="36">
        <v>36960</v>
      </c>
      <c r="E64" s="37"/>
      <c r="F64" s="37"/>
      <c r="G64" s="37"/>
      <c r="H64" s="38"/>
    </row>
    <row r="65" spans="1:8" ht="37.5" customHeight="1" x14ac:dyDescent="0.2">
      <c r="A65" s="130" t="s">
        <v>41</v>
      </c>
      <c r="B65" s="131"/>
      <c r="C65" s="456"/>
      <c r="D65" s="36">
        <v>41580</v>
      </c>
      <c r="E65" s="37"/>
      <c r="F65" s="37"/>
      <c r="G65" s="37"/>
      <c r="H65" s="38"/>
    </row>
    <row r="66" spans="1:8" ht="37.5" customHeight="1" x14ac:dyDescent="0.2">
      <c r="A66" s="130" t="s">
        <v>42</v>
      </c>
      <c r="B66" s="131"/>
      <c r="C66" s="456"/>
      <c r="D66" s="36">
        <v>46200</v>
      </c>
      <c r="E66" s="37"/>
      <c r="F66" s="37"/>
      <c r="G66" s="37"/>
      <c r="H66" s="38"/>
    </row>
    <row r="67" spans="1:8" ht="37.5" customHeight="1" x14ac:dyDescent="0.2">
      <c r="A67" s="130" t="s">
        <v>43</v>
      </c>
      <c r="B67" s="131"/>
      <c r="C67" s="456"/>
      <c r="D67" s="36">
        <v>50820</v>
      </c>
      <c r="E67" s="37"/>
      <c r="F67" s="37"/>
      <c r="G67" s="37"/>
      <c r="H67" s="38"/>
    </row>
    <row r="68" spans="1:8" ht="37.5" customHeight="1" x14ac:dyDescent="0.2">
      <c r="A68" s="130" t="s">
        <v>44</v>
      </c>
      <c r="B68" s="131"/>
      <c r="C68" s="456"/>
      <c r="D68" s="36">
        <v>55440</v>
      </c>
      <c r="E68" s="37"/>
      <c r="F68" s="37"/>
      <c r="G68" s="37"/>
      <c r="H68" s="38"/>
    </row>
    <row r="69" spans="1:8" ht="37.5" customHeight="1" x14ac:dyDescent="0.2">
      <c r="A69" s="130" t="s">
        <v>45</v>
      </c>
      <c r="B69" s="131"/>
      <c r="C69" s="456"/>
      <c r="D69" s="36">
        <v>60060</v>
      </c>
      <c r="E69" s="37"/>
      <c r="F69" s="37"/>
      <c r="G69" s="37"/>
      <c r="H69" s="38"/>
    </row>
    <row r="70" spans="1:8" ht="37.5" customHeight="1" x14ac:dyDescent="0.2">
      <c r="A70" s="130" t="s">
        <v>46</v>
      </c>
      <c r="B70" s="131"/>
      <c r="C70" s="456"/>
      <c r="D70" s="36">
        <v>64680</v>
      </c>
      <c r="E70" s="37"/>
      <c r="F70" s="37"/>
      <c r="G70" s="37"/>
      <c r="H70" s="38"/>
    </row>
    <row r="71" spans="1:8" ht="37.5" customHeight="1" x14ac:dyDescent="0.2">
      <c r="A71" s="130" t="s">
        <v>47</v>
      </c>
      <c r="B71" s="131"/>
      <c r="C71" s="456"/>
      <c r="D71" s="36">
        <v>69300</v>
      </c>
      <c r="E71" s="37"/>
      <c r="F71" s="37"/>
      <c r="G71" s="37"/>
      <c r="H71" s="38"/>
    </row>
    <row r="72" spans="1:8" ht="37.5" customHeight="1" x14ac:dyDescent="0.2">
      <c r="A72" s="130" t="s">
        <v>48</v>
      </c>
      <c r="B72" s="131"/>
      <c r="C72" s="456"/>
      <c r="D72" s="36">
        <v>73920</v>
      </c>
      <c r="E72" s="37"/>
      <c r="F72" s="37"/>
      <c r="G72" s="37"/>
      <c r="H72" s="38"/>
    </row>
    <row r="73" spans="1:8" ht="37.5" customHeight="1" x14ac:dyDescent="0.2">
      <c r="A73" s="130" t="s">
        <v>49</v>
      </c>
      <c r="B73" s="131"/>
      <c r="C73" s="456"/>
      <c r="D73" s="36">
        <v>78540</v>
      </c>
      <c r="E73" s="37"/>
      <c r="F73" s="37"/>
      <c r="G73" s="37"/>
      <c r="H73" s="38"/>
    </row>
    <row r="74" spans="1:8" ht="37.5" customHeight="1" x14ac:dyDescent="0.2">
      <c r="A74" s="130" t="s">
        <v>50</v>
      </c>
      <c r="B74" s="131"/>
      <c r="C74" s="456"/>
      <c r="D74" s="36">
        <v>83160</v>
      </c>
      <c r="E74" s="37"/>
      <c r="F74" s="37"/>
      <c r="G74" s="37"/>
      <c r="H74" s="38"/>
    </row>
    <row r="75" spans="1:8" ht="37.5" customHeight="1" x14ac:dyDescent="0.2">
      <c r="A75" s="130" t="s">
        <v>51</v>
      </c>
      <c r="B75" s="131"/>
      <c r="C75" s="456"/>
      <c r="D75" s="36">
        <v>87780</v>
      </c>
      <c r="E75" s="37"/>
      <c r="F75" s="37"/>
      <c r="G75" s="37"/>
      <c r="H75" s="38"/>
    </row>
    <row r="76" spans="1:8" ht="37.5" customHeight="1" x14ac:dyDescent="0.2">
      <c r="A76" s="130" t="s">
        <v>197</v>
      </c>
      <c r="B76" s="131"/>
      <c r="C76" s="456"/>
      <c r="D76" s="36">
        <v>92400</v>
      </c>
      <c r="E76" s="37"/>
      <c r="F76" s="37"/>
      <c r="G76" s="37"/>
      <c r="H76" s="38"/>
    </row>
    <row r="77" spans="1:8" ht="37.5" customHeight="1" x14ac:dyDescent="0.2">
      <c r="A77" s="130" t="s">
        <v>198</v>
      </c>
      <c r="B77" s="131"/>
      <c r="C77" s="456"/>
      <c r="D77" s="36">
        <v>97020</v>
      </c>
      <c r="E77" s="37"/>
      <c r="F77" s="37"/>
      <c r="G77" s="37"/>
      <c r="H77" s="38"/>
    </row>
    <row r="78" spans="1:8" ht="37.5" customHeight="1" x14ac:dyDescent="0.2">
      <c r="A78" s="130" t="s">
        <v>199</v>
      </c>
      <c r="B78" s="131"/>
      <c r="C78" s="456"/>
      <c r="D78" s="36">
        <v>101640</v>
      </c>
      <c r="E78" s="37"/>
      <c r="F78" s="37"/>
      <c r="G78" s="37"/>
      <c r="H78" s="38"/>
    </row>
    <row r="79" spans="1:8" ht="37.5" customHeight="1" x14ac:dyDescent="0.2">
      <c r="A79" s="130" t="s">
        <v>200</v>
      </c>
      <c r="B79" s="366"/>
      <c r="C79" s="456"/>
      <c r="D79" s="36">
        <v>106260</v>
      </c>
      <c r="E79" s="37"/>
      <c r="F79" s="37"/>
      <c r="G79" s="37"/>
      <c r="H79" s="38"/>
    </row>
    <row r="80" spans="1:8" ht="37.5" customHeight="1" x14ac:dyDescent="0.2">
      <c r="A80" s="130" t="s">
        <v>201</v>
      </c>
      <c r="B80" s="366"/>
      <c r="C80" s="456"/>
      <c r="D80" s="36">
        <v>110880</v>
      </c>
      <c r="E80" s="37"/>
      <c r="F80" s="37"/>
      <c r="G80" s="37"/>
      <c r="H80" s="38"/>
    </row>
    <row r="81" spans="1:8" ht="37.5" customHeight="1" x14ac:dyDescent="0.2">
      <c r="A81" s="130" t="s">
        <v>202</v>
      </c>
      <c r="B81" s="366"/>
      <c r="C81" s="456"/>
      <c r="D81" s="36">
        <v>115500</v>
      </c>
      <c r="E81" s="37"/>
      <c r="F81" s="37"/>
      <c r="G81" s="37"/>
      <c r="H81" s="38"/>
    </row>
    <row r="82" spans="1:8" ht="37.5" customHeight="1" x14ac:dyDescent="0.2">
      <c r="A82" s="130" t="s">
        <v>203</v>
      </c>
      <c r="B82" s="366"/>
      <c r="C82" s="456"/>
      <c r="D82" s="36">
        <v>120120</v>
      </c>
      <c r="E82" s="37"/>
      <c r="F82" s="37"/>
      <c r="G82" s="37"/>
      <c r="H82" s="38"/>
    </row>
    <row r="83" spans="1:8" ht="37.5" customHeight="1" x14ac:dyDescent="0.2">
      <c r="A83" s="130" t="s">
        <v>204</v>
      </c>
      <c r="B83" s="366"/>
      <c r="C83" s="456"/>
      <c r="D83" s="36">
        <v>124740</v>
      </c>
      <c r="E83" s="37"/>
      <c r="F83" s="37"/>
      <c r="G83" s="37"/>
      <c r="H83" s="38"/>
    </row>
    <row r="84" spans="1:8" ht="37.5" customHeight="1" x14ac:dyDescent="0.2">
      <c r="A84" s="130" t="s">
        <v>205</v>
      </c>
      <c r="B84" s="366"/>
      <c r="C84" s="456"/>
      <c r="D84" s="36">
        <v>129360</v>
      </c>
      <c r="E84" s="37"/>
      <c r="F84" s="37"/>
      <c r="G84" s="37"/>
      <c r="H84" s="38"/>
    </row>
    <row r="85" spans="1:8" ht="37.5" customHeight="1" x14ac:dyDescent="0.2">
      <c r="A85" s="130" t="s">
        <v>206</v>
      </c>
      <c r="B85" s="366"/>
      <c r="C85" s="456"/>
      <c r="D85" s="36">
        <v>133980</v>
      </c>
      <c r="E85" s="37"/>
      <c r="F85" s="37"/>
      <c r="G85" s="37"/>
      <c r="H85" s="38"/>
    </row>
    <row r="86" spans="1:8" ht="37.5" customHeight="1" x14ac:dyDescent="0.2">
      <c r="A86" s="130" t="s">
        <v>216</v>
      </c>
      <c r="B86" s="366"/>
      <c r="C86" s="456"/>
      <c r="D86" s="36">
        <v>138600</v>
      </c>
      <c r="E86" s="37"/>
      <c r="F86" s="37"/>
      <c r="G86" s="37"/>
      <c r="H86" s="38"/>
    </row>
    <row r="87" spans="1:8" ht="37.5" customHeight="1" x14ac:dyDescent="0.2">
      <c r="A87" s="130" t="s">
        <v>217</v>
      </c>
      <c r="B87" s="366"/>
      <c r="C87" s="456"/>
      <c r="D87" s="36">
        <v>143220</v>
      </c>
      <c r="E87" s="37"/>
      <c r="F87" s="37"/>
      <c r="G87" s="37"/>
      <c r="H87" s="38"/>
    </row>
    <row r="88" spans="1:8" ht="37.5" customHeight="1" x14ac:dyDescent="0.2">
      <c r="A88" s="130" t="s">
        <v>218</v>
      </c>
      <c r="B88" s="366"/>
      <c r="C88" s="456"/>
      <c r="D88" s="36">
        <v>147840</v>
      </c>
      <c r="E88" s="37"/>
      <c r="F88" s="37"/>
      <c r="G88" s="37"/>
      <c r="H88" s="38"/>
    </row>
    <row r="89" spans="1:8" ht="37.5" customHeight="1" x14ac:dyDescent="0.2">
      <c r="A89" s="130" t="s">
        <v>219</v>
      </c>
      <c r="B89" s="366"/>
      <c r="C89" s="456"/>
      <c r="D89" s="36">
        <v>152460</v>
      </c>
      <c r="E89" s="37"/>
      <c r="F89" s="37"/>
      <c r="G89" s="37"/>
      <c r="H89" s="38"/>
    </row>
    <row r="90" spans="1:8" ht="37.5" customHeight="1" x14ac:dyDescent="0.2">
      <c r="A90" s="130" t="s">
        <v>220</v>
      </c>
      <c r="B90" s="366"/>
      <c r="C90" s="456"/>
      <c r="D90" s="36">
        <v>157080</v>
      </c>
      <c r="E90" s="37"/>
      <c r="F90" s="37"/>
      <c r="G90" s="37"/>
      <c r="H90" s="38"/>
    </row>
    <row r="91" spans="1:8" ht="37.5" customHeight="1" x14ac:dyDescent="0.2">
      <c r="A91" s="130" t="s">
        <v>221</v>
      </c>
      <c r="B91" s="366"/>
      <c r="C91" s="456"/>
      <c r="D91" s="36">
        <v>161700</v>
      </c>
      <c r="E91" s="37"/>
      <c r="F91" s="37"/>
      <c r="G91" s="37"/>
      <c r="H91" s="38"/>
    </row>
    <row r="92" spans="1:8" ht="37.5" customHeight="1" x14ac:dyDescent="0.2">
      <c r="A92" s="130" t="s">
        <v>222</v>
      </c>
      <c r="B92" s="366"/>
      <c r="C92" s="456"/>
      <c r="D92" s="36">
        <v>166320</v>
      </c>
      <c r="E92" s="37"/>
      <c r="F92" s="37"/>
      <c r="G92" s="37"/>
      <c r="H92" s="38"/>
    </row>
    <row r="93" spans="1:8" ht="37.5" customHeight="1" x14ac:dyDescent="0.2">
      <c r="A93" s="130" t="s">
        <v>223</v>
      </c>
      <c r="B93" s="366"/>
      <c r="C93" s="456"/>
      <c r="D93" s="36">
        <v>170940</v>
      </c>
      <c r="E93" s="37"/>
      <c r="F93" s="37"/>
      <c r="G93" s="37"/>
      <c r="H93" s="38"/>
    </row>
    <row r="94" spans="1:8" ht="37.5" customHeight="1" x14ac:dyDescent="0.2">
      <c r="A94" s="130" t="s">
        <v>224</v>
      </c>
      <c r="B94" s="366"/>
      <c r="C94" s="456"/>
      <c r="D94" s="36">
        <v>175560</v>
      </c>
      <c r="E94" s="37"/>
      <c r="F94" s="37"/>
      <c r="G94" s="37"/>
      <c r="H94" s="38"/>
    </row>
    <row r="95" spans="1:8" ht="37.5" customHeight="1" thickBot="1" x14ac:dyDescent="0.25">
      <c r="A95" s="130" t="s">
        <v>225</v>
      </c>
      <c r="B95" s="366"/>
      <c r="C95" s="457"/>
      <c r="D95" s="36">
        <v>180180</v>
      </c>
      <c r="E95" s="37"/>
      <c r="F95" s="37"/>
      <c r="G95" s="37"/>
      <c r="H95" s="38"/>
    </row>
    <row r="96" spans="1:8" ht="50.1" customHeight="1" thickBot="1" x14ac:dyDescent="0.25">
      <c r="A96" s="119" t="s">
        <v>52</v>
      </c>
      <c r="B96" s="120"/>
      <c r="C96" s="120"/>
      <c r="D96" s="121" t="str">
        <f>"от "&amp;MIN(D97:D106)&amp;" до "&amp;MAX(D97:D106)</f>
        <v>от 252 до 4500</v>
      </c>
      <c r="E96" s="122"/>
      <c r="F96" s="122"/>
      <c r="G96" s="122"/>
      <c r="H96" s="123"/>
    </row>
    <row r="97" spans="1:8" ht="151.5" x14ac:dyDescent="0.2">
      <c r="A97" s="132" t="s">
        <v>53</v>
      </c>
      <c r="B97" s="133" t="s">
        <v>13</v>
      </c>
      <c r="C97" s="321"/>
      <c r="D97" s="135">
        <v>4500</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98" s="140">
        <v>810</v>
      </c>
      <c r="E98" s="140"/>
      <c r="F98" s="140"/>
      <c r="G98" s="140"/>
      <c r="H98" s="141"/>
    </row>
    <row r="99" spans="1:8" ht="37.5" customHeight="1" x14ac:dyDescent="0.2">
      <c r="A99" s="137" t="s">
        <v>55</v>
      </c>
      <c r="B99" s="138"/>
      <c r="C99" s="142"/>
      <c r="D99" s="140">
        <v>2400</v>
      </c>
      <c r="E99" s="140"/>
      <c r="F99" s="140"/>
      <c r="G99" s="140"/>
      <c r="H99" s="141"/>
    </row>
    <row r="100" spans="1:8" ht="37.5" customHeight="1" x14ac:dyDescent="0.2">
      <c r="A100" s="137" t="s">
        <v>56</v>
      </c>
      <c r="B100" s="138"/>
      <c r="C100" s="142"/>
      <c r="D100" s="140">
        <v>420</v>
      </c>
      <c r="E100" s="140"/>
      <c r="F100" s="140"/>
      <c r="G100" s="140"/>
      <c r="H100" s="141"/>
    </row>
    <row r="101" spans="1:8" ht="37.5" customHeight="1" x14ac:dyDescent="0.2">
      <c r="A101" s="143" t="s">
        <v>57</v>
      </c>
      <c r="B101" s="144"/>
      <c r="C101" s="142"/>
      <c r="D101" s="140">
        <v>1200</v>
      </c>
      <c r="E101" s="140"/>
      <c r="F101" s="140"/>
      <c r="G101" s="140"/>
      <c r="H101" s="141"/>
    </row>
    <row r="102" spans="1:8" ht="37.5" customHeight="1" x14ac:dyDescent="0.2">
      <c r="A102" s="137" t="s">
        <v>58</v>
      </c>
      <c r="B102" s="138"/>
      <c r="C102" s="142"/>
      <c r="D102" s="140">
        <v>252</v>
      </c>
      <c r="E102" s="140"/>
      <c r="F102" s="140"/>
      <c r="G102" s="140"/>
      <c r="H102" s="141"/>
    </row>
    <row r="103" spans="1:8" ht="37.5" customHeight="1" x14ac:dyDescent="0.2">
      <c r="A103" s="137" t="s">
        <v>59</v>
      </c>
      <c r="B103" s="138"/>
      <c r="C103" s="142"/>
      <c r="D103" s="140">
        <v>252</v>
      </c>
      <c r="E103" s="140"/>
      <c r="F103" s="140"/>
      <c r="G103" s="140"/>
      <c r="H103" s="141"/>
    </row>
    <row r="104" spans="1:8" ht="37.5" customHeight="1" x14ac:dyDescent="0.2">
      <c r="A104" s="137" t="s">
        <v>60</v>
      </c>
      <c r="B104" s="138"/>
      <c r="C104" s="142"/>
      <c r="D104" s="140">
        <v>504</v>
      </c>
      <c r="E104" s="140"/>
      <c r="F104" s="140"/>
      <c r="G104" s="140"/>
      <c r="H104" s="141"/>
    </row>
    <row r="105" spans="1:8" ht="37.5" customHeight="1" x14ac:dyDescent="0.2">
      <c r="A105" s="137" t="s">
        <v>61</v>
      </c>
      <c r="B105" s="138"/>
      <c r="C105" s="142"/>
      <c r="D105" s="140">
        <v>756</v>
      </c>
      <c r="E105" s="140"/>
      <c r="F105" s="140"/>
      <c r="G105" s="140"/>
      <c r="H105" s="141"/>
    </row>
    <row r="106" spans="1:8" ht="37.5" customHeight="1" thickBot="1" x14ac:dyDescent="0.25">
      <c r="A106" s="145" t="s">
        <v>62</v>
      </c>
      <c r="B106" s="146"/>
      <c r="C106" s="147"/>
      <c r="D106" s="148">
        <v>3996</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07" s="45">
        <v>30</v>
      </c>
      <c r="E107" s="45"/>
      <c r="F107" s="45"/>
      <c r="G107" s="45"/>
      <c r="H107" s="46"/>
    </row>
    <row r="108" spans="1:8" ht="50.1" customHeight="1" thickBot="1" x14ac:dyDescent="0.25">
      <c r="A108" s="24" t="s">
        <v>65</v>
      </c>
      <c r="B108" s="25"/>
      <c r="C108" s="26"/>
      <c r="D108" s="156" t="str">
        <f>"от "&amp;MIN(D110,D130:H131,F170,D132:H146)&amp;" до "&amp;MAX(D110,D130:H131,F170,D132:H146)</f>
        <v>от 600 до 25200</v>
      </c>
      <c r="E108" s="156"/>
      <c r="F108" s="156"/>
      <c r="G108" s="156"/>
      <c r="H108" s="157"/>
    </row>
    <row r="109" spans="1:8" ht="21.75" thickBot="1" x14ac:dyDescent="0.25">
      <c r="A109" s="301"/>
      <c r="B109" s="302"/>
      <c r="C109" s="118"/>
      <c r="D109" s="325"/>
      <c r="E109" s="325"/>
      <c r="F109" s="325"/>
      <c r="G109" s="325"/>
      <c r="H109" s="326"/>
    </row>
    <row r="110" spans="1:8" ht="66.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10" s="165">
        <v>4500</v>
      </c>
      <c r="E110" s="165"/>
      <c r="F110" s="165"/>
      <c r="G110" s="165"/>
      <c r="H110" s="166"/>
    </row>
    <row r="111" spans="1:8" ht="66.75" customHeight="1" thickBot="1" x14ac:dyDescent="0.25">
      <c r="A111" s="167" t="s">
        <v>67</v>
      </c>
      <c r="B111" s="168"/>
      <c r="C111" s="169"/>
      <c r="D111" s="170" t="s">
        <v>68</v>
      </c>
      <c r="E111" s="171"/>
      <c r="F111" s="171"/>
      <c r="G111" s="171"/>
      <c r="H111" s="172"/>
    </row>
    <row r="112" spans="1:8" ht="66.75" customHeight="1" x14ac:dyDescent="0.2">
      <c r="A112" s="173" t="s">
        <v>69</v>
      </c>
      <c r="B112" s="174"/>
      <c r="C112" s="169"/>
      <c r="D112" s="140">
        <f>D110/4</f>
        <v>1125</v>
      </c>
      <c r="E112" s="140"/>
      <c r="F112" s="140"/>
      <c r="G112" s="140"/>
      <c r="H112" s="141"/>
    </row>
    <row r="113" spans="1:8" ht="66.75" customHeight="1" x14ac:dyDescent="0.2">
      <c r="A113" s="173" t="s">
        <v>70</v>
      </c>
      <c r="B113" s="174"/>
      <c r="C113" s="169"/>
      <c r="D113" s="140">
        <f>D110/5</f>
        <v>900</v>
      </c>
      <c r="E113" s="140"/>
      <c r="F113" s="140"/>
      <c r="G113" s="140"/>
      <c r="H113" s="141"/>
    </row>
    <row r="114" spans="1:8" ht="66.75" customHeight="1" x14ac:dyDescent="0.2">
      <c r="A114" s="173" t="s">
        <v>71</v>
      </c>
      <c r="B114" s="174"/>
      <c r="C114" s="169"/>
      <c r="D114" s="140">
        <f>D110/6</f>
        <v>750</v>
      </c>
      <c r="E114" s="140"/>
      <c r="F114" s="140"/>
      <c r="G114" s="140"/>
      <c r="H114" s="141"/>
    </row>
    <row r="115" spans="1:8" ht="66.75" customHeight="1" x14ac:dyDescent="0.2">
      <c r="A115" s="173" t="s">
        <v>72</v>
      </c>
      <c r="B115" s="174"/>
      <c r="C115" s="169"/>
      <c r="D115" s="140">
        <f>D110/7</f>
        <v>642.85714285714289</v>
      </c>
      <c r="E115" s="140"/>
      <c r="F115" s="140"/>
      <c r="G115" s="140"/>
      <c r="H115" s="141"/>
    </row>
    <row r="116" spans="1:8" ht="66.75" customHeight="1" x14ac:dyDescent="0.2">
      <c r="A116" s="173" t="s">
        <v>73</v>
      </c>
      <c r="B116" s="174"/>
      <c r="C116" s="169"/>
      <c r="D116" s="140">
        <f>D110/8</f>
        <v>562.5</v>
      </c>
      <c r="E116" s="140"/>
      <c r="F116" s="140"/>
      <c r="G116" s="140"/>
      <c r="H116" s="141"/>
    </row>
    <row r="117" spans="1:8" ht="66.75" customHeight="1" x14ac:dyDescent="0.2">
      <c r="A117" s="173" t="s">
        <v>74</v>
      </c>
      <c r="B117" s="174"/>
      <c r="C117" s="169"/>
      <c r="D117" s="140">
        <f>D110/9</f>
        <v>500</v>
      </c>
      <c r="E117" s="140"/>
      <c r="F117" s="140"/>
      <c r="G117" s="140"/>
      <c r="H117" s="141"/>
    </row>
    <row r="118" spans="1:8" ht="66.75" customHeight="1" x14ac:dyDescent="0.2">
      <c r="A118" s="173" t="s">
        <v>75</v>
      </c>
      <c r="B118" s="174"/>
      <c r="C118" s="169"/>
      <c r="D118" s="140">
        <f>D110/10</f>
        <v>450</v>
      </c>
      <c r="E118" s="140"/>
      <c r="F118" s="140"/>
      <c r="G118" s="140"/>
      <c r="H118" s="141"/>
    </row>
    <row r="119" spans="1:8" ht="66.75" customHeight="1" thickBot="1" x14ac:dyDescent="0.25">
      <c r="A119" s="162" t="s">
        <v>76</v>
      </c>
      <c r="B119" s="163"/>
      <c r="C119" s="169"/>
      <c r="D119" s="165">
        <v>6840</v>
      </c>
      <c r="E119" s="165"/>
      <c r="F119" s="165"/>
      <c r="G119" s="165"/>
      <c r="H119" s="166"/>
    </row>
    <row r="120" spans="1:8" ht="66.75" customHeight="1" thickBot="1" x14ac:dyDescent="0.25">
      <c r="A120" s="167" t="s">
        <v>67</v>
      </c>
      <c r="B120" s="168"/>
      <c r="C120" s="169"/>
      <c r="D120" s="170" t="s">
        <v>68</v>
      </c>
      <c r="E120" s="171"/>
      <c r="F120" s="171"/>
      <c r="G120" s="171"/>
      <c r="H120" s="172"/>
    </row>
    <row r="121" spans="1:8" ht="66.75" customHeight="1" x14ac:dyDescent="0.2">
      <c r="A121" s="173" t="s">
        <v>69</v>
      </c>
      <c r="B121" s="174"/>
      <c r="C121" s="169"/>
      <c r="D121" s="140">
        <v>1710</v>
      </c>
      <c r="E121" s="140"/>
      <c r="F121" s="140"/>
      <c r="G121" s="140"/>
      <c r="H121" s="141"/>
    </row>
    <row r="122" spans="1:8" ht="66.75" customHeight="1" x14ac:dyDescent="0.2">
      <c r="A122" s="173" t="s">
        <v>70</v>
      </c>
      <c r="B122" s="174"/>
      <c r="C122" s="169"/>
      <c r="D122" s="140">
        <v>1368</v>
      </c>
      <c r="E122" s="140"/>
      <c r="F122" s="140"/>
      <c r="G122" s="140"/>
      <c r="H122" s="141"/>
    </row>
    <row r="123" spans="1:8" ht="66.75" customHeight="1" x14ac:dyDescent="0.2">
      <c r="A123" s="173" t="s">
        <v>71</v>
      </c>
      <c r="B123" s="174"/>
      <c r="C123" s="169"/>
      <c r="D123" s="140">
        <v>1140</v>
      </c>
      <c r="E123" s="140"/>
      <c r="F123" s="140"/>
      <c r="G123" s="140"/>
      <c r="H123" s="141"/>
    </row>
    <row r="124" spans="1:8" ht="66.75" customHeight="1" x14ac:dyDescent="0.2">
      <c r="A124" s="173" t="s">
        <v>72</v>
      </c>
      <c r="B124" s="174"/>
      <c r="C124" s="169"/>
      <c r="D124" s="140">
        <v>977.14285714285711</v>
      </c>
      <c r="E124" s="140"/>
      <c r="F124" s="140"/>
      <c r="G124" s="140"/>
      <c r="H124" s="141"/>
    </row>
    <row r="125" spans="1:8" ht="66.75" customHeight="1" x14ac:dyDescent="0.2">
      <c r="A125" s="173" t="s">
        <v>73</v>
      </c>
      <c r="B125" s="174"/>
      <c r="C125" s="169"/>
      <c r="D125" s="140">
        <v>855</v>
      </c>
      <c r="E125" s="140"/>
      <c r="F125" s="140"/>
      <c r="G125" s="140"/>
      <c r="H125" s="141"/>
    </row>
    <row r="126" spans="1:8" ht="66.75" customHeight="1" x14ac:dyDescent="0.2">
      <c r="A126" s="173" t="s">
        <v>74</v>
      </c>
      <c r="B126" s="174"/>
      <c r="C126" s="169"/>
      <c r="D126" s="140">
        <v>760</v>
      </c>
      <c r="E126" s="140"/>
      <c r="F126" s="140"/>
      <c r="G126" s="140"/>
      <c r="H126" s="141"/>
    </row>
    <row r="127" spans="1:8" ht="66.7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28" s="44">
        <v>13500</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"2ГИС.СУРГУТ"</v>
      </c>
      <c r="D130" s="31">
        <v>4650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1" s="187">
        <v>2496</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2" s="36">
        <v>6000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"2ГИС.СУРГУТ"</v>
      </c>
      <c r="D133" s="36">
        <v>11520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"2ГИС.СУРГУТ"</v>
      </c>
      <c r="D134" s="36">
        <v>13824</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5" s="36">
        <v>5004</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6" s="36">
        <v>3996</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7" s="36">
        <v>4500</v>
      </c>
      <c r="E137" s="37"/>
      <c r="F137" s="37"/>
      <c r="G137" s="37"/>
      <c r="H137" s="38"/>
    </row>
    <row r="138" spans="1:8" ht="50.1" customHeight="1" x14ac:dyDescent="0.2">
      <c r="A138" s="143" t="s">
        <v>86</v>
      </c>
      <c r="B138" s="144"/>
      <c r="C138" s="190" t="str">
        <f>C170</f>
        <v>электронный справочник на основе Справочника организаций "2ГИС.СУРГУТ" (мобильная версия 2ГИС 4.0 и выше)</v>
      </c>
      <c r="D138" s="36">
        <v>11700</v>
      </c>
      <c r="E138" s="37"/>
      <c r="F138" s="37"/>
      <c r="G138" s="37"/>
      <c r="H138" s="38"/>
    </row>
    <row r="139" spans="1:8" ht="50.1" customHeight="1" x14ac:dyDescent="0.2">
      <c r="A139" s="143" t="s">
        <v>87</v>
      </c>
      <c r="B139" s="144"/>
      <c r="C139" s="186" t="s">
        <v>676</v>
      </c>
      <c r="D139" s="36">
        <v>600</v>
      </c>
      <c r="E139" s="37"/>
      <c r="F139" s="37"/>
      <c r="G139" s="37"/>
      <c r="H139" s="38"/>
    </row>
    <row r="140" spans="1:8" ht="72.7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0" s="36">
        <v>3504</v>
      </c>
      <c r="E140" s="37"/>
      <c r="F140" s="37"/>
      <c r="G140" s="37"/>
      <c r="H140" s="38"/>
    </row>
    <row r="141" spans="1:8" ht="72.7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1" s="36">
        <v>2802</v>
      </c>
      <c r="E141" s="37"/>
      <c r="F141" s="37"/>
      <c r="G141" s="37"/>
      <c r="H141" s="38"/>
    </row>
    <row r="142" spans="1:8" ht="72.75" customHeight="1" x14ac:dyDescent="0.2">
      <c r="A142" s="143" t="s">
        <v>91</v>
      </c>
      <c r="B142" s="144"/>
      <c r="C142"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2" s="36">
        <v>3000</v>
      </c>
      <c r="E142" s="37"/>
      <c r="F142" s="37"/>
      <c r="G142" s="37"/>
      <c r="H142" s="38"/>
    </row>
    <row r="143" spans="1:8" ht="72.75" customHeight="1" x14ac:dyDescent="0.2">
      <c r="A143" s="143" t="s">
        <v>92</v>
      </c>
      <c r="B143" s="144"/>
      <c r="C143"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3" s="36">
        <v>1404</v>
      </c>
      <c r="E143" s="37"/>
      <c r="F143" s="37"/>
      <c r="G143" s="37"/>
      <c r="H143" s="38"/>
    </row>
    <row r="144" spans="1:8" ht="72.7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4" s="36">
        <v>25200</v>
      </c>
      <c r="E144" s="37"/>
      <c r="F144" s="37"/>
      <c r="G144" s="37"/>
      <c r="H144" s="38"/>
    </row>
    <row r="145" spans="1:8" ht="72.7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5" s="36">
        <v>7002</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6" s="36">
        <v>3000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7" s="36">
        <v>360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8" s="3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9" s="36">
        <v>16500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50" s="36">
        <v>6000</v>
      </c>
      <c r="E150" s="37"/>
      <c r="F150" s="37"/>
      <c r="G150" s="37"/>
      <c r="H150" s="38"/>
    </row>
    <row r="151" spans="1:8" s="16" customFormat="1" ht="96" customHeight="1" x14ac:dyDescent="0.2">
      <c r="A151" s="137" t="s">
        <v>99</v>
      </c>
      <c r="B151" s="191"/>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51" s="36">
        <v>8520</v>
      </c>
      <c r="E151" s="37"/>
      <c r="F151" s="37"/>
      <c r="G151" s="37"/>
      <c r="H151" s="38"/>
    </row>
    <row r="152" spans="1:8" ht="50.1" customHeight="1" x14ac:dyDescent="0.2">
      <c r="A152" s="143" t="s">
        <v>100</v>
      </c>
      <c r="B152" s="144"/>
      <c r="C152" s="186" t="str">
        <f>"Интернет-площадка 2gis.ru на основе Cправочника организаций "&amp;$C$2&amp;""</f>
        <v>Интернет-площадка 2gis.ru на основе Cправочника организаций "2ГИС.СУРГУТ"</v>
      </c>
      <c r="D152" s="36">
        <v>6600</v>
      </c>
      <c r="E152" s="37"/>
      <c r="F152" s="37"/>
      <c r="G152" s="37"/>
      <c r="H152" s="38"/>
    </row>
    <row r="153" spans="1:8" ht="50.1" customHeight="1" x14ac:dyDescent="0.2">
      <c r="A153" s="143" t="s">
        <v>101</v>
      </c>
      <c r="B153" s="144"/>
      <c r="C153" s="186" t="str">
        <f t="shared" ref="C153:C162"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3" s="36">
        <v>3600</v>
      </c>
      <c r="E153" s="37"/>
      <c r="F153" s="37"/>
      <c r="G153" s="37"/>
      <c r="H153" s="38"/>
    </row>
    <row r="154" spans="1:8" ht="50.1" customHeight="1" x14ac:dyDescent="0.2">
      <c r="A154" s="143" t="s">
        <v>102</v>
      </c>
      <c r="B154" s="144"/>
      <c r="C154" s="186" t="str">
        <f t="shared" si="1"/>
        <v>Электронный справочник на основе Справочника организаций "2ГИС.СУРГУТ" (версия для ПК)</v>
      </c>
      <c r="D154" s="36">
        <v>8400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"2ГИС.СУРГУТ"</v>
      </c>
      <c r="D155" s="36">
        <v>16200</v>
      </c>
      <c r="E155" s="37"/>
      <c r="F155" s="37"/>
      <c r="G155" s="37"/>
      <c r="H155" s="38"/>
    </row>
    <row r="156" spans="1:8" ht="50.1" customHeight="1" x14ac:dyDescent="0.2">
      <c r="A156" s="143" t="s">
        <v>104</v>
      </c>
      <c r="B156" s="144"/>
      <c r="C156" s="186" t="str">
        <f>"Интернет-площадка 2gis.ru на основе Cправочника организаций "&amp;$C$2&amp;""</f>
        <v>Интернет-площадка 2gis.ru на основе Cправочника организаций "2ГИС.СУРГУТ"</v>
      </c>
      <c r="D156" s="36">
        <v>19440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"2ГИС.СУРГУТ" (версия для ПК)</v>
      </c>
      <c r="D157" s="36">
        <v>7080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"2ГИС.СУРГУТ" (версия для ПК)</v>
      </c>
      <c r="D158" s="36">
        <v>5640</v>
      </c>
      <c r="E158" s="37"/>
      <c r="F158" s="37"/>
      <c r="G158" s="37"/>
      <c r="H158" s="38"/>
    </row>
    <row r="159" spans="1:8" ht="50.1" customHeight="1" x14ac:dyDescent="0.2">
      <c r="A159" s="143" t="s">
        <v>107</v>
      </c>
      <c r="B159" s="144"/>
      <c r="C159" s="186" t="str">
        <f t="shared" si="1"/>
        <v>Электронный справочник на основе Справочника организаций "2ГИС.СУРГУТ" (версия для ПК)</v>
      </c>
      <c r="D159" s="36">
        <v>6360</v>
      </c>
      <c r="E159" s="37"/>
      <c r="F159" s="37"/>
      <c r="G159" s="37"/>
      <c r="H159" s="38"/>
    </row>
    <row r="160" spans="1:8" ht="50.1" customHeight="1" x14ac:dyDescent="0.2">
      <c r="A160" s="143" t="s">
        <v>108</v>
      </c>
      <c r="B160" s="144"/>
      <c r="C160" s="186" t="s">
        <v>676</v>
      </c>
      <c r="D160" s="36">
        <v>840</v>
      </c>
      <c r="E160" s="37"/>
      <c r="F160" s="37"/>
      <c r="G160" s="37"/>
      <c r="H160" s="38"/>
    </row>
    <row r="161" spans="1:8" ht="72.75" customHeight="1" x14ac:dyDescent="0.2">
      <c r="A161" s="143" t="s">
        <v>109</v>
      </c>
      <c r="B161" s="144"/>
      <c r="C16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1" s="36">
        <v>35280</v>
      </c>
      <c r="E161" s="37"/>
      <c r="F161" s="37"/>
      <c r="G161" s="37"/>
      <c r="H161" s="38"/>
    </row>
    <row r="162" spans="1:8" ht="50.1" customHeight="1" thickBot="1" x14ac:dyDescent="0.25">
      <c r="A162" s="143" t="s">
        <v>110</v>
      </c>
      <c r="B162" s="144"/>
      <c r="C162" s="186" t="str">
        <f t="shared" si="1"/>
        <v>Электронный справочник на основе Справочника организаций "2ГИС.СУРГУТ" (версия для ПК)</v>
      </c>
      <c r="D162" s="44">
        <v>4200</v>
      </c>
      <c r="E162" s="45"/>
      <c r="F162" s="45"/>
      <c r="G162" s="45"/>
      <c r="H162" s="46"/>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64" s="36">
        <v>16620</v>
      </c>
      <c r="E164" s="37"/>
      <c r="F164" s="37"/>
      <c r="G164" s="37"/>
      <c r="H164" s="38"/>
    </row>
    <row r="165" spans="1:8" s="16" customFormat="1" ht="50.1" customHeight="1" x14ac:dyDescent="0.2">
      <c r="A165" s="143" t="s">
        <v>113</v>
      </c>
      <c r="B165" s="144"/>
      <c r="C165" s="196"/>
      <c r="D165" s="36">
        <v>16200</v>
      </c>
      <c r="E165" s="37"/>
      <c r="F165" s="37"/>
      <c r="G165" s="37"/>
      <c r="H165" s="38"/>
    </row>
    <row r="166" spans="1:8" s="16" customFormat="1" ht="50.1" customHeight="1" x14ac:dyDescent="0.2">
      <c r="A166" s="194" t="s">
        <v>114</v>
      </c>
      <c r="B166" s="195"/>
      <c r="C166" s="196"/>
      <c r="D166" s="329">
        <v>3510</v>
      </c>
      <c r="E166" s="140"/>
      <c r="F166" s="140"/>
      <c r="G166" s="140"/>
      <c r="H166" s="140"/>
    </row>
    <row r="167" spans="1:8" s="16" customFormat="1" ht="50.1" customHeight="1" x14ac:dyDescent="0.2">
      <c r="A167" s="194" t="s">
        <v>115</v>
      </c>
      <c r="B167" s="195"/>
      <c r="C167" s="196"/>
      <c r="D167" s="329">
        <v>351</v>
      </c>
      <c r="E167" s="140"/>
      <c r="F167" s="140"/>
      <c r="G167" s="140"/>
      <c r="H167" s="140"/>
    </row>
    <row r="168" spans="1:8" s="16" customFormat="1" ht="50.1" customHeight="1" thickBot="1" x14ac:dyDescent="0.25">
      <c r="A168" s="194" t="s">
        <v>116</v>
      </c>
      <c r="B168" s="195"/>
      <c r="C168" s="198"/>
      <c r="D168" s="78">
        <v>1170</v>
      </c>
      <c r="E168" s="79"/>
      <c r="F168" s="79"/>
      <c r="G168" s="79"/>
      <c r="H168" s="79"/>
    </row>
    <row r="169" spans="1:8" s="16" customFormat="1" ht="50.1" customHeight="1" thickBot="1" x14ac:dyDescent="0.25">
      <c r="A169" s="24" t="s">
        <v>117</v>
      </c>
      <c r="B169" s="25"/>
      <c r="C169" s="26"/>
      <c r="D169" s="156"/>
      <c r="E169" s="156"/>
      <c r="F169" s="156"/>
      <c r="G169" s="156"/>
      <c r="H169" s="157"/>
    </row>
    <row r="170" spans="1:8" ht="50.1" customHeight="1" x14ac:dyDescent="0.2">
      <c r="A170" s="143" t="s">
        <v>118</v>
      </c>
      <c r="B170" s="144"/>
      <c r="C17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70" s="200">
        <f>F170*1.2</f>
        <v>7884</v>
      </c>
      <c r="E170" s="201">
        <f>F170*1.1</f>
        <v>7227.0000000000009</v>
      </c>
      <c r="F170" s="201">
        <v>6570</v>
      </c>
      <c r="G170" s="201">
        <f>F170*0.75</f>
        <v>4927.5</v>
      </c>
      <c r="H170" s="202">
        <f>F170*0.5</f>
        <v>3285</v>
      </c>
    </row>
    <row r="171" spans="1:8" ht="50.1" customHeight="1" x14ac:dyDescent="0.2">
      <c r="A171" s="143" t="s">
        <v>119</v>
      </c>
      <c r="B171" s="144"/>
      <c r="C171" s="186" t="str">
        <f>"Интернет-площадка 2gis.ru на основе Cправочника организаций "&amp;$C$2&amp;""</f>
        <v>Интернет-площадка 2gis.ru на основе Cправочника организаций "2ГИС.СУРГУТ"</v>
      </c>
      <c r="D171" s="36">
        <v>3804</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6">
        <v>2250</v>
      </c>
      <c r="E172" s="37"/>
      <c r="F172" s="37"/>
      <c r="G172" s="37"/>
      <c r="H172" s="38"/>
    </row>
    <row r="173" spans="1:8" ht="50.1" customHeight="1" x14ac:dyDescent="0.2">
      <c r="A173" s="143" t="s">
        <v>121</v>
      </c>
      <c r="B173" s="144"/>
      <c r="C17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73" s="200">
        <f>F173*1.2</f>
        <v>11088</v>
      </c>
      <c r="E173" s="201">
        <f>F173*1.1</f>
        <v>10164</v>
      </c>
      <c r="F173" s="201">
        <v>9240</v>
      </c>
      <c r="G173" s="201">
        <f>F173*0.75</f>
        <v>6930</v>
      </c>
      <c r="H173" s="202">
        <f>F173*0.5</f>
        <v>4620</v>
      </c>
    </row>
    <row r="174" spans="1:8" ht="50.1" customHeight="1" x14ac:dyDescent="0.2">
      <c r="A174" s="143" t="s">
        <v>166</v>
      </c>
      <c r="B174" s="144"/>
      <c r="C174" s="186" t="str">
        <f>"Интернет-площадка 2gis.ru на основе Cправочника организаций "&amp;$C$2&amp;""</f>
        <v>Интернет-площадка 2gis.ru на основе Cправочника организаций "2ГИС.СУРГУТ"</v>
      </c>
      <c r="D174" s="36">
        <v>5400</v>
      </c>
      <c r="E174" s="37"/>
      <c r="F174" s="37"/>
      <c r="G174" s="37"/>
      <c r="H174" s="38"/>
    </row>
    <row r="175" spans="1:8" ht="50.1" customHeight="1" x14ac:dyDescent="0.2">
      <c r="A175" s="143" t="s">
        <v>123</v>
      </c>
      <c r="B175" s="144"/>
      <c r="C175"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5" s="36">
        <v>3240</v>
      </c>
      <c r="E175" s="37"/>
      <c r="F175" s="37"/>
      <c r="G175" s="37"/>
      <c r="H175" s="38"/>
    </row>
    <row r="176" spans="1:8" s="16" customFormat="1" ht="126" customHeight="1" thickBot="1" x14ac:dyDescent="0.25">
      <c r="A176" s="143" t="s">
        <v>124</v>
      </c>
      <c r="B176" s="144"/>
      <c r="C176" s="300" t="str">
        <f>C171</f>
        <v>Интернет-площадка 2gis.ru на основе Cправочника организаций "2ГИС.СУРГУТ"</v>
      </c>
      <c r="D176" s="36">
        <v>5010</v>
      </c>
      <c r="E176" s="37"/>
      <c r="F176" s="37"/>
      <c r="G176" s="37"/>
      <c r="H176" s="38"/>
    </row>
    <row r="177" spans="1:8"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79" s="31">
        <v>19860</v>
      </c>
      <c r="E179" s="32"/>
      <c r="F179" s="32"/>
      <c r="G179" s="32"/>
      <c r="H179" s="33"/>
    </row>
    <row r="180" spans="1:8" s="16" customFormat="1" ht="83.25" customHeight="1" thickBot="1" x14ac:dyDescent="0.25">
      <c r="A180" s="143" t="s">
        <v>187</v>
      </c>
      <c r="B180" s="144"/>
      <c r="C180" s="196"/>
      <c r="D180" s="36">
        <v>19860</v>
      </c>
      <c r="E180" s="37"/>
      <c r="F180" s="37"/>
      <c r="G180" s="37"/>
      <c r="H180" s="38"/>
    </row>
    <row r="181" spans="1:8" ht="21.75" thickBot="1" x14ac:dyDescent="0.25">
      <c r="A181" s="301"/>
      <c r="B181" s="302"/>
      <c r="C181" s="182"/>
      <c r="D181" s="325"/>
      <c r="E181" s="325"/>
      <c r="F181" s="325"/>
      <c r="G181" s="325"/>
      <c r="H181" s="326"/>
    </row>
    <row r="183" spans="1:8" ht="21" x14ac:dyDescent="0.2">
      <c r="A183" s="208"/>
      <c r="B183" s="209" t="s">
        <v>126</v>
      </c>
      <c r="C183" s="210" t="s">
        <v>677</v>
      </c>
      <c r="D183" s="210"/>
      <c r="E183" s="211"/>
      <c r="F183" s="211"/>
      <c r="G183" s="211"/>
      <c r="H183" s="211"/>
    </row>
    <row r="184" spans="1:8" ht="21" x14ac:dyDescent="0.2">
      <c r="A184" s="208"/>
      <c r="B184" s="211"/>
      <c r="C184" s="304" t="s">
        <v>678</v>
      </c>
      <c r="D184" s="212"/>
      <c r="E184" s="211"/>
      <c r="F184" s="211"/>
      <c r="G184" s="211"/>
      <c r="H184" s="211"/>
    </row>
    <row r="185" spans="1:8" ht="21" x14ac:dyDescent="0.2">
      <c r="A185" s="208"/>
      <c r="B185" s="211"/>
      <c r="C185" s="304" t="s">
        <v>679</v>
      </c>
      <c r="D185" s="212"/>
      <c r="E185" s="211"/>
      <c r="F185" s="211"/>
      <c r="G185" s="211"/>
      <c r="H185" s="211"/>
    </row>
    <row r="186" spans="1:8" ht="21" x14ac:dyDescent="0.2">
      <c r="C186" s="212"/>
      <c r="D186" s="212"/>
      <c r="E186" s="211"/>
      <c r="F186" s="211"/>
      <c r="G186" s="211"/>
      <c r="H186" s="205"/>
    </row>
    <row r="187" spans="1:8" ht="26.2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ht="26.2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ht="26.2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ht="26.2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ht="26.2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ht="26.25" x14ac:dyDescent="0.2">
      <c r="A194" s="221"/>
      <c r="B194" s="221"/>
      <c r="C194" s="222"/>
      <c r="D194" s="223"/>
      <c r="E194" s="223"/>
      <c r="F194" s="224"/>
      <c r="G194" s="225"/>
      <c r="H194" s="225"/>
    </row>
    <row r="195" spans="1:8" ht="21" x14ac:dyDescent="0.2">
      <c r="A195" s="227" t="s">
        <v>137</v>
      </c>
      <c r="B195" s="227"/>
      <c r="C195" s="227"/>
      <c r="D195" s="227"/>
      <c r="E195" s="227"/>
      <c r="F195" s="227"/>
      <c r="G195" s="227"/>
      <c r="H195" s="227"/>
    </row>
    <row r="196" spans="1:8" ht="21" x14ac:dyDescent="0.2">
      <c r="A196" s="227" t="s">
        <v>138</v>
      </c>
      <c r="B196" s="227"/>
      <c r="C196" s="227"/>
      <c r="D196" s="227"/>
      <c r="E196" s="227"/>
      <c r="F196" s="227"/>
      <c r="G196" s="227"/>
      <c r="H196" s="227"/>
    </row>
    <row r="197" spans="1:8" ht="26.25" x14ac:dyDescent="0.2">
      <c r="A197" s="221"/>
      <c r="B197" s="221"/>
      <c r="C197" s="222"/>
      <c r="D197" s="223"/>
      <c r="E197" s="223"/>
      <c r="F197" s="224"/>
      <c r="G197" s="225"/>
      <c r="H197" s="225"/>
    </row>
    <row r="198" spans="1:8" ht="50.1" customHeight="1" thickBot="1" x14ac:dyDescent="0.25">
      <c r="A198" s="228" t="s">
        <v>139</v>
      </c>
      <c r="B198" s="228"/>
      <c r="C198" s="228"/>
      <c r="D198" s="228"/>
      <c r="E198" s="228"/>
      <c r="F198" s="229"/>
      <c r="G198" s="219"/>
      <c r="H198" s="230"/>
    </row>
    <row r="199" spans="1:8" ht="50.1" customHeight="1" thickBot="1" x14ac:dyDescent="0.25">
      <c r="A199" s="231" t="s">
        <v>140</v>
      </c>
      <c r="B199" s="232"/>
      <c r="C199" s="232"/>
      <c r="D199" s="232"/>
      <c r="E199" s="233"/>
      <c r="F199" s="234"/>
      <c r="H199" s="235"/>
    </row>
    <row r="200" spans="1:8" ht="108" customHeight="1" thickBot="1" x14ac:dyDescent="0.25">
      <c r="A200" s="305" t="s">
        <v>141</v>
      </c>
      <c r="B200" s="306"/>
      <c r="C200" s="238" t="s">
        <v>142</v>
      </c>
      <c r="D200" s="330" t="s">
        <v>143</v>
      </c>
      <c r="E200" s="331"/>
      <c r="F200" s="240"/>
      <c r="G200" s="240"/>
      <c r="H200" s="240"/>
    </row>
    <row r="201" spans="1:8" ht="125.25" customHeight="1" x14ac:dyDescent="0.2">
      <c r="A201" s="241" t="s">
        <v>144</v>
      </c>
      <c r="B201" s="242"/>
      <c r="C201" s="243" t="s">
        <v>145</v>
      </c>
      <c r="D201" s="244" t="s">
        <v>146</v>
      </c>
      <c r="E201" s="245"/>
      <c r="F201" s="240"/>
      <c r="G201" s="240"/>
      <c r="H201" s="240"/>
    </row>
    <row r="202" spans="1:8" ht="96" customHeight="1" x14ac:dyDescent="0.2">
      <c r="A202" s="246" t="s">
        <v>147</v>
      </c>
      <c r="B202" s="247"/>
      <c r="C202" s="248" t="s">
        <v>148</v>
      </c>
      <c r="D202" s="249" t="s">
        <v>149</v>
      </c>
      <c r="E202" s="250"/>
      <c r="F202" s="240"/>
      <c r="G202" s="240"/>
      <c r="H202" s="240"/>
    </row>
    <row r="203" spans="1:8" ht="109.5" customHeight="1" thickBot="1" x14ac:dyDescent="0.25">
      <c r="A203" s="332" t="s">
        <v>150</v>
      </c>
      <c r="B203" s="333"/>
      <c r="C203" s="334" t="s">
        <v>151</v>
      </c>
      <c r="D203" s="335" t="s">
        <v>149</v>
      </c>
      <c r="E203" s="336"/>
      <c r="F203" s="240"/>
      <c r="G203" s="240"/>
      <c r="H203" s="240"/>
    </row>
    <row r="204" spans="1:8" s="205" customFormat="1" ht="102.75" customHeight="1" thickBot="1" x14ac:dyDescent="0.25">
      <c r="A204" s="332" t="s">
        <v>153</v>
      </c>
      <c r="B204" s="333"/>
      <c r="C204" s="546" t="s">
        <v>154</v>
      </c>
      <c r="D204" s="333" t="s">
        <v>149</v>
      </c>
      <c r="E204" s="547"/>
      <c r="F204" s="234"/>
      <c r="G204" s="234"/>
      <c r="H204" s="234"/>
    </row>
    <row r="205" spans="1:8" s="226" customFormat="1" ht="222.75" customHeight="1" thickBot="1" x14ac:dyDescent="0.25">
      <c r="A205" s="332" t="s">
        <v>155</v>
      </c>
      <c r="B205" s="333"/>
      <c r="C205" s="334" t="s">
        <v>156</v>
      </c>
      <c r="D205" s="335" t="s">
        <v>149</v>
      </c>
      <c r="E205" s="336"/>
      <c r="F205" s="224"/>
      <c r="G205" s="225"/>
      <c r="H205" s="225"/>
    </row>
    <row r="206" spans="1:8" ht="26.25" x14ac:dyDescent="0.2">
      <c r="A206" s="689"/>
      <c r="B206" s="689"/>
      <c r="C206" s="577"/>
      <c r="D206" s="577"/>
      <c r="E206" s="577"/>
      <c r="F206" s="224"/>
      <c r="G206" s="225"/>
      <c r="H206" s="225"/>
    </row>
    <row r="207" spans="1:8" ht="34.5" customHeight="1" x14ac:dyDescent="0.2">
      <c r="A207" s="252" t="s">
        <v>157</v>
      </c>
      <c r="B207" s="252"/>
      <c r="C207" s="252"/>
      <c r="D207" s="252"/>
      <c r="E207" s="252"/>
      <c r="F207" s="252"/>
      <c r="G207" s="252"/>
      <c r="H207" s="252"/>
    </row>
    <row r="208" spans="1:8" ht="34.5" customHeight="1" x14ac:dyDescent="0.2">
      <c r="A208" s="252" t="s">
        <v>158</v>
      </c>
      <c r="B208" s="252"/>
      <c r="C208" s="252"/>
      <c r="D208" s="252"/>
      <c r="E208" s="252"/>
      <c r="F208" s="252"/>
      <c r="G208" s="252"/>
      <c r="H208" s="252"/>
    </row>
    <row r="209" spans="1:8" ht="189" customHeight="1" x14ac:dyDescent="0.2">
      <c r="A20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227"/>
      <c r="C209" s="227"/>
      <c r="D209" s="227"/>
      <c r="E209" s="227"/>
      <c r="F209" s="227"/>
      <c r="G209" s="227"/>
      <c r="H209" s="227"/>
    </row>
    <row r="210" spans="1:8" ht="86.25" customHeight="1" x14ac:dyDescent="0.2">
      <c r="A210" s="227" t="s">
        <v>160</v>
      </c>
      <c r="B210" s="227"/>
      <c r="C210" s="227"/>
      <c r="D210" s="227"/>
      <c r="E210" s="227"/>
      <c r="F210" s="227"/>
      <c r="G210" s="227"/>
      <c r="H210" s="227"/>
    </row>
    <row r="211" spans="1:8" ht="23.25" x14ac:dyDescent="0.2">
      <c r="A211" s="252" t="s">
        <v>161</v>
      </c>
      <c r="B211" s="252"/>
      <c r="C211" s="252"/>
      <c r="D211" s="252"/>
      <c r="E211" s="252"/>
      <c r="F211" s="252"/>
      <c r="G211" s="252"/>
      <c r="H211" s="252"/>
    </row>
    <row r="212" spans="1:8" s="254" customFormat="1" ht="114.75" customHeight="1" x14ac:dyDescent="0.2">
      <c r="A212" s="227" t="s">
        <v>162</v>
      </c>
      <c r="B212" s="227"/>
      <c r="C212" s="227"/>
      <c r="D212" s="227"/>
      <c r="E212" s="227"/>
      <c r="F212" s="227"/>
      <c r="G212" s="227"/>
      <c r="H212" s="227"/>
    </row>
  </sheetData>
  <sheetProtection selectLockedCells="1" selectUnlockedCells="1"/>
  <mergeCells count="355">
    <mergeCell ref="A209:H209"/>
    <mergeCell ref="A210:H210"/>
    <mergeCell ref="A211:H211"/>
    <mergeCell ref="A212:E212"/>
    <mergeCell ref="F212:H212"/>
    <mergeCell ref="A204:B204"/>
    <mergeCell ref="D204:E204"/>
    <mergeCell ref="A205:B205"/>
    <mergeCell ref="D205:E205"/>
    <mergeCell ref="A207:H207"/>
    <mergeCell ref="A208:H208"/>
    <mergeCell ref="A201:B201"/>
    <mergeCell ref="D201:E201"/>
    <mergeCell ref="A202:B202"/>
    <mergeCell ref="D202:E202"/>
    <mergeCell ref="A203:B203"/>
    <mergeCell ref="D203:E203"/>
    <mergeCell ref="A195:H195"/>
    <mergeCell ref="A196:H196"/>
    <mergeCell ref="A198:E198"/>
    <mergeCell ref="A199:E199"/>
    <mergeCell ref="A200:B200"/>
    <mergeCell ref="D200:E200"/>
    <mergeCell ref="A188:C188"/>
    <mergeCell ref="A189:C189"/>
    <mergeCell ref="A190:C190"/>
    <mergeCell ref="A191:C191"/>
    <mergeCell ref="A192:C192"/>
    <mergeCell ref="A193:C193"/>
    <mergeCell ref="C183:D183"/>
    <mergeCell ref="C184:D184"/>
    <mergeCell ref="C185:D185"/>
    <mergeCell ref="C186:D186"/>
    <mergeCell ref="A187:C187"/>
    <mergeCell ref="G187:H187"/>
    <mergeCell ref="A179:B179"/>
    <mergeCell ref="C179:C180"/>
    <mergeCell ref="D179:H179"/>
    <mergeCell ref="A180:B180"/>
    <mergeCell ref="D180:H180"/>
    <mergeCell ref="A181:B181"/>
    <mergeCell ref="D181:H181"/>
    <mergeCell ref="A176:B176"/>
    <mergeCell ref="D176:H176"/>
    <mergeCell ref="A177:B177"/>
    <mergeCell ref="D177:H177"/>
    <mergeCell ref="A178:C178"/>
    <mergeCell ref="D178:H178"/>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29"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8539.1999999999989</v>
      </c>
      <c r="E7" s="32">
        <f>F7*1.1</f>
        <v>7827.6</v>
      </c>
      <c r="F7" s="32">
        <v>7116</v>
      </c>
      <c r="G7" s="32">
        <f>F7*0.75</f>
        <v>5337</v>
      </c>
      <c r="H7" s="33">
        <f>F7*0.5</f>
        <v>3558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9331.1999999999989</v>
      </c>
      <c r="E12" s="32">
        <f>F12*1.1</f>
        <v>8553.6</v>
      </c>
      <c r="F12" s="32">
        <v>7776</v>
      </c>
      <c r="G12" s="32">
        <f>F12*0.75</f>
        <v>5832</v>
      </c>
      <c r="H12" s="33">
        <f>F12*0.5</f>
        <v>3888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4">
        <v>90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11966.4</v>
      </c>
      <c r="E27" s="32">
        <f>F27*1.1</f>
        <v>10969.2</v>
      </c>
      <c r="F27" s="32">
        <v>9972</v>
      </c>
      <c r="G27" s="32">
        <f>F27*0.75</f>
        <v>7479</v>
      </c>
      <c r="H27" s="33">
        <f>F27*0.5</f>
        <v>4986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13075.199999999999</v>
      </c>
      <c r="E32" s="32">
        <f>F32*1.1</f>
        <v>11985.6</v>
      </c>
      <c r="F32" s="32">
        <v>10896</v>
      </c>
      <c r="G32" s="32">
        <f>F32*0.75</f>
        <v>8172</v>
      </c>
      <c r="H32" s="33">
        <f>F32*0.5</f>
        <v>5448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361">
        <f>F48*1.2</f>
        <v>360</v>
      </c>
      <c r="E48" s="361">
        <f>F48*1.1</f>
        <v>330</v>
      </c>
      <c r="F48" s="361">
        <v>300</v>
      </c>
      <c r="G48" s="361">
        <f>F48*0.75</f>
        <v>225</v>
      </c>
      <c r="H48" s="361">
        <f>F48*0.5</f>
        <v>150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276 до 10488</v>
      </c>
      <c r="E55" s="122"/>
      <c r="F55" s="122"/>
      <c r="G55" s="122"/>
      <c r="H55" s="123"/>
    </row>
    <row r="56" spans="1:8" s="16" customFormat="1" ht="37.5" customHeight="1" outlineLevel="1" x14ac:dyDescent="0.2">
      <c r="A56" s="124" t="s">
        <v>32</v>
      </c>
      <c r="B56" s="125"/>
      <c r="C56" s="455"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56" s="127">
        <v>276</v>
      </c>
      <c r="E56" s="128"/>
      <c r="F56" s="128"/>
      <c r="G56" s="128"/>
      <c r="H56" s="129"/>
    </row>
    <row r="57" spans="1:8" s="16" customFormat="1" ht="37.5" customHeight="1" outlineLevel="1" x14ac:dyDescent="0.2">
      <c r="A57" s="130" t="s">
        <v>33</v>
      </c>
      <c r="B57" s="131"/>
      <c r="C57" s="456"/>
      <c r="D57" s="36">
        <v>552</v>
      </c>
      <c r="E57" s="37"/>
      <c r="F57" s="37"/>
      <c r="G57" s="37"/>
      <c r="H57" s="38"/>
    </row>
    <row r="58" spans="1:8" s="16" customFormat="1" ht="37.5" customHeight="1" outlineLevel="1" x14ac:dyDescent="0.2">
      <c r="A58" s="130" t="s">
        <v>34</v>
      </c>
      <c r="B58" s="131"/>
      <c r="C58" s="456"/>
      <c r="D58" s="36">
        <v>1104</v>
      </c>
      <c r="E58" s="37"/>
      <c r="F58" s="37"/>
      <c r="G58" s="37"/>
      <c r="H58" s="38"/>
    </row>
    <row r="59" spans="1:8" s="16" customFormat="1" ht="37.5" customHeight="1" outlineLevel="1" x14ac:dyDescent="0.2">
      <c r="A59" s="130" t="s">
        <v>35</v>
      </c>
      <c r="B59" s="131"/>
      <c r="C59" s="456"/>
      <c r="D59" s="36">
        <v>1656</v>
      </c>
      <c r="E59" s="37"/>
      <c r="F59" s="37"/>
      <c r="G59" s="37"/>
      <c r="H59" s="38"/>
    </row>
    <row r="60" spans="1:8" s="16" customFormat="1" ht="37.5" customHeight="1" outlineLevel="1" x14ac:dyDescent="0.2">
      <c r="A60" s="130" t="s">
        <v>36</v>
      </c>
      <c r="B60" s="131"/>
      <c r="C60" s="456"/>
      <c r="D60" s="36">
        <v>2208</v>
      </c>
      <c r="E60" s="37"/>
      <c r="F60" s="37"/>
      <c r="G60" s="37"/>
      <c r="H60" s="38"/>
    </row>
    <row r="61" spans="1:8" s="16" customFormat="1" ht="37.5" customHeight="1" outlineLevel="1" x14ac:dyDescent="0.2">
      <c r="A61" s="130" t="s">
        <v>37</v>
      </c>
      <c r="B61" s="131"/>
      <c r="C61" s="456"/>
      <c r="D61" s="36">
        <v>2760</v>
      </c>
      <c r="E61" s="37"/>
      <c r="F61" s="37"/>
      <c r="G61" s="37"/>
      <c r="H61" s="38"/>
    </row>
    <row r="62" spans="1:8" s="16" customFormat="1" ht="37.5" customHeight="1" outlineLevel="1" x14ac:dyDescent="0.2">
      <c r="A62" s="130" t="s">
        <v>38</v>
      </c>
      <c r="B62" s="131"/>
      <c r="C62" s="456"/>
      <c r="D62" s="36">
        <v>3312</v>
      </c>
      <c r="E62" s="37"/>
      <c r="F62" s="37"/>
      <c r="G62" s="37"/>
      <c r="H62" s="38"/>
    </row>
    <row r="63" spans="1:8" s="16" customFormat="1" ht="37.5" customHeight="1" outlineLevel="1" x14ac:dyDescent="0.2">
      <c r="A63" s="130" t="s">
        <v>39</v>
      </c>
      <c r="B63" s="131"/>
      <c r="C63" s="456"/>
      <c r="D63" s="36">
        <v>3864</v>
      </c>
      <c r="E63" s="37"/>
      <c r="F63" s="37"/>
      <c r="G63" s="37"/>
      <c r="H63" s="38"/>
    </row>
    <row r="64" spans="1:8" s="16" customFormat="1" ht="37.5" customHeight="1" outlineLevel="1" x14ac:dyDescent="0.2">
      <c r="A64" s="130" t="s">
        <v>40</v>
      </c>
      <c r="B64" s="131"/>
      <c r="C64" s="456"/>
      <c r="D64" s="36">
        <v>4416</v>
      </c>
      <c r="E64" s="37"/>
      <c r="F64" s="37"/>
      <c r="G64" s="37"/>
      <c r="H64" s="38"/>
    </row>
    <row r="65" spans="1:8" s="16" customFormat="1" ht="37.5" customHeight="1" outlineLevel="1" x14ac:dyDescent="0.2">
      <c r="A65" s="130" t="s">
        <v>41</v>
      </c>
      <c r="B65" s="131"/>
      <c r="C65" s="456"/>
      <c r="D65" s="36">
        <v>4968</v>
      </c>
      <c r="E65" s="37"/>
      <c r="F65" s="37"/>
      <c r="G65" s="37"/>
      <c r="H65" s="38"/>
    </row>
    <row r="66" spans="1:8" s="16" customFormat="1" ht="37.5" customHeight="1" outlineLevel="1" x14ac:dyDescent="0.2">
      <c r="A66" s="130" t="s">
        <v>42</v>
      </c>
      <c r="B66" s="131"/>
      <c r="C66" s="456"/>
      <c r="D66" s="36">
        <v>5520</v>
      </c>
      <c r="E66" s="37"/>
      <c r="F66" s="37"/>
      <c r="G66" s="37"/>
      <c r="H66" s="38"/>
    </row>
    <row r="67" spans="1:8" s="16" customFormat="1" ht="37.5" customHeight="1" outlineLevel="1" x14ac:dyDescent="0.2">
      <c r="A67" s="130" t="s">
        <v>43</v>
      </c>
      <c r="B67" s="131"/>
      <c r="C67" s="456"/>
      <c r="D67" s="36">
        <v>6072</v>
      </c>
      <c r="E67" s="37"/>
      <c r="F67" s="37"/>
      <c r="G67" s="37"/>
      <c r="H67" s="38"/>
    </row>
    <row r="68" spans="1:8" s="16" customFormat="1" ht="37.5" customHeight="1" outlineLevel="1" x14ac:dyDescent="0.2">
      <c r="A68" s="130" t="s">
        <v>44</v>
      </c>
      <c r="B68" s="131"/>
      <c r="C68" s="456"/>
      <c r="D68" s="36">
        <v>6624</v>
      </c>
      <c r="E68" s="37"/>
      <c r="F68" s="37"/>
      <c r="G68" s="37"/>
      <c r="H68" s="38"/>
    </row>
    <row r="69" spans="1:8" s="16" customFormat="1" ht="37.5" customHeight="1" outlineLevel="1" x14ac:dyDescent="0.2">
      <c r="A69" s="130" t="s">
        <v>45</v>
      </c>
      <c r="B69" s="131"/>
      <c r="C69" s="456"/>
      <c r="D69" s="36">
        <v>7176</v>
      </c>
      <c r="E69" s="37"/>
      <c r="F69" s="37"/>
      <c r="G69" s="37"/>
      <c r="H69" s="38"/>
    </row>
    <row r="70" spans="1:8" s="16" customFormat="1" ht="37.5" customHeight="1" outlineLevel="1" x14ac:dyDescent="0.2">
      <c r="A70" s="130" t="s">
        <v>46</v>
      </c>
      <c r="B70" s="131"/>
      <c r="C70" s="456"/>
      <c r="D70" s="36">
        <v>7728</v>
      </c>
      <c r="E70" s="37"/>
      <c r="F70" s="37"/>
      <c r="G70" s="37"/>
      <c r="H70" s="38"/>
    </row>
    <row r="71" spans="1:8" s="16" customFormat="1" ht="37.5" customHeight="1" outlineLevel="1" x14ac:dyDescent="0.2">
      <c r="A71" s="130" t="s">
        <v>47</v>
      </c>
      <c r="B71" s="131"/>
      <c r="C71" s="456"/>
      <c r="D71" s="36">
        <v>8280</v>
      </c>
      <c r="E71" s="37"/>
      <c r="F71" s="37"/>
      <c r="G71" s="37"/>
      <c r="H71" s="38"/>
    </row>
    <row r="72" spans="1:8" s="16" customFormat="1" ht="37.5" customHeight="1" outlineLevel="1" x14ac:dyDescent="0.2">
      <c r="A72" s="130" t="s">
        <v>48</v>
      </c>
      <c r="B72" s="131"/>
      <c r="C72" s="456"/>
      <c r="D72" s="36">
        <v>8832</v>
      </c>
      <c r="E72" s="37"/>
      <c r="F72" s="37"/>
      <c r="G72" s="37"/>
      <c r="H72" s="38"/>
    </row>
    <row r="73" spans="1:8" s="16" customFormat="1" ht="37.5" customHeight="1" outlineLevel="1" x14ac:dyDescent="0.2">
      <c r="A73" s="130" t="s">
        <v>49</v>
      </c>
      <c r="B73" s="131"/>
      <c r="C73" s="456"/>
      <c r="D73" s="36">
        <v>9384</v>
      </c>
      <c r="E73" s="37"/>
      <c r="F73" s="37"/>
      <c r="G73" s="37"/>
      <c r="H73" s="38"/>
    </row>
    <row r="74" spans="1:8" s="16" customFormat="1" ht="37.5" customHeight="1" outlineLevel="1" x14ac:dyDescent="0.2">
      <c r="A74" s="130" t="s">
        <v>50</v>
      </c>
      <c r="B74" s="131"/>
      <c r="C74" s="456"/>
      <c r="D74" s="36">
        <v>9936</v>
      </c>
      <c r="E74" s="37"/>
      <c r="F74" s="37"/>
      <c r="G74" s="37"/>
      <c r="H74" s="38"/>
    </row>
    <row r="75" spans="1:8" s="16" customFormat="1" ht="37.5" customHeight="1" outlineLevel="1" x14ac:dyDescent="0.2">
      <c r="A75" s="130" t="s">
        <v>51</v>
      </c>
      <c r="B75" s="131"/>
      <c r="C75" s="456"/>
      <c r="D75" s="36">
        <v>10488</v>
      </c>
      <c r="E75" s="37"/>
      <c r="F75" s="37"/>
      <c r="G75" s="37"/>
      <c r="H75" s="38"/>
    </row>
    <row r="76" spans="1:8" s="16" customFormat="1" ht="37.5" customHeight="1" outlineLevel="1" x14ac:dyDescent="0.2">
      <c r="A76" s="130" t="s">
        <v>197</v>
      </c>
      <c r="B76" s="131"/>
      <c r="C76" s="456"/>
      <c r="D76" s="36">
        <v>11040</v>
      </c>
      <c r="E76" s="37"/>
      <c r="F76" s="37"/>
      <c r="G76" s="37"/>
      <c r="H76" s="38"/>
    </row>
    <row r="77" spans="1:8" s="16" customFormat="1" ht="37.5" customHeight="1" outlineLevel="1" x14ac:dyDescent="0.2">
      <c r="A77" s="130" t="s">
        <v>198</v>
      </c>
      <c r="B77" s="131"/>
      <c r="C77" s="456"/>
      <c r="D77" s="36">
        <v>11592</v>
      </c>
      <c r="E77" s="37"/>
      <c r="F77" s="37"/>
      <c r="G77" s="37"/>
      <c r="H77" s="38"/>
    </row>
    <row r="78" spans="1:8" s="16" customFormat="1" ht="37.5" customHeight="1" outlineLevel="1" x14ac:dyDescent="0.2">
      <c r="A78" s="130" t="s">
        <v>199</v>
      </c>
      <c r="B78" s="131"/>
      <c r="C78" s="456"/>
      <c r="D78" s="36">
        <v>12144</v>
      </c>
      <c r="E78" s="37"/>
      <c r="F78" s="37"/>
      <c r="G78" s="37"/>
      <c r="H78" s="38"/>
    </row>
    <row r="79" spans="1:8" s="16" customFormat="1" ht="37.5" customHeight="1" outlineLevel="1" x14ac:dyDescent="0.2">
      <c r="A79" s="130" t="s">
        <v>200</v>
      </c>
      <c r="B79" s="131"/>
      <c r="C79" s="456"/>
      <c r="D79" s="36">
        <v>12696</v>
      </c>
      <c r="E79" s="37"/>
      <c r="F79" s="37"/>
      <c r="G79" s="37"/>
      <c r="H79" s="38"/>
    </row>
    <row r="80" spans="1:8" s="16" customFormat="1" ht="37.5" customHeight="1" outlineLevel="1" x14ac:dyDescent="0.2">
      <c r="A80" s="130" t="s">
        <v>201</v>
      </c>
      <c r="B80" s="131"/>
      <c r="C80" s="456"/>
      <c r="D80" s="36">
        <v>13248</v>
      </c>
      <c r="E80" s="37"/>
      <c r="F80" s="37"/>
      <c r="G80" s="37"/>
      <c r="H80" s="38"/>
    </row>
    <row r="81" spans="1:8" s="16" customFormat="1" ht="37.5" customHeight="1" outlineLevel="1" x14ac:dyDescent="0.2">
      <c r="A81" s="130" t="s">
        <v>202</v>
      </c>
      <c r="B81" s="131"/>
      <c r="C81" s="456"/>
      <c r="D81" s="36">
        <v>13800</v>
      </c>
      <c r="E81" s="37"/>
      <c r="F81" s="37"/>
      <c r="G81" s="37"/>
      <c r="H81" s="38"/>
    </row>
    <row r="82" spans="1:8" s="16" customFormat="1" ht="37.5" customHeight="1" outlineLevel="1" x14ac:dyDescent="0.2">
      <c r="A82" s="130" t="s">
        <v>203</v>
      </c>
      <c r="B82" s="131"/>
      <c r="C82" s="456"/>
      <c r="D82" s="36">
        <v>14352</v>
      </c>
      <c r="E82" s="37"/>
      <c r="F82" s="37"/>
      <c r="G82" s="37"/>
      <c r="H82" s="38"/>
    </row>
    <row r="83" spans="1:8" s="16" customFormat="1" ht="37.5" customHeight="1" outlineLevel="1" x14ac:dyDescent="0.2">
      <c r="A83" s="130" t="s">
        <v>204</v>
      </c>
      <c r="B83" s="131"/>
      <c r="C83" s="456"/>
      <c r="D83" s="36">
        <v>14904</v>
      </c>
      <c r="E83" s="37"/>
      <c r="F83" s="37"/>
      <c r="G83" s="37"/>
      <c r="H83" s="38"/>
    </row>
    <row r="84" spans="1:8" s="16" customFormat="1" ht="37.5" customHeight="1" outlineLevel="1" x14ac:dyDescent="0.2">
      <c r="A84" s="130" t="s">
        <v>205</v>
      </c>
      <c r="B84" s="131"/>
      <c r="C84" s="456"/>
      <c r="D84" s="36">
        <v>15456</v>
      </c>
      <c r="E84" s="37"/>
      <c r="F84" s="37"/>
      <c r="G84" s="37"/>
      <c r="H84" s="38"/>
    </row>
    <row r="85" spans="1:8" s="16" customFormat="1" ht="37.5" customHeight="1" outlineLevel="1" thickBot="1" x14ac:dyDescent="0.25">
      <c r="A85" s="130" t="s">
        <v>206</v>
      </c>
      <c r="B85" s="131"/>
      <c r="C85" s="457"/>
      <c r="D85" s="36">
        <v>16008</v>
      </c>
      <c r="E85" s="37"/>
      <c r="F85" s="37"/>
      <c r="G85" s="37"/>
      <c r="H85" s="38"/>
    </row>
    <row r="86" spans="1:8" s="16" customFormat="1" ht="50.1" customHeight="1" thickBot="1" x14ac:dyDescent="0.25">
      <c r="A86" s="119" t="s">
        <v>52</v>
      </c>
      <c r="B86" s="120"/>
      <c r="C86" s="120"/>
      <c r="D86" s="121" t="str">
        <f>"от "&amp;MIN(D87:D96)&amp;" до "&amp;MAX(D87:D96)</f>
        <v>от 300 до 4368</v>
      </c>
      <c r="E86" s="122"/>
      <c r="F86" s="122"/>
      <c r="G86" s="122"/>
      <c r="H86" s="123"/>
    </row>
    <row r="87" spans="1:8" s="16" customFormat="1" ht="152.25" customHeight="1" x14ac:dyDescent="0.2">
      <c r="A87" s="132" t="s">
        <v>53</v>
      </c>
      <c r="B87" s="133" t="s">
        <v>13</v>
      </c>
      <c r="C87" s="321"/>
      <c r="D87" s="127">
        <v>702</v>
      </c>
      <c r="E87" s="128"/>
      <c r="F87" s="128"/>
      <c r="G87" s="128"/>
      <c r="H87" s="129"/>
    </row>
    <row r="88" spans="1:8" s="16" customFormat="1" ht="37.5" customHeight="1" x14ac:dyDescent="0.2">
      <c r="A88" s="143" t="s">
        <v>54</v>
      </c>
      <c r="B88" s="458"/>
      <c r="C88" s="139"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88" s="36">
        <v>414</v>
      </c>
      <c r="E88" s="37"/>
      <c r="F88" s="37"/>
      <c r="G88" s="37"/>
      <c r="H88" s="38"/>
    </row>
    <row r="89" spans="1:8" s="16" customFormat="1" ht="37.5" customHeight="1" x14ac:dyDescent="0.2">
      <c r="A89" s="143" t="s">
        <v>55</v>
      </c>
      <c r="B89" s="458"/>
      <c r="C89" s="142"/>
      <c r="D89" s="36">
        <v>2184</v>
      </c>
      <c r="E89" s="37"/>
      <c r="F89" s="37"/>
      <c r="G89" s="37"/>
      <c r="H89" s="38"/>
    </row>
    <row r="90" spans="1:8" s="16" customFormat="1" ht="37.5" customHeight="1" x14ac:dyDescent="0.2">
      <c r="A90" s="143" t="s">
        <v>56</v>
      </c>
      <c r="B90" s="458"/>
      <c r="C90" s="142"/>
      <c r="D90" s="36">
        <v>1242</v>
      </c>
      <c r="E90" s="37"/>
      <c r="F90" s="37"/>
      <c r="G90" s="37"/>
      <c r="H90" s="38"/>
    </row>
    <row r="91" spans="1:8" s="16" customFormat="1" ht="37.5" customHeight="1" x14ac:dyDescent="0.2">
      <c r="A91" s="143" t="s">
        <v>57</v>
      </c>
      <c r="B91" s="144"/>
      <c r="C91" s="142"/>
      <c r="D91" s="36">
        <v>1716</v>
      </c>
      <c r="E91" s="37"/>
      <c r="F91" s="37"/>
      <c r="G91" s="37"/>
      <c r="H91" s="38"/>
    </row>
    <row r="92" spans="1:8" s="16" customFormat="1" ht="37.5" customHeight="1" x14ac:dyDescent="0.2">
      <c r="A92" s="143" t="s">
        <v>58</v>
      </c>
      <c r="B92" s="458"/>
      <c r="C92" s="142"/>
      <c r="D92" s="36">
        <v>300</v>
      </c>
      <c r="E92" s="37"/>
      <c r="F92" s="37"/>
      <c r="G92" s="37"/>
      <c r="H92" s="38"/>
    </row>
    <row r="93" spans="1:8" s="16" customFormat="1" ht="37.5" customHeight="1" x14ac:dyDescent="0.2">
      <c r="A93" s="143" t="s">
        <v>59</v>
      </c>
      <c r="B93" s="458"/>
      <c r="C93" s="142"/>
      <c r="D93" s="36">
        <v>300</v>
      </c>
      <c r="E93" s="37"/>
      <c r="F93" s="37"/>
      <c r="G93" s="37"/>
      <c r="H93" s="38"/>
    </row>
    <row r="94" spans="1:8" s="16" customFormat="1" ht="37.5" customHeight="1" x14ac:dyDescent="0.2">
      <c r="A94" s="143" t="s">
        <v>60</v>
      </c>
      <c r="B94" s="458"/>
      <c r="C94" s="142"/>
      <c r="D94" s="36">
        <v>600</v>
      </c>
      <c r="E94" s="37"/>
      <c r="F94" s="37"/>
      <c r="G94" s="37"/>
      <c r="H94" s="38"/>
    </row>
    <row r="95" spans="1:8" s="16" customFormat="1" ht="37.5" customHeight="1" x14ac:dyDescent="0.2">
      <c r="A95" s="143" t="s">
        <v>61</v>
      </c>
      <c r="B95" s="458"/>
      <c r="C95" s="142"/>
      <c r="D95" s="36">
        <v>900</v>
      </c>
      <c r="E95" s="37"/>
      <c r="F95" s="37"/>
      <c r="G95" s="37"/>
      <c r="H95" s="38"/>
    </row>
    <row r="96" spans="1:8" s="16" customFormat="1" ht="37.5" customHeight="1" thickBot="1" x14ac:dyDescent="0.25">
      <c r="A96" s="194" t="s">
        <v>62</v>
      </c>
      <c r="B96" s="459"/>
      <c r="C96" s="147"/>
      <c r="D96" s="36">
        <v>4368</v>
      </c>
      <c r="E96" s="37"/>
      <c r="F96" s="37"/>
      <c r="G96" s="37"/>
      <c r="H96" s="38"/>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7" s="45">
        <v>30</v>
      </c>
      <c r="E97" s="45"/>
      <c r="F97" s="45"/>
      <c r="G97" s="45"/>
      <c r="H97" s="46"/>
    </row>
    <row r="98" spans="1:8" s="28" customFormat="1" ht="50.1" customHeight="1" thickBot="1" x14ac:dyDescent="0.25">
      <c r="A98" s="24" t="s">
        <v>65</v>
      </c>
      <c r="B98" s="25"/>
      <c r="C98" s="26"/>
      <c r="D98" s="156" t="str">
        <f>"от "&amp;MIN(D100,D120:H121,F160,D122:H136)&amp;" до "&amp;MAX(D100,D120:H121,F160,D122:H136)</f>
        <v>от 900 до 7500</v>
      </c>
      <c r="E98" s="156"/>
      <c r="F98" s="156"/>
      <c r="G98" s="156"/>
      <c r="H98" s="157"/>
    </row>
    <row r="99" spans="1:8" s="16" customFormat="1" ht="24.95" customHeight="1" thickBot="1" x14ac:dyDescent="0.25">
      <c r="A99" s="301"/>
      <c r="B99" s="302"/>
      <c r="C99" s="118"/>
      <c r="D99" s="325"/>
      <c r="E99" s="325"/>
      <c r="F99" s="325"/>
      <c r="G99" s="325"/>
      <c r="H99" s="326"/>
    </row>
    <row r="100" spans="1:8" s="16" customFormat="1" ht="55.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00" s="165">
        <v>4500</v>
      </c>
      <c r="E100" s="165"/>
      <c r="F100" s="165"/>
      <c r="G100" s="165"/>
      <c r="H100" s="166"/>
    </row>
    <row r="101" spans="1:8" s="16" customFormat="1" ht="55.5" customHeight="1" thickBot="1" x14ac:dyDescent="0.25">
      <c r="A101" s="167" t="s">
        <v>67</v>
      </c>
      <c r="B101" s="168"/>
      <c r="C101" s="169"/>
      <c r="D101" s="170" t="s">
        <v>68</v>
      </c>
      <c r="E101" s="171"/>
      <c r="F101" s="171"/>
      <c r="G101" s="171"/>
      <c r="H101" s="172"/>
    </row>
    <row r="102" spans="1:8" s="16" customFormat="1" ht="55.5" customHeight="1" x14ac:dyDescent="0.2">
      <c r="A102" s="173" t="s">
        <v>69</v>
      </c>
      <c r="B102" s="174"/>
      <c r="C102" s="169"/>
      <c r="D102" s="140">
        <f>D100/4</f>
        <v>1125</v>
      </c>
      <c r="E102" s="140"/>
      <c r="F102" s="140"/>
      <c r="G102" s="140"/>
      <c r="H102" s="141"/>
    </row>
    <row r="103" spans="1:8" s="16" customFormat="1" ht="55.5" customHeight="1" x14ac:dyDescent="0.2">
      <c r="A103" s="173" t="s">
        <v>70</v>
      </c>
      <c r="B103" s="174"/>
      <c r="C103" s="169"/>
      <c r="D103" s="140">
        <f>D100/5</f>
        <v>900</v>
      </c>
      <c r="E103" s="140"/>
      <c r="F103" s="140"/>
      <c r="G103" s="140"/>
      <c r="H103" s="141"/>
    </row>
    <row r="104" spans="1:8" s="16" customFormat="1" ht="55.5" customHeight="1" x14ac:dyDescent="0.2">
      <c r="A104" s="173" t="s">
        <v>71</v>
      </c>
      <c r="B104" s="174"/>
      <c r="C104" s="169"/>
      <c r="D104" s="140">
        <f>D100/6</f>
        <v>750</v>
      </c>
      <c r="E104" s="140"/>
      <c r="F104" s="140"/>
      <c r="G104" s="140"/>
      <c r="H104" s="141"/>
    </row>
    <row r="105" spans="1:8" s="16" customFormat="1" ht="55.5" customHeight="1" x14ac:dyDescent="0.2">
      <c r="A105" s="173" t="s">
        <v>72</v>
      </c>
      <c r="B105" s="174"/>
      <c r="C105" s="169"/>
      <c r="D105" s="140">
        <f>D100/7</f>
        <v>642.85714285714289</v>
      </c>
      <c r="E105" s="140"/>
      <c r="F105" s="140"/>
      <c r="G105" s="140"/>
      <c r="H105" s="141"/>
    </row>
    <row r="106" spans="1:8" s="16" customFormat="1" ht="55.5" customHeight="1" x14ac:dyDescent="0.2">
      <c r="A106" s="173" t="s">
        <v>73</v>
      </c>
      <c r="B106" s="174"/>
      <c r="C106" s="169"/>
      <c r="D106" s="140">
        <f>D100/8</f>
        <v>562.5</v>
      </c>
      <c r="E106" s="140"/>
      <c r="F106" s="140"/>
      <c r="G106" s="140"/>
      <c r="H106" s="141"/>
    </row>
    <row r="107" spans="1:8" s="16" customFormat="1" ht="55.5" customHeight="1" x14ac:dyDescent="0.2">
      <c r="A107" s="173" t="s">
        <v>74</v>
      </c>
      <c r="B107" s="174"/>
      <c r="C107" s="169"/>
      <c r="D107" s="140">
        <f>D100/9</f>
        <v>500</v>
      </c>
      <c r="E107" s="140"/>
      <c r="F107" s="140"/>
      <c r="G107" s="140"/>
      <c r="H107" s="141"/>
    </row>
    <row r="108" spans="1:8" s="16" customFormat="1" ht="55.5" customHeight="1" x14ac:dyDescent="0.2">
      <c r="A108" s="173" t="s">
        <v>75</v>
      </c>
      <c r="B108" s="174"/>
      <c r="C108" s="169"/>
      <c r="D108" s="140">
        <f>D100/10</f>
        <v>450</v>
      </c>
      <c r="E108" s="140"/>
      <c r="F108" s="140"/>
      <c r="G108" s="140"/>
      <c r="H108" s="141"/>
    </row>
    <row r="109" spans="1:8" s="16" customFormat="1" ht="55.5" customHeight="1" thickBot="1" x14ac:dyDescent="0.25">
      <c r="A109" s="162" t="s">
        <v>76</v>
      </c>
      <c r="B109" s="163"/>
      <c r="C109" s="169"/>
      <c r="D109" s="165">
        <v>6744</v>
      </c>
      <c r="E109" s="165"/>
      <c r="F109" s="165"/>
      <c r="G109" s="165"/>
      <c r="H109" s="166"/>
    </row>
    <row r="110" spans="1:8" s="16" customFormat="1" ht="55.5" customHeight="1" thickBot="1" x14ac:dyDescent="0.25">
      <c r="A110" s="167" t="s">
        <v>67</v>
      </c>
      <c r="B110" s="168"/>
      <c r="C110" s="169"/>
      <c r="D110" s="170" t="s">
        <v>68</v>
      </c>
      <c r="E110" s="171"/>
      <c r="F110" s="171"/>
      <c r="G110" s="171"/>
      <c r="H110" s="172"/>
    </row>
    <row r="111" spans="1:8" s="16" customFormat="1" ht="55.5" customHeight="1" x14ac:dyDescent="0.2">
      <c r="A111" s="173" t="s">
        <v>69</v>
      </c>
      <c r="B111" s="174"/>
      <c r="C111" s="169"/>
      <c r="D111" s="140">
        <v>1686</v>
      </c>
      <c r="E111" s="140"/>
      <c r="F111" s="140"/>
      <c r="G111" s="140"/>
      <c r="H111" s="141"/>
    </row>
    <row r="112" spans="1:8" s="16" customFormat="1" ht="55.5" customHeight="1" x14ac:dyDescent="0.2">
      <c r="A112" s="173" t="s">
        <v>70</v>
      </c>
      <c r="B112" s="174"/>
      <c r="C112" s="169"/>
      <c r="D112" s="140">
        <v>1348.8</v>
      </c>
      <c r="E112" s="140"/>
      <c r="F112" s="140"/>
      <c r="G112" s="140"/>
      <c r="H112" s="141"/>
    </row>
    <row r="113" spans="1:8" s="16" customFormat="1" ht="55.5" customHeight="1" x14ac:dyDescent="0.2">
      <c r="A113" s="173" t="s">
        <v>71</v>
      </c>
      <c r="B113" s="174"/>
      <c r="C113" s="169"/>
      <c r="D113" s="140">
        <v>1124</v>
      </c>
      <c r="E113" s="140"/>
      <c r="F113" s="140"/>
      <c r="G113" s="140"/>
      <c r="H113" s="141"/>
    </row>
    <row r="114" spans="1:8" s="16" customFormat="1" ht="55.5" customHeight="1" x14ac:dyDescent="0.2">
      <c r="A114" s="173" t="s">
        <v>72</v>
      </c>
      <c r="B114" s="174"/>
      <c r="C114" s="169"/>
      <c r="D114" s="140">
        <v>963.42857142857144</v>
      </c>
      <c r="E114" s="140"/>
      <c r="F114" s="140"/>
      <c r="G114" s="140"/>
      <c r="H114" s="141"/>
    </row>
    <row r="115" spans="1:8" s="16" customFormat="1" ht="55.5" customHeight="1" x14ac:dyDescent="0.2">
      <c r="A115" s="173" t="s">
        <v>73</v>
      </c>
      <c r="B115" s="174"/>
      <c r="C115" s="169"/>
      <c r="D115" s="140">
        <v>843</v>
      </c>
      <c r="E115" s="140"/>
      <c r="F115" s="140"/>
      <c r="G115" s="140"/>
      <c r="H115" s="141"/>
    </row>
    <row r="116" spans="1:8" s="16" customFormat="1" ht="55.5" customHeight="1" x14ac:dyDescent="0.2">
      <c r="A116" s="173" t="s">
        <v>74</v>
      </c>
      <c r="B116" s="174"/>
      <c r="C116" s="169"/>
      <c r="D116" s="140">
        <v>749.33333333333337</v>
      </c>
      <c r="E116" s="140"/>
      <c r="F116" s="140"/>
      <c r="G116" s="140"/>
      <c r="H116" s="141"/>
    </row>
    <row r="117" spans="1:8" s="16" customFormat="1" ht="55.5" customHeight="1" thickBot="1" x14ac:dyDescent="0.25">
      <c r="A117" s="173" t="s">
        <v>75</v>
      </c>
      <c r="B117" s="174"/>
      <c r="C117" s="177"/>
      <c r="D117" s="140">
        <v>674.4</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18" s="44">
        <v>7002</v>
      </c>
      <c r="E118" s="45"/>
      <c r="F118" s="45"/>
      <c r="G118" s="45"/>
      <c r="H118" s="46"/>
    </row>
    <row r="119" spans="1:8" s="16" customFormat="1" ht="24.95" customHeight="1" thickBot="1" x14ac:dyDescent="0.25">
      <c r="A119" s="301"/>
      <c r="B119" s="302"/>
      <c r="C119" s="182"/>
      <c r="D119" s="325"/>
      <c r="E119" s="325"/>
      <c r="F119" s="325"/>
      <c r="G119" s="325"/>
      <c r="H119" s="326"/>
    </row>
    <row r="120" spans="1:8" s="16" customFormat="1" ht="50.1" customHeight="1" x14ac:dyDescent="0.2">
      <c r="A120" s="143" t="s">
        <v>78</v>
      </c>
      <c r="B120" s="144"/>
      <c r="C120" s="294" t="str">
        <f>"Интернет-площадка 2gis.ru на основе Cправочника организаций "&amp;$C$2&amp;""</f>
        <v>Интернет-площадка 2gis.ru на основе Cправочника организаций "2ГИС.СЫКТЫВКАР"</v>
      </c>
      <c r="D120" s="56">
        <v>4500</v>
      </c>
      <c r="E120" s="37"/>
      <c r="F120" s="37"/>
      <c r="G120" s="37"/>
      <c r="H120" s="38"/>
    </row>
    <row r="121" spans="1:8" s="16" customFormat="1" ht="50.1" customHeight="1" x14ac:dyDescent="0.2">
      <c r="A121" s="143" t="s">
        <v>79</v>
      </c>
      <c r="B121" s="144"/>
      <c r="C12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1" s="56">
        <v>2730</v>
      </c>
      <c r="E121" s="37"/>
      <c r="F121" s="37"/>
      <c r="G121" s="37"/>
      <c r="H121" s="38"/>
    </row>
    <row r="122" spans="1:8" s="16" customFormat="1" ht="50.1" customHeight="1" x14ac:dyDescent="0.2">
      <c r="A122" s="137" t="s">
        <v>80</v>
      </c>
      <c r="B122" s="191"/>
      <c r="C12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2" s="56">
        <v>6504</v>
      </c>
      <c r="E122" s="37"/>
      <c r="F122" s="37"/>
      <c r="G122" s="37"/>
      <c r="H122" s="38"/>
    </row>
    <row r="123" spans="1:8" s="16" customFormat="1" ht="50.1" customHeight="1" x14ac:dyDescent="0.2">
      <c r="A123" s="137" t="s">
        <v>81</v>
      </c>
      <c r="B123" s="191"/>
      <c r="C123" s="190" t="str">
        <f>"Интернет-площадка 2gis.ru на основе Cправочника организаций "&amp;$C$2&amp;""</f>
        <v>Интернет-площадка 2gis.ru на основе Cправочника организаций "2ГИС.СЫКТЫВКАР"</v>
      </c>
      <c r="D123" s="56">
        <v>6126</v>
      </c>
      <c r="E123" s="37"/>
      <c r="F123" s="37"/>
      <c r="G123" s="37"/>
      <c r="H123" s="38"/>
    </row>
    <row r="124" spans="1:8" s="16" customFormat="1" ht="50.1" customHeight="1" x14ac:dyDescent="0.2">
      <c r="A124" s="143" t="s">
        <v>82</v>
      </c>
      <c r="B124" s="144"/>
      <c r="C124" s="190" t="str">
        <f>"Интернет-площадка 2gis.ru на основе Cправочника организаций "&amp;$C$2&amp;""</f>
        <v>Интернет-площадка 2gis.ru на основе Cправочника организаций "2ГИС.СЫКТЫВКАР"</v>
      </c>
      <c r="D124" s="56">
        <v>7206</v>
      </c>
      <c r="E124" s="37"/>
      <c r="F124" s="37"/>
      <c r="G124" s="37"/>
      <c r="H124" s="38"/>
    </row>
    <row r="125" spans="1:8" s="16" customFormat="1" ht="50.1" customHeight="1" x14ac:dyDescent="0.2">
      <c r="A125" s="143" t="s">
        <v>83</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5" s="56">
        <v>2730</v>
      </c>
      <c r="E125" s="37"/>
      <c r="F125" s="37"/>
      <c r="G125" s="37"/>
      <c r="H125" s="38"/>
    </row>
    <row r="126" spans="1:8" s="16" customFormat="1" ht="50.1" customHeight="1" x14ac:dyDescent="0.2">
      <c r="A126" s="143" t="s">
        <v>84</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6" s="56">
        <v>2730</v>
      </c>
      <c r="E126" s="37"/>
      <c r="F126" s="37"/>
      <c r="G126" s="37"/>
      <c r="H126" s="38"/>
    </row>
    <row r="127" spans="1:8" s="16" customFormat="1" ht="50.1" customHeight="1" x14ac:dyDescent="0.2">
      <c r="A127" s="143" t="s">
        <v>85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7" s="56">
        <v>6612</v>
      </c>
      <c r="E127" s="37"/>
      <c r="F127" s="37"/>
      <c r="G127" s="37"/>
      <c r="H127" s="38"/>
    </row>
    <row r="128" spans="1:8" s="16" customFormat="1" ht="50.1" customHeight="1" x14ac:dyDescent="0.2">
      <c r="A128" s="143" t="s">
        <v>86</v>
      </c>
      <c r="B128" s="144"/>
      <c r="C128" s="190" t="str">
        <f>C160</f>
        <v>электронный справочник на основе Справочника организаций "2ГИС.СЫКТЫВКАР" (мобильная версия 2ГИС 4.0 и выше)</v>
      </c>
      <c r="D128" s="56">
        <v>7500</v>
      </c>
      <c r="E128" s="37"/>
      <c r="F128" s="37"/>
      <c r="G128" s="37"/>
      <c r="H128" s="38"/>
    </row>
    <row r="129" spans="1:8" s="16" customFormat="1" ht="50.1" customHeight="1" x14ac:dyDescent="0.2">
      <c r="A129" s="143" t="s">
        <v>87</v>
      </c>
      <c r="B129" s="144"/>
      <c r="C129" s="190" t="s">
        <v>681</v>
      </c>
      <c r="D129" s="56">
        <v>900</v>
      </c>
      <c r="E129" s="37"/>
      <c r="F129" s="37"/>
      <c r="G129" s="37"/>
      <c r="H129" s="38"/>
    </row>
    <row r="130" spans="1:8" s="16" customFormat="1" ht="63" customHeight="1" x14ac:dyDescent="0.2">
      <c r="A130" s="143" t="s">
        <v>89</v>
      </c>
      <c r="B130" s="144"/>
      <c r="C13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0" s="56">
        <v>3006</v>
      </c>
      <c r="E130" s="37"/>
      <c r="F130" s="37"/>
      <c r="G130" s="37"/>
      <c r="H130" s="38"/>
    </row>
    <row r="131" spans="1:8" s="16" customFormat="1" ht="63" customHeight="1" x14ac:dyDescent="0.2">
      <c r="A131" s="143" t="s">
        <v>90</v>
      </c>
      <c r="B131" s="144"/>
      <c r="C131" s="190"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1" s="56">
        <v>2508</v>
      </c>
      <c r="E131" s="37"/>
      <c r="F131" s="37"/>
      <c r="G131" s="37"/>
      <c r="H131" s="38"/>
    </row>
    <row r="132" spans="1:8" s="16" customFormat="1" ht="63" customHeight="1" x14ac:dyDescent="0.2">
      <c r="A132" s="143" t="s">
        <v>91</v>
      </c>
      <c r="B132" s="144"/>
      <c r="C132"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2" s="56">
        <v>1500</v>
      </c>
      <c r="E132" s="37"/>
      <c r="F132" s="37"/>
      <c r="G132" s="37"/>
      <c r="H132" s="38"/>
    </row>
    <row r="133" spans="1:8" s="16" customFormat="1" ht="63" customHeight="1" x14ac:dyDescent="0.2">
      <c r="A133" s="143" t="s">
        <v>92</v>
      </c>
      <c r="B133" s="144"/>
      <c r="C133"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3" s="56">
        <v>900</v>
      </c>
      <c r="E133" s="37"/>
      <c r="F133" s="37"/>
      <c r="G133" s="37"/>
      <c r="H133" s="38"/>
    </row>
    <row r="134" spans="1:8" s="16" customFormat="1" ht="63" customHeight="1" x14ac:dyDescent="0.2">
      <c r="A134" s="143" t="s">
        <v>93</v>
      </c>
      <c r="B134" s="144" t="s">
        <v>93</v>
      </c>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4" s="329">
        <v>7002</v>
      </c>
      <c r="E134" s="140"/>
      <c r="F134" s="140"/>
      <c r="G134" s="140"/>
      <c r="H134" s="141"/>
    </row>
    <row r="135" spans="1:8" s="16" customFormat="1" ht="63" customHeight="1" x14ac:dyDescent="0.2">
      <c r="A135" s="143" t="s">
        <v>94</v>
      </c>
      <c r="B135" s="144" t="s">
        <v>94</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5" s="329">
        <v>5502</v>
      </c>
      <c r="E135" s="140"/>
      <c r="F135" s="140"/>
      <c r="G135" s="140"/>
      <c r="H135" s="141"/>
    </row>
    <row r="136" spans="1:8" s="16" customFormat="1" ht="50.1" customHeight="1" thickBot="1" x14ac:dyDescent="0.25">
      <c r="A136" s="143" t="s">
        <v>95</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6" s="56">
        <v>1656</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7" s="56">
        <v>600</v>
      </c>
      <c r="E137" s="37"/>
      <c r="F137" s="37"/>
      <c r="G137" s="37"/>
      <c r="H137" s="38"/>
    </row>
    <row r="138" spans="1:8" s="16" customFormat="1" ht="102" customHeight="1" thickBot="1" x14ac:dyDescent="0.25">
      <c r="A138" s="143" t="s">
        <v>96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8" s="56">
        <v>100002</v>
      </c>
      <c r="E138" s="37"/>
      <c r="F138" s="37"/>
      <c r="G138" s="37"/>
      <c r="H138" s="38"/>
    </row>
    <row r="139" spans="1:8" s="16" customFormat="1" ht="126" customHeight="1" x14ac:dyDescent="0.2">
      <c r="A139" s="143" t="s">
        <v>97</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9" s="56">
        <v>6000</v>
      </c>
      <c r="E139" s="37"/>
      <c r="F139" s="37"/>
      <c r="G139" s="37"/>
      <c r="H139" s="38"/>
    </row>
    <row r="140" spans="1:8" s="16" customFormat="1" ht="96" customHeight="1" x14ac:dyDescent="0.2">
      <c r="A140" s="137" t="s">
        <v>98</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0" s="56">
        <v>4002</v>
      </c>
      <c r="E140" s="37"/>
      <c r="F140" s="37"/>
      <c r="G140" s="37"/>
      <c r="H140" s="38"/>
    </row>
    <row r="141" spans="1:8" s="16" customFormat="1" ht="96" customHeight="1" x14ac:dyDescent="0.2">
      <c r="A141" s="137" t="s">
        <v>99</v>
      </c>
      <c r="B141" s="191"/>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41" s="56">
        <v>6000</v>
      </c>
      <c r="E141" s="37"/>
      <c r="F141" s="37"/>
      <c r="G141" s="37"/>
      <c r="H141" s="38"/>
    </row>
    <row r="142" spans="1:8" s="16" customFormat="1" ht="50.1" customHeight="1" x14ac:dyDescent="0.2">
      <c r="A142" s="143" t="s">
        <v>682</v>
      </c>
      <c r="B142" s="144"/>
      <c r="C142" s="190" t="str">
        <f>"Интернет-площадка 2gis.ru на основе Cправочника организаций "&amp;$C$2&amp;""</f>
        <v>Интернет-площадка 2gis.ru на основе Cправочника организаций "2ГИС.СЫКТЫВКАР"</v>
      </c>
      <c r="D142" s="56">
        <v>6360</v>
      </c>
      <c r="E142" s="37"/>
      <c r="F142" s="37"/>
      <c r="G142" s="37"/>
      <c r="H142" s="38"/>
    </row>
    <row r="143" spans="1:8" s="16" customFormat="1" ht="50.1" customHeight="1" x14ac:dyDescent="0.2">
      <c r="A143" s="143" t="s">
        <v>101</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3840</v>
      </c>
      <c r="E143" s="37"/>
      <c r="F143" s="37"/>
      <c r="G143" s="37"/>
      <c r="H143" s="38"/>
    </row>
    <row r="144" spans="1:8" s="16" customFormat="1" ht="50.1" customHeight="1" x14ac:dyDescent="0.2">
      <c r="A144" s="137" t="s">
        <v>102</v>
      </c>
      <c r="B144" s="191"/>
      <c r="C144"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4" s="56">
        <v>9120</v>
      </c>
      <c r="E144" s="37"/>
      <c r="F144" s="37"/>
      <c r="G144" s="37"/>
      <c r="H144" s="38"/>
    </row>
    <row r="145" spans="1:8" s="16" customFormat="1" ht="50.1" customHeight="1" x14ac:dyDescent="0.2">
      <c r="A145" s="137" t="s">
        <v>103</v>
      </c>
      <c r="B145" s="191"/>
      <c r="C145" s="190" t="str">
        <f>"Интернет-площадка 2gis.ru на основе Cправочника организаций "&amp;$C$2&amp;""</f>
        <v>Интернет-площадка 2gis.ru на основе Cправочника организаций "2ГИС.СЫКТЫВКАР"</v>
      </c>
      <c r="D145" s="56">
        <v>8640</v>
      </c>
      <c r="E145" s="37"/>
      <c r="F145" s="37"/>
      <c r="G145" s="37"/>
      <c r="H145" s="38"/>
    </row>
    <row r="146" spans="1:8" s="16" customFormat="1" ht="50.1" customHeight="1" x14ac:dyDescent="0.2">
      <c r="A146" s="137" t="s">
        <v>104</v>
      </c>
      <c r="B146" s="191"/>
      <c r="C146" s="190" t="str">
        <f>"Интернет-площадка 2gis.ru на основе Cправочника организаций "&amp;$C$2&amp;""</f>
        <v>Интернет-площадка 2gis.ru на основе Cправочника организаций "2ГИС.СЫКТЫВКАР"</v>
      </c>
      <c r="D146" s="56">
        <v>10368</v>
      </c>
      <c r="E146" s="37"/>
      <c r="F146" s="37"/>
      <c r="G146" s="37"/>
      <c r="H146" s="38"/>
    </row>
    <row r="147" spans="1:8" s="16" customFormat="1" ht="50.1" customHeight="1" x14ac:dyDescent="0.2">
      <c r="A147" s="137" t="s">
        <v>105</v>
      </c>
      <c r="B147" s="191"/>
      <c r="C14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7" s="56">
        <v>3840</v>
      </c>
      <c r="E147" s="37"/>
      <c r="F147" s="37"/>
      <c r="G147" s="37"/>
      <c r="H147" s="38"/>
    </row>
    <row r="148" spans="1:8" s="16" customFormat="1" ht="50.1" customHeight="1" x14ac:dyDescent="0.2">
      <c r="A148" s="137" t="s">
        <v>106</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8" s="56">
        <v>3840</v>
      </c>
      <c r="E148" s="37"/>
      <c r="F148" s="37"/>
      <c r="G148" s="37"/>
      <c r="H148" s="38"/>
    </row>
    <row r="149" spans="1:8" s="16" customFormat="1" ht="50.1" customHeight="1" x14ac:dyDescent="0.2">
      <c r="A149" s="143" t="s">
        <v>107</v>
      </c>
      <c r="B149" s="144"/>
      <c r="C149"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9" s="56">
        <v>9360</v>
      </c>
      <c r="E149" s="37"/>
      <c r="F149" s="37"/>
      <c r="G149" s="37"/>
      <c r="H149" s="38"/>
    </row>
    <row r="150" spans="1:8" s="16" customFormat="1" ht="50.1" customHeight="1" x14ac:dyDescent="0.2">
      <c r="A150" s="143" t="s">
        <v>108</v>
      </c>
      <c r="B150" s="144"/>
      <c r="C150" s="190" t="s">
        <v>681</v>
      </c>
      <c r="D150" s="56">
        <v>1320</v>
      </c>
      <c r="E150" s="37"/>
      <c r="F150" s="37"/>
      <c r="G150" s="37"/>
      <c r="H150" s="38"/>
    </row>
    <row r="151" spans="1:8" s="16" customFormat="1" ht="63" customHeight="1" x14ac:dyDescent="0.2">
      <c r="A151" s="143" t="s">
        <v>109</v>
      </c>
      <c r="B151" s="144"/>
      <c r="C15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56">
        <v>9840</v>
      </c>
      <c r="E151" s="37"/>
      <c r="F151" s="37"/>
      <c r="G151" s="37"/>
      <c r="H151" s="38"/>
    </row>
    <row r="152" spans="1:8" s="16" customFormat="1" ht="50.1" customHeight="1" thickBot="1" x14ac:dyDescent="0.25">
      <c r="A152" s="143" t="s">
        <v>110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2400</v>
      </c>
      <c r="E152" s="37"/>
      <c r="F152" s="37"/>
      <c r="G152" s="37"/>
      <c r="H152" s="38"/>
    </row>
    <row r="153" spans="1:8" s="28" customFormat="1" ht="50.1" customHeight="1" thickBot="1" x14ac:dyDescent="0.25">
      <c r="A153" s="24" t="s">
        <v>111</v>
      </c>
      <c r="B153" s="25"/>
      <c r="C153" s="26"/>
      <c r="D153" s="156"/>
      <c r="E153" s="156"/>
      <c r="F153" s="156"/>
      <c r="G153" s="156"/>
      <c r="H153" s="157"/>
    </row>
    <row r="154" spans="1:8" s="16" customFormat="1" ht="50.1" customHeight="1" x14ac:dyDescent="0.2">
      <c r="A154" s="143" t="s">
        <v>112</v>
      </c>
      <c r="B154" s="144"/>
      <c r="C1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54" s="36">
        <v>6000</v>
      </c>
      <c r="E154" s="37"/>
      <c r="F154" s="37"/>
      <c r="G154" s="37"/>
      <c r="H154" s="38"/>
    </row>
    <row r="155" spans="1:8" s="16" customFormat="1" ht="50.1" customHeight="1" x14ac:dyDescent="0.2">
      <c r="A155" s="143" t="s">
        <v>113</v>
      </c>
      <c r="B155" s="144"/>
      <c r="C155" s="196"/>
      <c r="D155" s="36">
        <v>4002</v>
      </c>
      <c r="E155" s="37"/>
      <c r="F155" s="37"/>
      <c r="G155" s="37"/>
      <c r="H155" s="38"/>
    </row>
    <row r="156" spans="1:8" s="16" customFormat="1" ht="50.1" customHeight="1" x14ac:dyDescent="0.2">
      <c r="A156" s="194" t="s">
        <v>114</v>
      </c>
      <c r="B156" s="195"/>
      <c r="C156" s="196"/>
      <c r="D156" s="329">
        <v>1500</v>
      </c>
      <c r="E156" s="140"/>
      <c r="F156" s="140"/>
      <c r="G156" s="140"/>
      <c r="H156" s="140"/>
    </row>
    <row r="157" spans="1:8" s="16" customFormat="1" ht="50.1" customHeight="1" x14ac:dyDescent="0.2">
      <c r="A157" s="194" t="s">
        <v>115</v>
      </c>
      <c r="B157" s="195"/>
      <c r="C157" s="196"/>
      <c r="D157" s="329">
        <v>150</v>
      </c>
      <c r="E157" s="140"/>
      <c r="F157" s="140"/>
      <c r="G157" s="140"/>
      <c r="H157" s="140"/>
    </row>
    <row r="158" spans="1:8" s="16" customFormat="1" ht="50.1" customHeight="1" thickBot="1" x14ac:dyDescent="0.25">
      <c r="A158" s="194" t="s">
        <v>116</v>
      </c>
      <c r="B158" s="195"/>
      <c r="C158" s="198"/>
      <c r="D158" s="78">
        <v>600</v>
      </c>
      <c r="E158" s="79"/>
      <c r="F158" s="79"/>
      <c r="G158" s="79"/>
      <c r="H158" s="79"/>
    </row>
    <row r="159" spans="1:8" s="16" customFormat="1" ht="50.1" customHeight="1" thickBot="1" x14ac:dyDescent="0.25">
      <c r="A159" s="24" t="s">
        <v>117</v>
      </c>
      <c r="B159" s="25"/>
      <c r="C159" s="26"/>
      <c r="D159" s="156"/>
      <c r="E159" s="156"/>
      <c r="F159" s="156"/>
      <c r="G159" s="156"/>
      <c r="H159" s="157"/>
    </row>
    <row r="160" spans="1:8" s="16" customFormat="1" ht="50.1" customHeight="1" x14ac:dyDescent="0.2">
      <c r="A160" s="143" t="s">
        <v>118</v>
      </c>
      <c r="B160" s="144"/>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60" s="200">
        <f>F160*1.2</f>
        <v>2397.6</v>
      </c>
      <c r="E160" s="201">
        <f>F160*1.1</f>
        <v>2197.8000000000002</v>
      </c>
      <c r="F160" s="201">
        <v>1998</v>
      </c>
      <c r="G160" s="201">
        <f>F160*0.75</f>
        <v>1498.5</v>
      </c>
      <c r="H160" s="202">
        <f>F160*0.5</f>
        <v>999</v>
      </c>
    </row>
    <row r="161" spans="1:8" s="16" customFormat="1" ht="50.1" customHeight="1" x14ac:dyDescent="0.2">
      <c r="A161" s="143" t="s">
        <v>119</v>
      </c>
      <c r="B161" s="144"/>
      <c r="C161" s="190" t="str">
        <f>"Интернет-площадка 2gis.ru на основе Cправочника организаций "&amp;$C$2&amp;""</f>
        <v>Интернет-площадка 2gis.ru на основе Cправочника организаций "2ГИС.СЫКТЫВКАР"</v>
      </c>
      <c r="D161" s="36">
        <v>2700</v>
      </c>
      <c r="E161" s="37"/>
      <c r="F161" s="37"/>
      <c r="G161" s="37"/>
      <c r="H161" s="38"/>
    </row>
    <row r="162" spans="1:8" s="16" customFormat="1" ht="50.1" customHeight="1" x14ac:dyDescent="0.2">
      <c r="A162" s="143" t="s">
        <v>120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2" s="56">
        <v>534</v>
      </c>
      <c r="E162" s="37"/>
      <c r="F162" s="37"/>
      <c r="G162" s="37"/>
      <c r="H162" s="38"/>
    </row>
    <row r="163" spans="1:8" s="16" customFormat="1" ht="50.1" customHeight="1" x14ac:dyDescent="0.2">
      <c r="A163" s="137" t="s">
        <v>287</v>
      </c>
      <c r="B163" s="191"/>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63" s="200">
        <f>F163*1.2</f>
        <v>3456</v>
      </c>
      <c r="E163" s="201">
        <f>F163*1.1</f>
        <v>3168.0000000000005</v>
      </c>
      <c r="F163" s="201">
        <v>2880</v>
      </c>
      <c r="G163" s="201">
        <f>F163*0.75</f>
        <v>2160</v>
      </c>
      <c r="H163" s="202">
        <f>F163*0.5</f>
        <v>1440</v>
      </c>
    </row>
    <row r="164" spans="1:8" s="16" customFormat="1" ht="50.1" customHeight="1" x14ac:dyDescent="0.2">
      <c r="A164" s="137" t="s">
        <v>166</v>
      </c>
      <c r="B164" s="191"/>
      <c r="C164" s="190" t="str">
        <f>"Интернет-площадка 2gis.ru на основе Cправочника организаций "&amp;$C$2&amp;""</f>
        <v>Интернет-площадка 2gis.ru на основе Cправочника организаций "2ГИС.СЫКТЫВКАР"</v>
      </c>
      <c r="D164" s="36">
        <v>3840</v>
      </c>
      <c r="E164" s="37"/>
      <c r="F164" s="37"/>
      <c r="G164" s="37"/>
      <c r="H164" s="38"/>
    </row>
    <row r="165" spans="1:8" s="16" customFormat="1" ht="50.1" customHeight="1" x14ac:dyDescent="0.2">
      <c r="A165" s="137" t="s">
        <v>123</v>
      </c>
      <c r="B165" s="191"/>
      <c r="C165"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6">
        <v>840</v>
      </c>
      <c r="E165" s="37"/>
      <c r="F165" s="37"/>
      <c r="G165" s="37"/>
      <c r="H165" s="38"/>
    </row>
    <row r="166" spans="1:8" s="16" customFormat="1" ht="126" customHeight="1" thickBot="1" x14ac:dyDescent="0.25">
      <c r="A166" s="143" t="s">
        <v>124</v>
      </c>
      <c r="B166" s="144"/>
      <c r="C166" s="203" t="str">
        <f>C161</f>
        <v>Интернет-площадка 2gis.ru на основе Cправочника организаций "2ГИС.СЫКТЫВКАР"</v>
      </c>
      <c r="D166" s="200">
        <f>F166*1.2</f>
        <v>2491.1999999999998</v>
      </c>
      <c r="E166" s="201">
        <f>F166*1.1</f>
        <v>2283.6000000000004</v>
      </c>
      <c r="F166" s="201">
        <v>2076</v>
      </c>
      <c r="G166" s="201">
        <f>F166*0.75</f>
        <v>1557</v>
      </c>
      <c r="H166" s="202">
        <f>F166*0.5</f>
        <v>1038</v>
      </c>
    </row>
    <row r="167" spans="1:8" s="28" customFormat="1" ht="50.1" customHeight="1" thickBot="1" x14ac:dyDescent="0.25">
      <c r="A167" s="24" t="s">
        <v>185</v>
      </c>
      <c r="B167" s="25"/>
      <c r="C167" s="26"/>
      <c r="D167" s="156"/>
      <c r="E167" s="156"/>
      <c r="F167" s="156"/>
      <c r="G167" s="156"/>
      <c r="H167" s="157"/>
    </row>
    <row r="168" spans="1:8" s="23" customFormat="1" ht="30" customHeight="1" thickBot="1" x14ac:dyDescent="0.25">
      <c r="A168" s="534"/>
      <c r="B168" s="357"/>
      <c r="C168" s="358"/>
      <c r="D168" s="357"/>
      <c r="E168" s="357"/>
      <c r="F168" s="357"/>
      <c r="G168" s="357"/>
      <c r="H168" s="359"/>
    </row>
    <row r="169" spans="1:8" s="16" customFormat="1" ht="185.25" customHeight="1" x14ac:dyDescent="0.2">
      <c r="A169" s="143" t="s">
        <v>186</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9" s="31">
        <v>8250</v>
      </c>
      <c r="E169" s="32"/>
      <c r="F169" s="32"/>
      <c r="G169" s="32"/>
      <c r="H169" s="33"/>
    </row>
    <row r="170" spans="1:8" s="16" customFormat="1" ht="83.25" customHeight="1" thickBot="1" x14ac:dyDescent="0.25">
      <c r="A170" s="143" t="s">
        <v>187</v>
      </c>
      <c r="B170" s="144"/>
      <c r="C170" s="196"/>
      <c r="D170" s="36">
        <v>8250</v>
      </c>
      <c r="E170" s="37"/>
      <c r="F170" s="37"/>
      <c r="G170" s="37"/>
      <c r="H170" s="38"/>
    </row>
    <row r="171" spans="1:8" s="16" customFormat="1" ht="21.75" thickBot="1" x14ac:dyDescent="0.25">
      <c r="A171" s="301"/>
      <c r="B171" s="302"/>
      <c r="C171" s="182"/>
      <c r="D171" s="325"/>
      <c r="E171" s="325"/>
      <c r="F171" s="325"/>
      <c r="G171" s="325"/>
      <c r="H171" s="326"/>
    </row>
    <row r="172" spans="1:8" ht="12.6" customHeight="1" x14ac:dyDescent="0.2"/>
    <row r="173" spans="1:8" s="211" customFormat="1" ht="24.95" customHeight="1" x14ac:dyDescent="0.2">
      <c r="A173" s="208"/>
      <c r="B173" s="209" t="s">
        <v>126</v>
      </c>
      <c r="C173" s="210" t="s">
        <v>683</v>
      </c>
      <c r="D173" s="210"/>
    </row>
    <row r="174" spans="1:8" s="211" customFormat="1" ht="24.95" customHeight="1" x14ac:dyDescent="0.2">
      <c r="A174" s="208"/>
      <c r="C174" s="212" t="s">
        <v>684</v>
      </c>
      <c r="D174" s="212"/>
    </row>
    <row r="175" spans="1:8" s="211" customFormat="1" ht="24.95" customHeight="1" x14ac:dyDescent="0.2">
      <c r="A175" s="208"/>
      <c r="C175" s="212" t="s">
        <v>685</v>
      </c>
      <c r="D175" s="212"/>
    </row>
    <row r="176" spans="1:8" s="205" customFormat="1" ht="12" customHeight="1" x14ac:dyDescent="0.2">
      <c r="A176" s="204"/>
      <c r="C176" s="212"/>
      <c r="D176" s="212"/>
      <c r="E176" s="211"/>
      <c r="F176" s="211"/>
      <c r="G176" s="211"/>
    </row>
    <row r="177" spans="1:8" s="219" customFormat="1" ht="24.95" customHeight="1" x14ac:dyDescent="0.2">
      <c r="A177" s="215" t="str">
        <f>Абакан_юр!A158</f>
        <v>По соглашению сторон в качестве валюты платежа могут выступать украинские гривны, в этом случае курс следующий: 1 руб. = 0,4427 гривен</v>
      </c>
      <c r="B177" s="215"/>
      <c r="C177" s="215"/>
      <c r="D177" s="216"/>
      <c r="E177" s="216"/>
      <c r="F177" s="217"/>
      <c r="G177" s="218"/>
      <c r="H177" s="218"/>
    </row>
    <row r="178" spans="1:8" s="219" customFormat="1" ht="24.95" customHeight="1" x14ac:dyDescent="0.2">
      <c r="A178" s="215" t="str">
        <f>Абакан_юр!A159</f>
        <v>По соглашению сторон в качестве валюты платежа могут выступать дирхамы ОАЭ, в этом случае курс следующий: 1 руб. = 0,0427 дирхам</v>
      </c>
      <c r="B178" s="215"/>
      <c r="C178" s="215"/>
      <c r="D178" s="216"/>
      <c r="E178" s="216"/>
      <c r="F178" s="217"/>
      <c r="G178" s="220"/>
      <c r="H178" s="220"/>
    </row>
    <row r="179" spans="1:8" s="219" customFormat="1" ht="24.95" customHeight="1" x14ac:dyDescent="0.2">
      <c r="A179" s="215" t="str">
        <f>Абакан_юр!A160</f>
        <v>По соглашению сторон в качестве валюты платежа могут выступать доллары США, в этом случае курс следующий: 1 руб. = 0,0117 доллара</v>
      </c>
      <c r="B179" s="215"/>
      <c r="C179" s="215"/>
      <c r="D179" s="216"/>
      <c r="E179" s="216"/>
      <c r="F179" s="217"/>
      <c r="G179" s="220"/>
      <c r="H179" s="220"/>
    </row>
    <row r="180" spans="1:8" s="219" customFormat="1" ht="24.95" customHeight="1" x14ac:dyDescent="0.2">
      <c r="A180" s="215" t="str">
        <f>Абакан_юр!A161</f>
        <v>По соглашению сторон в качестве валюты платежа могут выступать евро, в этом случае курс следующий: 1 руб. = 0,0108 евро</v>
      </c>
      <c r="B180" s="215"/>
      <c r="C180" s="215"/>
      <c r="D180" s="216"/>
      <c r="E180" s="217"/>
      <c r="F180" s="217"/>
      <c r="G180" s="220"/>
      <c r="H180" s="220"/>
    </row>
    <row r="181" spans="1:8" s="219" customFormat="1" ht="24.95" customHeight="1" x14ac:dyDescent="0.2">
      <c r="A181" s="215" t="str">
        <f>Абакан_юр!A162</f>
        <v>По соглашению сторон в качестве валюты платежа могут выступать чешские кроны, в этом случае курс следующий: 1 руб. = 0,2672 крона</v>
      </c>
      <c r="B181" s="215"/>
      <c r="C181" s="215"/>
      <c r="D181" s="216"/>
      <c r="E181" s="217"/>
      <c r="F181" s="217"/>
      <c r="G181" s="220"/>
      <c r="H181" s="220"/>
    </row>
    <row r="182" spans="1:8" s="219" customFormat="1" ht="24.95" customHeight="1" x14ac:dyDescent="0.2">
      <c r="A182" s="215" t="str">
        <f>Абакан_юр!A163</f>
        <v>По соглашению сторон в качестве валюты платежа могут выступать киргизские сомы, в этом случае курс следующий: 1 руб. = 1,0485 сом</v>
      </c>
      <c r="B182" s="215"/>
      <c r="C182" s="215"/>
      <c r="D182" s="216"/>
      <c r="E182" s="216"/>
      <c r="F182" s="217"/>
      <c r="G182" s="220"/>
      <c r="H182" s="220"/>
    </row>
    <row r="183" spans="1:8" s="219" customFormat="1" ht="24.95" customHeight="1" x14ac:dyDescent="0.2">
      <c r="A18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3" s="215"/>
      <c r="C183" s="215"/>
      <c r="D183" s="216"/>
      <c r="E183" s="216"/>
      <c r="F183" s="217"/>
      <c r="G183" s="220"/>
      <c r="H183" s="220"/>
    </row>
    <row r="184" spans="1:8" s="226" customFormat="1" ht="12" customHeight="1" x14ac:dyDescent="0.2">
      <c r="A184" s="221"/>
      <c r="B184" s="221"/>
      <c r="C184" s="222"/>
      <c r="D184" s="223"/>
      <c r="E184" s="223"/>
      <c r="F184" s="224"/>
      <c r="G184" s="225"/>
      <c r="H184" s="225"/>
    </row>
    <row r="185" spans="1:8" ht="24.95" customHeight="1" x14ac:dyDescent="0.2">
      <c r="A185" s="227" t="s">
        <v>137</v>
      </c>
      <c r="B185" s="227"/>
      <c r="C185" s="227"/>
      <c r="D185" s="227"/>
      <c r="E185" s="227"/>
      <c r="F185" s="227"/>
      <c r="G185" s="227"/>
      <c r="H185" s="227"/>
    </row>
    <row r="186" spans="1:8" ht="24.95" customHeight="1" x14ac:dyDescent="0.2">
      <c r="A186" s="227" t="s">
        <v>138</v>
      </c>
      <c r="B186" s="227"/>
      <c r="C186" s="227"/>
      <c r="D186" s="227"/>
      <c r="E186" s="227"/>
      <c r="F186" s="227"/>
      <c r="G186" s="227"/>
      <c r="H186" s="227"/>
    </row>
    <row r="187" spans="1:8" s="226" customFormat="1" ht="12.6" customHeight="1" x14ac:dyDescent="0.2">
      <c r="A187" s="221"/>
      <c r="B187" s="221"/>
      <c r="C187" s="222"/>
      <c r="D187" s="223"/>
      <c r="E187" s="223"/>
      <c r="F187" s="224"/>
      <c r="G187" s="225"/>
      <c r="H187" s="225"/>
    </row>
    <row r="188" spans="1:8" s="230" customFormat="1" ht="50.1" customHeight="1" thickBot="1" x14ac:dyDescent="0.25">
      <c r="A188" s="228" t="s">
        <v>139</v>
      </c>
      <c r="B188" s="228"/>
      <c r="C188" s="228"/>
      <c r="D188" s="228"/>
      <c r="E188" s="228"/>
      <c r="F188" s="229"/>
      <c r="G188" s="219"/>
    </row>
    <row r="189" spans="1:8" s="235" customFormat="1" ht="50.1" customHeight="1" thickBot="1" x14ac:dyDescent="0.25">
      <c r="A189" s="540" t="s">
        <v>140</v>
      </c>
      <c r="B189" s="541"/>
      <c r="C189" s="541"/>
      <c r="D189" s="541"/>
      <c r="E189" s="542"/>
      <c r="F189" s="234"/>
      <c r="G189" s="205"/>
    </row>
    <row r="190" spans="1:8" ht="97.5" customHeight="1" thickBot="1" x14ac:dyDescent="0.25">
      <c r="A190" s="305" t="s">
        <v>141</v>
      </c>
      <c r="B190" s="306"/>
      <c r="C190" s="238" t="s">
        <v>142</v>
      </c>
      <c r="D190" s="330" t="s">
        <v>143</v>
      </c>
      <c r="E190" s="331"/>
      <c r="F190" s="240"/>
      <c r="G190" s="240"/>
      <c r="H190" s="240"/>
    </row>
    <row r="191" spans="1:8" ht="99.95" customHeight="1" x14ac:dyDescent="0.2">
      <c r="A191" s="246" t="s">
        <v>144</v>
      </c>
      <c r="B191" s="247"/>
      <c r="C191" s="248" t="s">
        <v>145</v>
      </c>
      <c r="D191" s="249" t="s">
        <v>146</v>
      </c>
      <c r="E191" s="250"/>
      <c r="F191" s="240"/>
      <c r="G191" s="240"/>
      <c r="H191" s="240"/>
    </row>
    <row r="192" spans="1:8" ht="75" customHeight="1" x14ac:dyDescent="0.2">
      <c r="A192" s="246" t="s">
        <v>147</v>
      </c>
      <c r="B192" s="247"/>
      <c r="C192" s="248" t="s">
        <v>148</v>
      </c>
      <c r="D192" s="249" t="s">
        <v>149</v>
      </c>
      <c r="E192" s="250"/>
      <c r="F192" s="240"/>
      <c r="G192" s="240"/>
      <c r="H192" s="240"/>
    </row>
    <row r="193" spans="1:8" ht="128.25" customHeight="1" thickBot="1" x14ac:dyDescent="0.25">
      <c r="A193" s="332" t="s">
        <v>150</v>
      </c>
      <c r="B193" s="333"/>
      <c r="C193" s="334" t="s">
        <v>151</v>
      </c>
      <c r="D193" s="335" t="s">
        <v>149</v>
      </c>
      <c r="E193" s="336"/>
      <c r="F193" s="240"/>
      <c r="G193" s="240"/>
      <c r="H193" s="240"/>
    </row>
    <row r="194" spans="1:8" s="205" customFormat="1" ht="102.75" customHeight="1" thickBot="1" x14ac:dyDescent="0.25">
      <c r="A194" s="332" t="s">
        <v>153</v>
      </c>
      <c r="B194" s="333"/>
      <c r="C194" s="546" t="s">
        <v>154</v>
      </c>
      <c r="D194" s="333" t="s">
        <v>149</v>
      </c>
      <c r="E194" s="547"/>
      <c r="F194" s="234"/>
      <c r="G194" s="234"/>
      <c r="H194" s="234"/>
    </row>
    <row r="195" spans="1:8" s="226" customFormat="1" ht="222.75" customHeight="1" thickBot="1" x14ac:dyDescent="0.25">
      <c r="A195" s="332" t="s">
        <v>155</v>
      </c>
      <c r="B195" s="333"/>
      <c r="C195" s="334" t="s">
        <v>156</v>
      </c>
      <c r="D195" s="335" t="s">
        <v>149</v>
      </c>
      <c r="E195" s="336"/>
      <c r="F195" s="224"/>
      <c r="G195" s="225"/>
      <c r="H195" s="225"/>
    </row>
    <row r="196" spans="1:8" s="226" customFormat="1" ht="12" customHeight="1" x14ac:dyDescent="0.2">
      <c r="A196" s="221"/>
      <c r="B196" s="221"/>
      <c r="C196" s="222"/>
      <c r="D196" s="223"/>
      <c r="E196" s="223"/>
      <c r="F196" s="224"/>
      <c r="G196" s="225"/>
      <c r="H196" s="225"/>
    </row>
    <row r="197" spans="1:8" s="462" customFormat="1" ht="75" customHeight="1" x14ac:dyDescent="0.2">
      <c r="A197" s="460" t="s">
        <v>654</v>
      </c>
      <c r="B197" s="460"/>
      <c r="C197" s="460"/>
      <c r="D197" s="460"/>
      <c r="E197" s="460"/>
      <c r="F197" s="460"/>
      <c r="G197" s="460"/>
      <c r="H197" s="460"/>
    </row>
    <row r="198" spans="1:8" s="462" customFormat="1" ht="24.75" customHeight="1" x14ac:dyDescent="0.2">
      <c r="A198" s="461" t="s">
        <v>686</v>
      </c>
      <c r="B198" s="461"/>
      <c r="C198" s="461"/>
      <c r="D198" s="461"/>
      <c r="E198" s="461"/>
      <c r="F198" s="461"/>
      <c r="G198" s="461"/>
      <c r="H198" s="461"/>
    </row>
    <row r="199" spans="1:8" s="226" customFormat="1" ht="12" customHeight="1" x14ac:dyDescent="0.2">
      <c r="A199" s="221"/>
      <c r="B199" s="221"/>
      <c r="C199" s="222"/>
      <c r="D199" s="223"/>
      <c r="E199" s="223"/>
      <c r="F199" s="224"/>
      <c r="G199" s="225"/>
      <c r="H199" s="225"/>
    </row>
    <row r="200" spans="1:8" ht="42" customHeight="1" x14ac:dyDescent="0.2">
      <c r="A200" s="252" t="s">
        <v>157</v>
      </c>
      <c r="B200" s="252"/>
      <c r="C200" s="252"/>
      <c r="D200" s="252"/>
      <c r="E200" s="252"/>
      <c r="F200" s="252"/>
      <c r="G200" s="252"/>
      <c r="H200" s="252"/>
    </row>
    <row r="201" spans="1:8" ht="36" customHeight="1" x14ac:dyDescent="0.2">
      <c r="A201" s="252" t="s">
        <v>158</v>
      </c>
      <c r="B201" s="252"/>
      <c r="C201" s="252"/>
      <c r="D201" s="252"/>
      <c r="E201" s="252"/>
      <c r="F201" s="252"/>
      <c r="G201" s="252"/>
      <c r="H201" s="252"/>
    </row>
    <row r="202" spans="1:8" ht="189" customHeight="1" x14ac:dyDescent="0.2">
      <c r="A20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11"/>
      <c r="C202" s="311"/>
      <c r="D202" s="311"/>
      <c r="E202" s="311"/>
      <c r="F202" s="311"/>
      <c r="G202" s="311"/>
      <c r="H202" s="311"/>
    </row>
    <row r="203" spans="1:8" s="16" customFormat="1" ht="67.5" customHeight="1" x14ac:dyDescent="0.2">
      <c r="A203" s="227" t="s">
        <v>160</v>
      </c>
      <c r="B203" s="227"/>
      <c r="C203" s="227"/>
      <c r="D203" s="227"/>
      <c r="E203" s="227"/>
      <c r="F203" s="227"/>
      <c r="G203" s="227"/>
      <c r="H203" s="227"/>
    </row>
    <row r="204" spans="1:8" ht="23.25" x14ac:dyDescent="0.2">
      <c r="A204" s="252" t="s">
        <v>161</v>
      </c>
      <c r="B204" s="252"/>
      <c r="C204" s="252"/>
      <c r="D204" s="252"/>
      <c r="E204" s="252"/>
      <c r="F204" s="252"/>
      <c r="G204" s="252"/>
      <c r="H204" s="252"/>
    </row>
    <row r="205" spans="1:8" ht="6" customHeight="1" x14ac:dyDescent="0.2"/>
    <row r="206" spans="1:8" s="254" customFormat="1" ht="114.75" customHeight="1" x14ac:dyDescent="0.2">
      <c r="A206" s="227" t="s">
        <v>162</v>
      </c>
      <c r="B206" s="227"/>
      <c r="C206" s="227"/>
      <c r="D206" s="227"/>
      <c r="E206" s="227"/>
      <c r="F206" s="227"/>
      <c r="G206" s="227"/>
      <c r="H206" s="227"/>
    </row>
  </sheetData>
  <sheetProtection selectLockedCells="1" selectUnlockedCells="1"/>
  <mergeCells count="336">
    <mergeCell ref="A204:H204"/>
    <mergeCell ref="A206:E206"/>
    <mergeCell ref="F206:H206"/>
    <mergeCell ref="A197:H197"/>
    <mergeCell ref="A198:H198"/>
    <mergeCell ref="A200:H200"/>
    <mergeCell ref="A201:H201"/>
    <mergeCell ref="A202:H202"/>
    <mergeCell ref="A203:H203"/>
    <mergeCell ref="A193:B193"/>
    <mergeCell ref="D193:E193"/>
    <mergeCell ref="A194:B194"/>
    <mergeCell ref="D194:E194"/>
    <mergeCell ref="A195:B195"/>
    <mergeCell ref="D195:E195"/>
    <mergeCell ref="A190:B190"/>
    <mergeCell ref="D190:E190"/>
    <mergeCell ref="A191:B191"/>
    <mergeCell ref="D191:E191"/>
    <mergeCell ref="A192:B192"/>
    <mergeCell ref="D192:E192"/>
    <mergeCell ref="A182:C182"/>
    <mergeCell ref="A183:C183"/>
    <mergeCell ref="A185:H185"/>
    <mergeCell ref="A186:H186"/>
    <mergeCell ref="A188:E188"/>
    <mergeCell ref="A189:E189"/>
    <mergeCell ref="A177:C177"/>
    <mergeCell ref="G177:H177"/>
    <mergeCell ref="A178:C178"/>
    <mergeCell ref="A179:C179"/>
    <mergeCell ref="A180:C180"/>
    <mergeCell ref="A181:C181"/>
    <mergeCell ref="A171:B171"/>
    <mergeCell ref="D171:H171"/>
    <mergeCell ref="C173:D173"/>
    <mergeCell ref="C174:D174"/>
    <mergeCell ref="C175:D175"/>
    <mergeCell ref="C176:D176"/>
    <mergeCell ref="A168:C168"/>
    <mergeCell ref="D168:H168"/>
    <mergeCell ref="A169:B169"/>
    <mergeCell ref="C169:C170"/>
    <mergeCell ref="D169:H169"/>
    <mergeCell ref="A170:B170"/>
    <mergeCell ref="D170:H170"/>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194"/>
  <sheetViews>
    <sheetView view="pageBreakPreview" zoomScale="40" zoomScaleNormal="60" zoomScaleSheetLayoutView="40" workbookViewId="0">
      <pane ySplit="4" topLeftCell="A114"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февраля 2024 г.</v>
      </c>
      <c r="B2" s="6" t="s">
        <v>2</v>
      </c>
      <c r="C2" s="7" t="s">
        <v>687</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17"/>
      <c r="C47" s="118"/>
      <c r="D47" s="268"/>
    </row>
    <row r="48" spans="1:4"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361">
        <v>1800</v>
      </c>
    </row>
    <row r="49" spans="1:4"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362"/>
    </row>
    <row r="50" spans="1:4"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362"/>
    </row>
    <row r="51" spans="1:4" ht="21.75" thickBot="1" x14ac:dyDescent="0.25">
      <c r="A51" s="81"/>
      <c r="B51" s="117"/>
      <c r="C51" s="118"/>
      <c r="D51" s="268"/>
    </row>
    <row r="52" spans="1:4"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21">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22"/>
    </row>
    <row r="54" spans="1:4" ht="21.75" thickBot="1" x14ac:dyDescent="0.25">
      <c r="A54" s="81"/>
      <c r="B54" s="117"/>
      <c r="C54" s="118"/>
      <c r="D54" s="268"/>
    </row>
    <row r="55" spans="1:4" ht="50.1" customHeight="1" thickBot="1" x14ac:dyDescent="0.25">
      <c r="A55" s="119" t="s">
        <v>31</v>
      </c>
      <c r="B55" s="120"/>
      <c r="C55" s="120"/>
      <c r="D55" s="269" t="str">
        <f>"от "&amp;MIN(D56:D75)&amp;" до "&amp;MAX(D56:D75)</f>
        <v>от 120 до 2400</v>
      </c>
    </row>
    <row r="56" spans="1:4"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6" s="270">
        <v>120</v>
      </c>
    </row>
    <row r="57" spans="1:4" ht="37.5" customHeight="1" x14ac:dyDescent="0.2">
      <c r="A57" s="130" t="s">
        <v>33</v>
      </c>
      <c r="B57" s="131"/>
      <c r="C57" s="126"/>
      <c r="D57" s="271">
        <v>240</v>
      </c>
    </row>
    <row r="58" spans="1:4" ht="37.5" customHeight="1" x14ac:dyDescent="0.2">
      <c r="A58" s="130" t="s">
        <v>34</v>
      </c>
      <c r="B58" s="131"/>
      <c r="C58" s="126"/>
      <c r="D58" s="271">
        <v>360</v>
      </c>
    </row>
    <row r="59" spans="1:4" ht="37.5" customHeight="1" x14ac:dyDescent="0.2">
      <c r="A59" s="130" t="s">
        <v>35</v>
      </c>
      <c r="B59" s="131"/>
      <c r="C59" s="126"/>
      <c r="D59" s="271">
        <v>480</v>
      </c>
    </row>
    <row r="60" spans="1:4" ht="37.5" customHeight="1" x14ac:dyDescent="0.2">
      <c r="A60" s="130" t="s">
        <v>36</v>
      </c>
      <c r="B60" s="131"/>
      <c r="C60" s="126"/>
      <c r="D60" s="271">
        <v>600</v>
      </c>
    </row>
    <row r="61" spans="1:4" ht="37.5" customHeight="1" x14ac:dyDescent="0.2">
      <c r="A61" s="130" t="s">
        <v>37</v>
      </c>
      <c r="B61" s="131"/>
      <c r="C61" s="126"/>
      <c r="D61" s="271">
        <v>720</v>
      </c>
    </row>
    <row r="62" spans="1:4" ht="37.5" customHeight="1" x14ac:dyDescent="0.2">
      <c r="A62" s="130" t="s">
        <v>38</v>
      </c>
      <c r="B62" s="131"/>
      <c r="C62" s="126"/>
      <c r="D62" s="271">
        <v>840</v>
      </c>
    </row>
    <row r="63" spans="1:4" ht="37.5" customHeight="1" x14ac:dyDescent="0.2">
      <c r="A63" s="130" t="s">
        <v>39</v>
      </c>
      <c r="B63" s="131"/>
      <c r="C63" s="126"/>
      <c r="D63" s="271">
        <v>960</v>
      </c>
    </row>
    <row r="64" spans="1:4" ht="37.5" customHeight="1" x14ac:dyDescent="0.2">
      <c r="A64" s="130" t="s">
        <v>40</v>
      </c>
      <c r="B64" s="131"/>
      <c r="C64" s="126"/>
      <c r="D64" s="271">
        <v>1080</v>
      </c>
    </row>
    <row r="65" spans="1:4" ht="37.5" customHeight="1" x14ac:dyDescent="0.2">
      <c r="A65" s="130" t="s">
        <v>41</v>
      </c>
      <c r="B65" s="131"/>
      <c r="C65" s="126"/>
      <c r="D65" s="271">
        <v>1200</v>
      </c>
    </row>
    <row r="66" spans="1:4" ht="37.5" customHeight="1" x14ac:dyDescent="0.2">
      <c r="A66" s="130" t="s">
        <v>42</v>
      </c>
      <c r="B66" s="131"/>
      <c r="C66" s="126"/>
      <c r="D66" s="271">
        <v>1320</v>
      </c>
    </row>
    <row r="67" spans="1:4" ht="37.5" customHeight="1" x14ac:dyDescent="0.2">
      <c r="A67" s="130" t="s">
        <v>43</v>
      </c>
      <c r="B67" s="131"/>
      <c r="C67" s="126"/>
      <c r="D67" s="271">
        <v>1440</v>
      </c>
    </row>
    <row r="68" spans="1:4" ht="37.5" customHeight="1" x14ac:dyDescent="0.2">
      <c r="A68" s="130" t="s">
        <v>44</v>
      </c>
      <c r="B68" s="131"/>
      <c r="C68" s="126"/>
      <c r="D68" s="271">
        <v>1560</v>
      </c>
    </row>
    <row r="69" spans="1:4" ht="37.5" customHeight="1" x14ac:dyDescent="0.2">
      <c r="A69" s="130" t="s">
        <v>45</v>
      </c>
      <c r="B69" s="131"/>
      <c r="C69" s="126"/>
      <c r="D69" s="271">
        <v>1680</v>
      </c>
    </row>
    <row r="70" spans="1:4" ht="37.5" customHeight="1" x14ac:dyDescent="0.2">
      <c r="A70" s="130" t="s">
        <v>46</v>
      </c>
      <c r="B70" s="131"/>
      <c r="C70" s="126"/>
      <c r="D70" s="271">
        <v>1800</v>
      </c>
    </row>
    <row r="71" spans="1:4" ht="37.5" customHeight="1" x14ac:dyDescent="0.2">
      <c r="A71" s="130" t="s">
        <v>47</v>
      </c>
      <c r="B71" s="131"/>
      <c r="C71" s="126"/>
      <c r="D71" s="271">
        <v>1920</v>
      </c>
    </row>
    <row r="72" spans="1:4" ht="37.5" customHeight="1" x14ac:dyDescent="0.2">
      <c r="A72" s="130" t="s">
        <v>48</v>
      </c>
      <c r="B72" s="131"/>
      <c r="C72" s="126"/>
      <c r="D72" s="271">
        <v>2040</v>
      </c>
    </row>
    <row r="73" spans="1:4" ht="37.5" customHeight="1" x14ac:dyDescent="0.2">
      <c r="A73" s="130" t="s">
        <v>49</v>
      </c>
      <c r="B73" s="131"/>
      <c r="C73" s="126"/>
      <c r="D73" s="271">
        <v>2160</v>
      </c>
    </row>
    <row r="74" spans="1:4" ht="37.5" customHeight="1" x14ac:dyDescent="0.2">
      <c r="A74" s="130" t="s">
        <v>50</v>
      </c>
      <c r="B74" s="131"/>
      <c r="C74" s="126"/>
      <c r="D74" s="271">
        <v>2280</v>
      </c>
    </row>
    <row r="75" spans="1:4" ht="37.5" customHeight="1" thickBot="1" x14ac:dyDescent="0.25">
      <c r="A75" s="130" t="s">
        <v>51</v>
      </c>
      <c r="B75" s="131"/>
      <c r="C75" s="126"/>
      <c r="D75" s="271">
        <v>2400</v>
      </c>
    </row>
    <row r="76" spans="1:4" ht="50.1" customHeight="1" thickBot="1" x14ac:dyDescent="0.25">
      <c r="A76" s="119" t="s">
        <v>52</v>
      </c>
      <c r="B76" s="120"/>
      <c r="C76" s="120"/>
      <c r="D76" s="269" t="str">
        <f>"от "&amp;MIN(D77:D86)&amp;" до "&amp;MAX(D77:D86)</f>
        <v>от 60 до 648</v>
      </c>
    </row>
    <row r="77" spans="1:4" ht="151.5" x14ac:dyDescent="0.2">
      <c r="A77" s="132" t="s">
        <v>53</v>
      </c>
      <c r="B77" s="133" t="s">
        <v>13</v>
      </c>
      <c r="C77" s="321"/>
      <c r="D77" s="279">
        <v>192</v>
      </c>
    </row>
    <row r="78" spans="1:4" ht="37.5" customHeight="1" x14ac:dyDescent="0.2">
      <c r="A78" s="273" t="s">
        <v>54</v>
      </c>
      <c r="B78" s="274"/>
      <c r="C78" s="139"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8" s="271">
        <v>60</v>
      </c>
    </row>
    <row r="79" spans="1:4" ht="37.5" customHeight="1" x14ac:dyDescent="0.2">
      <c r="A79" s="273" t="s">
        <v>55</v>
      </c>
      <c r="B79" s="274"/>
      <c r="C79" s="142"/>
      <c r="D79" s="271">
        <v>648</v>
      </c>
    </row>
    <row r="80" spans="1:4" ht="37.5" customHeight="1" x14ac:dyDescent="0.2">
      <c r="A80" s="275" t="s">
        <v>56</v>
      </c>
      <c r="B80" s="276"/>
      <c r="C80" s="142"/>
      <c r="D80" s="271">
        <v>180</v>
      </c>
    </row>
    <row r="81" spans="1:4" ht="37.5" customHeight="1" x14ac:dyDescent="0.2">
      <c r="A81" s="277" t="s">
        <v>57</v>
      </c>
      <c r="B81" s="278"/>
      <c r="C81" s="142"/>
      <c r="D81" s="271">
        <v>594</v>
      </c>
    </row>
    <row r="82" spans="1:4" ht="37.5" customHeight="1" x14ac:dyDescent="0.2">
      <c r="A82" s="273" t="s">
        <v>58</v>
      </c>
      <c r="B82" s="274"/>
      <c r="C82" s="142"/>
      <c r="D82" s="279">
        <v>60</v>
      </c>
    </row>
    <row r="83" spans="1:4" ht="37.5" customHeight="1" x14ac:dyDescent="0.2">
      <c r="A83" s="273" t="s">
        <v>59</v>
      </c>
      <c r="B83" s="274"/>
      <c r="C83" s="142"/>
      <c r="D83" s="279">
        <v>60</v>
      </c>
    </row>
    <row r="84" spans="1:4" ht="37.5" customHeight="1" x14ac:dyDescent="0.2">
      <c r="A84" s="273" t="s">
        <v>60</v>
      </c>
      <c r="B84" s="274"/>
      <c r="C84" s="142"/>
      <c r="D84" s="279">
        <v>120</v>
      </c>
    </row>
    <row r="85" spans="1:4" ht="37.5" customHeight="1" x14ac:dyDescent="0.2">
      <c r="A85" s="273" t="s">
        <v>61</v>
      </c>
      <c r="B85" s="274"/>
      <c r="C85" s="142"/>
      <c r="D85" s="279">
        <v>180</v>
      </c>
    </row>
    <row r="86" spans="1:4" ht="37.5" customHeight="1" thickBot="1" x14ac:dyDescent="0.25">
      <c r="A86" s="280" t="s">
        <v>62</v>
      </c>
      <c r="B86" s="281"/>
      <c r="C86" s="147"/>
      <c r="D86" s="282">
        <v>240</v>
      </c>
    </row>
    <row r="87" spans="1:4"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87" s="723">
        <v>30</v>
      </c>
    </row>
    <row r="88" spans="1:4" ht="50.1" customHeight="1" thickBot="1" x14ac:dyDescent="0.25">
      <c r="A88" s="24" t="s">
        <v>65</v>
      </c>
      <c r="B88" s="25"/>
      <c r="C88" s="26"/>
      <c r="D88" s="27" t="str">
        <f>"от "&amp;MIN(D90,D110:D126)&amp;" до "&amp;MAX(D90,D110:D126)</f>
        <v>от 300 до 2412</v>
      </c>
    </row>
    <row r="89" spans="1:4" ht="21.75" thickBot="1" x14ac:dyDescent="0.25">
      <c r="A89" s="301"/>
      <c r="B89" s="302"/>
      <c r="C89" s="118"/>
      <c r="D89" s="303"/>
    </row>
    <row r="90" spans="1:4" ht="57.7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90" s="517">
        <v>360</v>
      </c>
    </row>
    <row r="91" spans="1:4" ht="57.75" customHeight="1" thickBot="1" x14ac:dyDescent="0.25">
      <c r="A91" s="167" t="s">
        <v>67</v>
      </c>
      <c r="B91" s="168"/>
      <c r="C91" s="169"/>
      <c r="D91" s="656" t="s">
        <v>68</v>
      </c>
    </row>
    <row r="92" spans="1:4" ht="57.75" customHeight="1" x14ac:dyDescent="0.2">
      <c r="A92" s="173" t="s">
        <v>69</v>
      </c>
      <c r="B92" s="174"/>
      <c r="C92" s="169"/>
      <c r="D92" s="271">
        <f>D90/4</f>
        <v>90</v>
      </c>
    </row>
    <row r="93" spans="1:4" ht="57.75" customHeight="1" x14ac:dyDescent="0.2">
      <c r="A93" s="173" t="s">
        <v>70</v>
      </c>
      <c r="B93" s="174"/>
      <c r="C93" s="169"/>
      <c r="D93" s="271">
        <f>D90/5</f>
        <v>72</v>
      </c>
    </row>
    <row r="94" spans="1:4" ht="57.75" customHeight="1" x14ac:dyDescent="0.2">
      <c r="A94" s="173" t="s">
        <v>71</v>
      </c>
      <c r="B94" s="174"/>
      <c r="C94" s="169"/>
      <c r="D94" s="271">
        <f>D90/6</f>
        <v>60</v>
      </c>
    </row>
    <row r="95" spans="1:4" ht="57.75" customHeight="1" x14ac:dyDescent="0.2">
      <c r="A95" s="173" t="s">
        <v>72</v>
      </c>
      <c r="B95" s="174"/>
      <c r="C95" s="169"/>
      <c r="D95" s="271">
        <f>D90/7</f>
        <v>51.428571428571431</v>
      </c>
    </row>
    <row r="96" spans="1:4" ht="57.75" customHeight="1" x14ac:dyDescent="0.2">
      <c r="A96" s="173" t="s">
        <v>73</v>
      </c>
      <c r="B96" s="174"/>
      <c r="C96" s="169"/>
      <c r="D96" s="271">
        <f>D90/8</f>
        <v>45</v>
      </c>
    </row>
    <row r="97" spans="1:4" ht="57.75" customHeight="1" x14ac:dyDescent="0.2">
      <c r="A97" s="173" t="s">
        <v>74</v>
      </c>
      <c r="B97" s="174"/>
      <c r="C97" s="169"/>
      <c r="D97" s="271">
        <f>D90/9</f>
        <v>40</v>
      </c>
    </row>
    <row r="98" spans="1:4" ht="57.75" customHeight="1" thickBot="1" x14ac:dyDescent="0.25">
      <c r="A98" s="173" t="s">
        <v>75</v>
      </c>
      <c r="B98" s="174"/>
      <c r="C98" s="169"/>
      <c r="D98" s="271">
        <f>D90/10</f>
        <v>36</v>
      </c>
    </row>
    <row r="99" spans="1:4" ht="57.75" customHeight="1" thickBot="1" x14ac:dyDescent="0.25">
      <c r="A99" s="162" t="s">
        <v>76</v>
      </c>
      <c r="B99" s="163"/>
      <c r="C99" s="169"/>
      <c r="D99" s="517">
        <v>1368</v>
      </c>
    </row>
    <row r="100" spans="1:4" ht="57.75" customHeight="1" thickBot="1" x14ac:dyDescent="0.25">
      <c r="A100" s="167" t="s">
        <v>67</v>
      </c>
      <c r="B100" s="168"/>
      <c r="C100" s="169"/>
      <c r="D100" s="656" t="s">
        <v>68</v>
      </c>
    </row>
    <row r="101" spans="1:4" ht="57.75" customHeight="1" x14ac:dyDescent="0.2">
      <c r="A101" s="173" t="s">
        <v>69</v>
      </c>
      <c r="B101" s="174"/>
      <c r="C101" s="169"/>
      <c r="D101" s="271">
        <v>342</v>
      </c>
    </row>
    <row r="102" spans="1:4" ht="57.75" customHeight="1" x14ac:dyDescent="0.2">
      <c r="A102" s="173" t="s">
        <v>70</v>
      </c>
      <c r="B102" s="174"/>
      <c r="C102" s="169"/>
      <c r="D102" s="271">
        <v>273.59999999999997</v>
      </c>
    </row>
    <row r="103" spans="1:4" ht="57.75" customHeight="1" x14ac:dyDescent="0.2">
      <c r="A103" s="173" t="s">
        <v>71</v>
      </c>
      <c r="B103" s="174"/>
      <c r="C103" s="169"/>
      <c r="D103" s="271">
        <v>228</v>
      </c>
    </row>
    <row r="104" spans="1:4" ht="57.75" customHeight="1" x14ac:dyDescent="0.2">
      <c r="A104" s="173" t="s">
        <v>72</v>
      </c>
      <c r="B104" s="174"/>
      <c r="C104" s="169"/>
      <c r="D104" s="271">
        <v>195.42857142857142</v>
      </c>
    </row>
    <row r="105" spans="1:4" ht="57.75" customHeight="1" x14ac:dyDescent="0.2">
      <c r="A105" s="173" t="s">
        <v>73</v>
      </c>
      <c r="B105" s="174"/>
      <c r="C105" s="169"/>
      <c r="D105" s="271">
        <v>171</v>
      </c>
    </row>
    <row r="106" spans="1:4" ht="57.75" customHeight="1" x14ac:dyDescent="0.2">
      <c r="A106" s="173" t="s">
        <v>74</v>
      </c>
      <c r="B106" s="174"/>
      <c r="C106" s="169"/>
      <c r="D106" s="271">
        <v>152</v>
      </c>
    </row>
    <row r="107" spans="1:4" ht="57.75" customHeight="1" thickBot="1" x14ac:dyDescent="0.25">
      <c r="A107" s="173" t="s">
        <v>75</v>
      </c>
      <c r="B107" s="174"/>
      <c r="C107" s="177"/>
      <c r="D107" s="271">
        <v>136.79999999999998</v>
      </c>
    </row>
    <row r="108" spans="1:4"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8" s="297">
        <v>3000</v>
      </c>
    </row>
    <row r="109" spans="1:4" ht="21.75" thickBot="1" x14ac:dyDescent="0.25">
      <c r="A109" s="180"/>
      <c r="B109" s="181"/>
      <c r="C109" s="182"/>
      <c r="D109" s="293"/>
    </row>
    <row r="110" spans="1:4"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"2ГИС.ТАГАНРОГ</v>
      </c>
      <c r="D110" s="279">
        <v>1740</v>
      </c>
    </row>
    <row r="111" spans="1:4"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1" s="279">
        <v>648</v>
      </c>
    </row>
    <row r="112" spans="1:4"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2" s="279">
        <v>1008</v>
      </c>
    </row>
    <row r="113" spans="1:4"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"2ГИС.ТАГАНРОГ</v>
      </c>
      <c r="D113" s="279">
        <v>2010</v>
      </c>
    </row>
    <row r="114" spans="1:4"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"2ГИС.ТАГАНРОГ</v>
      </c>
      <c r="D114" s="279">
        <v>2412</v>
      </c>
    </row>
    <row r="115" spans="1:4"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5" s="279">
        <v>648</v>
      </c>
    </row>
    <row r="116" spans="1:4"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6" s="279">
        <v>414</v>
      </c>
    </row>
    <row r="117" spans="1:4"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7" s="279">
        <v>888</v>
      </c>
    </row>
    <row r="118" spans="1:4" ht="50.1" customHeight="1" x14ac:dyDescent="0.2">
      <c r="A118" s="143" t="s">
        <v>86</v>
      </c>
      <c r="B118" s="144"/>
      <c r="C118" s="190" t="str">
        <f>C149</f>
        <v>электронный справочник на основе Справочника организаций "2ГИС.ТАГАНРОГ (мобильная версия 2ГИС 4.0 и выше)</v>
      </c>
      <c r="D118" s="279">
        <v>1200</v>
      </c>
    </row>
    <row r="119" spans="1:4" ht="50.1" customHeight="1" x14ac:dyDescent="0.2">
      <c r="A119" s="143" t="s">
        <v>87</v>
      </c>
      <c r="B119" s="144"/>
      <c r="C119" s="190" t="s">
        <v>88</v>
      </c>
      <c r="D119" s="279">
        <v>300</v>
      </c>
    </row>
    <row r="120" spans="1:4" ht="79.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0" s="279">
        <v>1008</v>
      </c>
    </row>
    <row r="121" spans="1:4" ht="79.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1" s="279">
        <v>804</v>
      </c>
    </row>
    <row r="122" spans="1:4" ht="79.5" customHeight="1" x14ac:dyDescent="0.2">
      <c r="A122" s="143" t="s">
        <v>91</v>
      </c>
      <c r="B122" s="144"/>
      <c r="C122"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2" s="279">
        <v>474</v>
      </c>
    </row>
    <row r="123" spans="1:4" ht="79.5" customHeight="1" x14ac:dyDescent="0.2">
      <c r="A123" s="143" t="s">
        <v>92</v>
      </c>
      <c r="B123" s="144"/>
      <c r="C123"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3" s="279">
        <v>408</v>
      </c>
    </row>
    <row r="124" spans="1:4" ht="79.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4" s="279">
        <v>2010</v>
      </c>
    </row>
    <row r="125" spans="1:4" ht="79.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5" s="279">
        <v>2004</v>
      </c>
    </row>
    <row r="126" spans="1:4"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6" s="279">
        <v>474</v>
      </c>
    </row>
    <row r="127" spans="1:4"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7" s="279">
        <v>192</v>
      </c>
    </row>
    <row r="128" spans="1:4"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8" s="279">
        <v>100002</v>
      </c>
    </row>
    <row r="129" spans="1:4"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9" s="279">
        <v>1005</v>
      </c>
    </row>
    <row r="130" spans="1:4" s="16" customFormat="1" ht="96" customHeight="1" x14ac:dyDescent="0.2">
      <c r="A130" s="137" t="s">
        <v>99</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30" s="279">
        <v>2004</v>
      </c>
    </row>
    <row r="131" spans="1:4" ht="50.1" customHeight="1" x14ac:dyDescent="0.2">
      <c r="A131" s="143" t="s">
        <v>100</v>
      </c>
      <c r="B131" s="144"/>
      <c r="C131" s="190" t="str">
        <f>"Интернет-площадка 2gis.ru на основе Cправочника организаций "&amp;$C$2&amp;""</f>
        <v>Интернет-площадка 2gis.ru на основе Cправочника организаций "2ГИС.ТАГАНРОГ</v>
      </c>
      <c r="D131" s="279">
        <v>2520</v>
      </c>
    </row>
    <row r="132" spans="1:4" ht="42" customHeight="1" x14ac:dyDescent="0.2">
      <c r="A132" s="143" t="s">
        <v>101</v>
      </c>
      <c r="B132" s="144"/>
      <c r="C132" s="190"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79">
        <v>960</v>
      </c>
    </row>
    <row r="133" spans="1:4" ht="50.1" customHeight="1" x14ac:dyDescent="0.2">
      <c r="A133" s="143" t="s">
        <v>102</v>
      </c>
      <c r="B133" s="144"/>
      <c r="C133" s="190" t="str">
        <f t="shared" si="1"/>
        <v>Электронный справочник на основе Справочника организаций "2ГИС.ТАГАНРОГ (версия для ПК)</v>
      </c>
      <c r="D133" s="279">
        <v>1440</v>
      </c>
    </row>
    <row r="134" spans="1:4" ht="50.1" customHeight="1" x14ac:dyDescent="0.2">
      <c r="A134" s="143" t="s">
        <v>103</v>
      </c>
      <c r="B134" s="144"/>
      <c r="C134" s="190" t="str">
        <f>"Интернет-площадка 2gis.ru на основе Cправочника организаций "&amp;$C$2&amp;""</f>
        <v>Интернет-площадка 2gis.ru на основе Cправочника организаций "2ГИС.ТАГАНРОГ</v>
      </c>
      <c r="D134" s="279">
        <v>2880</v>
      </c>
    </row>
    <row r="135" spans="1:4" ht="50.1" customHeight="1" x14ac:dyDescent="0.2">
      <c r="A135" s="143" t="s">
        <v>104</v>
      </c>
      <c r="B135" s="144"/>
      <c r="C135" s="190" t="str">
        <f>"Интернет-площадка 2gis.ru на основе Cправочника организаций "&amp;$C$2&amp;""</f>
        <v>Интернет-площадка 2gis.ru на основе Cправочника организаций "2ГИС.ТАГАНРОГ</v>
      </c>
      <c r="D135" s="279">
        <v>3456</v>
      </c>
    </row>
    <row r="136" spans="1:4" ht="50.1" customHeight="1" x14ac:dyDescent="0.2">
      <c r="A136" s="143" t="s">
        <v>105</v>
      </c>
      <c r="B136" s="144"/>
      <c r="C136" s="190" t="str">
        <f t="shared" si="1"/>
        <v>Электронный справочник на основе Справочника организаций "2ГИС.ТАГАНРОГ (версия для ПК)</v>
      </c>
      <c r="D136" s="279">
        <v>960</v>
      </c>
    </row>
    <row r="137" spans="1:4" ht="50.1" customHeight="1" x14ac:dyDescent="0.2">
      <c r="A137" s="143" t="s">
        <v>106</v>
      </c>
      <c r="B137" s="144"/>
      <c r="C137" s="190" t="str">
        <f t="shared" si="1"/>
        <v>Электронный справочник на основе Справочника организаций "2ГИС.ТАГАНРОГ (версия для ПК)</v>
      </c>
      <c r="D137" s="279">
        <v>600</v>
      </c>
    </row>
    <row r="138" spans="1:4" ht="50.1" customHeight="1" x14ac:dyDescent="0.2">
      <c r="A138" s="143" t="s">
        <v>107</v>
      </c>
      <c r="B138" s="144"/>
      <c r="C138" s="190" t="str">
        <f t="shared" si="1"/>
        <v>Электронный справочник на основе Справочника организаций "2ГИС.ТАГАНРОГ (версия для ПК)</v>
      </c>
      <c r="D138" s="279">
        <v>1320</v>
      </c>
    </row>
    <row r="139" spans="1:4" ht="50.1" customHeight="1" x14ac:dyDescent="0.2">
      <c r="A139" s="143" t="s">
        <v>108</v>
      </c>
      <c r="B139" s="144"/>
      <c r="C139" s="190" t="s">
        <v>88</v>
      </c>
      <c r="D139" s="279">
        <v>480</v>
      </c>
    </row>
    <row r="140" spans="1:4" ht="69" customHeight="1" x14ac:dyDescent="0.2">
      <c r="A140" s="143" t="s">
        <v>109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279">
        <v>2880</v>
      </c>
    </row>
    <row r="141" spans="1:4" ht="50.1" customHeight="1" thickBot="1" x14ac:dyDescent="0.25">
      <c r="A141" s="143" t="s">
        <v>110</v>
      </c>
      <c r="B141" s="144"/>
      <c r="C141" s="190" t="str">
        <f t="shared" si="1"/>
        <v>Электронный справочник на основе Справочника организаций "2ГИС.ТАГАНРОГ (версия для ПК)</v>
      </c>
      <c r="D141" s="279">
        <v>720</v>
      </c>
    </row>
    <row r="142" spans="1:4" s="16" customFormat="1" ht="36" customHeight="1" thickBot="1" x14ac:dyDescent="0.25">
      <c r="A142" s="24" t="s">
        <v>111</v>
      </c>
      <c r="B142" s="25"/>
      <c r="C142" s="24"/>
      <c r="D142" s="295"/>
    </row>
    <row r="143" spans="1:4" s="16" customFormat="1" ht="50.1" customHeight="1" x14ac:dyDescent="0.2">
      <c r="A143" s="143" t="s">
        <v>112</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43" s="279">
        <v>2004</v>
      </c>
    </row>
    <row r="144" spans="1:4" s="16" customFormat="1" ht="50.1" customHeight="1" x14ac:dyDescent="0.2">
      <c r="A144" s="143" t="s">
        <v>113</v>
      </c>
      <c r="B144" s="144"/>
      <c r="C144" s="196"/>
      <c r="D144" s="279">
        <v>2004</v>
      </c>
    </row>
    <row r="145" spans="1:4" s="16" customFormat="1" ht="50.1" customHeight="1" x14ac:dyDescent="0.2">
      <c r="A145" s="194" t="s">
        <v>114</v>
      </c>
      <c r="B145" s="195"/>
      <c r="C145" s="196"/>
      <c r="D145" s="279">
        <v>1500</v>
      </c>
    </row>
    <row r="146" spans="1:4" s="16" customFormat="1" ht="50.1" customHeight="1" x14ac:dyDescent="0.2">
      <c r="A146" s="194" t="s">
        <v>115</v>
      </c>
      <c r="B146" s="195"/>
      <c r="C146" s="196"/>
      <c r="D146" s="279">
        <v>150</v>
      </c>
    </row>
    <row r="147" spans="1:4" s="16" customFormat="1" ht="50.1" customHeight="1" thickBot="1" x14ac:dyDescent="0.25">
      <c r="A147" s="194" t="s">
        <v>116</v>
      </c>
      <c r="B147" s="195"/>
      <c r="C147" s="198"/>
      <c r="D147" s="279">
        <v>510</v>
      </c>
    </row>
    <row r="148" spans="1:4" s="16" customFormat="1" ht="50.1" customHeight="1" thickBot="1" x14ac:dyDescent="0.25">
      <c r="A148" s="24" t="s">
        <v>117</v>
      </c>
      <c r="B148" s="25"/>
      <c r="C148" s="26"/>
      <c r="D148" s="26"/>
    </row>
    <row r="149" spans="1:4" ht="50.1" customHeight="1" x14ac:dyDescent="0.2">
      <c r="A149" s="143" t="s">
        <v>164</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9" s="279">
        <v>180</v>
      </c>
    </row>
    <row r="150" spans="1:4" ht="50.1" customHeight="1" x14ac:dyDescent="0.2">
      <c r="A150" s="143" t="s">
        <v>119</v>
      </c>
      <c r="B150" s="144"/>
      <c r="C150" s="190" t="str">
        <f>"Интернет-площадка 2gis.ru на основе Cправочника организаций "&amp;$C$2&amp;""</f>
        <v>Интернет-площадка 2gis.ru на основе Cправочника организаций "2ГИС.ТАГАНРОГ</v>
      </c>
      <c r="D150" s="271">
        <v>180</v>
      </c>
    </row>
    <row r="151" spans="1:4" ht="50.1" customHeight="1" x14ac:dyDescent="0.2">
      <c r="A151" s="143" t="s">
        <v>120</v>
      </c>
      <c r="B151" s="144"/>
      <c r="C151"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1" s="279">
        <v>180</v>
      </c>
    </row>
    <row r="152" spans="1:4" ht="50.1" customHeight="1" x14ac:dyDescent="0.2">
      <c r="A152" s="143" t="s">
        <v>165</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52" s="271">
        <v>360</v>
      </c>
    </row>
    <row r="153" spans="1:4" ht="50.1" customHeight="1" x14ac:dyDescent="0.2">
      <c r="A153" s="143" t="s">
        <v>166</v>
      </c>
      <c r="B153" s="144"/>
      <c r="C153" s="298" t="str">
        <f>"Интернет-площадка 2gis.ru на основе Cправочника организаций "&amp;$C$2&amp;""</f>
        <v>Интернет-площадка 2gis.ru на основе Cправочника организаций "2ГИС.ТАГАНРОГ</v>
      </c>
      <c r="D153" s="299">
        <v>360</v>
      </c>
    </row>
    <row r="154" spans="1:4" ht="50.1" customHeight="1" x14ac:dyDescent="0.2">
      <c r="A154" s="143" t="s">
        <v>123</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4" s="271">
        <v>360</v>
      </c>
    </row>
    <row r="155" spans="1:4" s="16" customFormat="1" ht="94.5" customHeight="1" x14ac:dyDescent="0.2">
      <c r="A155" s="143" t="s">
        <v>124</v>
      </c>
      <c r="B155" s="144"/>
      <c r="C155" s="300" t="str">
        <f>C150</f>
        <v>Интернет-площадка 2gis.ru на основе Cправочника организаций "2ГИС.ТАГАНРОГ</v>
      </c>
      <c r="D155" s="279">
        <v>180</v>
      </c>
    </row>
    <row r="156" spans="1:4" s="16" customFormat="1" ht="94.5" customHeight="1" thickBot="1" x14ac:dyDescent="0.25">
      <c r="A156" s="143" t="s">
        <v>125</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6" s="279">
        <v>1002</v>
      </c>
    </row>
    <row r="157" spans="1:4" ht="50.1" customHeight="1" thickBot="1" x14ac:dyDescent="0.25">
      <c r="A157" s="301"/>
      <c r="B157" s="302"/>
      <c r="C157" s="118"/>
      <c r="D157" s="303"/>
    </row>
    <row r="158" spans="1:4" s="23" customFormat="1" ht="30" customHeight="1" x14ac:dyDescent="0.2">
      <c r="A158" s="204"/>
      <c r="B158" s="205"/>
      <c r="C158" s="206"/>
      <c r="D158" s="205"/>
    </row>
    <row r="159" spans="1:4" s="16" customFormat="1" ht="21" x14ac:dyDescent="0.2">
      <c r="A159" s="208"/>
      <c r="B159" s="209" t="s">
        <v>126</v>
      </c>
      <c r="C159" s="210" t="s">
        <v>208</v>
      </c>
      <c r="D159" s="210"/>
    </row>
    <row r="160" spans="1:4" s="16" customFormat="1" ht="21" x14ac:dyDescent="0.2">
      <c r="A160" s="208"/>
      <c r="B160" s="211"/>
      <c r="C160" s="212" t="s">
        <v>209</v>
      </c>
      <c r="D160" s="212"/>
    </row>
    <row r="161" spans="1:4" s="16" customFormat="1" ht="21" x14ac:dyDescent="0.2">
      <c r="A161" s="208"/>
      <c r="B161" s="211"/>
      <c r="C161" s="212" t="s">
        <v>210</v>
      </c>
      <c r="D161" s="212"/>
    </row>
    <row r="162" spans="1:4" s="16" customFormat="1" ht="21" x14ac:dyDescent="0.2">
      <c r="A162" s="204"/>
      <c r="B162" s="205"/>
      <c r="C162" s="212"/>
      <c r="D162" s="212"/>
    </row>
    <row r="163" spans="1:4" s="16" customFormat="1" ht="23.25" x14ac:dyDescent="0.2">
      <c r="A163" s="215" t="str">
        <f>Абакан_юр!A158</f>
        <v>По соглашению сторон в качестве валюты платежа могут выступать украинские гривны, в этом случае курс следующий: 1 руб. = 0,4427 гривен</v>
      </c>
      <c r="B163" s="215"/>
      <c r="C163" s="215"/>
      <c r="D163" s="216"/>
    </row>
    <row r="164" spans="1:4" ht="23.25" x14ac:dyDescent="0.2">
      <c r="A164" s="215" t="str">
        <f>Абакан_юр!A159</f>
        <v>По соглашению сторон в качестве валюты платежа могут выступать дирхамы ОАЭ, в этом случае курс следующий: 1 руб. = 0,0427 дирхам</v>
      </c>
      <c r="B164" s="215"/>
      <c r="C164" s="215"/>
      <c r="D164" s="216"/>
    </row>
    <row r="165" spans="1:4" ht="23.25" x14ac:dyDescent="0.2">
      <c r="A165" s="215" t="str">
        <f>Абакан_юр!A160</f>
        <v>По соглашению сторон в качестве валюты платежа могут выступать доллары США, в этом случае курс следующий: 1 руб. = 0,0117 доллара</v>
      </c>
      <c r="B165" s="215"/>
      <c r="C165" s="215"/>
      <c r="D165" s="216"/>
    </row>
    <row r="166" spans="1:4" ht="23.25" x14ac:dyDescent="0.2">
      <c r="A166" s="215" t="str">
        <f>Абакан_юр!A161</f>
        <v>По соглашению сторон в качестве валюты платежа могут выступать евро, в этом случае курс следующий: 1 руб. = 0,0108 евро</v>
      </c>
      <c r="B166" s="215"/>
      <c r="C166" s="215"/>
      <c r="D166" s="216"/>
    </row>
    <row r="167" spans="1:4" ht="23.25" x14ac:dyDescent="0.2">
      <c r="A167" s="215" t="str">
        <f>Абакан_юр!A162</f>
        <v>По соглашению сторон в качестве валюты платежа могут выступать чешские кроны, в этом случае курс следующий: 1 руб. = 0,2672 крона</v>
      </c>
      <c r="B167" s="215"/>
      <c r="C167" s="215"/>
      <c r="D167" s="216"/>
    </row>
    <row r="168" spans="1:4" ht="23.25" x14ac:dyDescent="0.2">
      <c r="A168" s="215" t="str">
        <f>Абакан_юр!A163</f>
        <v>По соглашению сторон в качестве валюты платежа могут выступать киргизские сомы, в этом случае курс следующий: 1 руб. = 1,0485 сом</v>
      </c>
      <c r="B168" s="215"/>
      <c r="C168" s="215"/>
      <c r="D168" s="216"/>
    </row>
    <row r="169" spans="1:4" ht="23.25" x14ac:dyDescent="0.2">
      <c r="A16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9" s="215"/>
      <c r="C169" s="215"/>
      <c r="D169" s="216"/>
    </row>
    <row r="170" spans="1:4" ht="23.25" x14ac:dyDescent="0.2">
      <c r="A170" s="221"/>
      <c r="B170" s="221"/>
      <c r="C170" s="222"/>
      <c r="D170" s="223"/>
    </row>
    <row r="171" spans="1:4" ht="21" x14ac:dyDescent="0.2">
      <c r="A171" s="227" t="s">
        <v>138</v>
      </c>
      <c r="B171" s="227"/>
      <c r="C171" s="227"/>
      <c r="D171" s="227"/>
    </row>
    <row r="172" spans="1:4" ht="23.25" x14ac:dyDescent="0.2">
      <c r="A172" s="221"/>
      <c r="B172" s="221"/>
      <c r="C172" s="222"/>
      <c r="D172" s="223"/>
    </row>
    <row r="173" spans="1:4" ht="24" thickBot="1" x14ac:dyDescent="0.25">
      <c r="A173" s="228" t="s">
        <v>139</v>
      </c>
      <c r="B173" s="228"/>
      <c r="C173" s="228"/>
      <c r="D173" s="228"/>
    </row>
    <row r="174" spans="1:4" ht="21.75" thickBot="1" x14ac:dyDescent="0.25">
      <c r="A174" s="231" t="s">
        <v>140</v>
      </c>
      <c r="B174" s="232"/>
      <c r="C174" s="232"/>
      <c r="D174" s="233"/>
    </row>
    <row r="175" spans="1:4" ht="63.75" thickBot="1" x14ac:dyDescent="0.25">
      <c r="A175" s="305" t="s">
        <v>141</v>
      </c>
      <c r="B175" s="306"/>
      <c r="C175" s="238" t="s">
        <v>142</v>
      </c>
      <c r="D175" s="238" t="s">
        <v>143</v>
      </c>
    </row>
    <row r="176" spans="1:4" ht="84" x14ac:dyDescent="0.2">
      <c r="A176" s="241" t="s">
        <v>144</v>
      </c>
      <c r="B176" s="242"/>
      <c r="C176" s="243" t="s">
        <v>145</v>
      </c>
      <c r="D176" s="309" t="s">
        <v>146</v>
      </c>
    </row>
    <row r="177" spans="1:4" ht="42" x14ac:dyDescent="0.2">
      <c r="A177" s="246" t="s">
        <v>147</v>
      </c>
      <c r="B177" s="247"/>
      <c r="C177" s="248" t="s">
        <v>148</v>
      </c>
      <c r="D177" s="310" t="s">
        <v>149</v>
      </c>
    </row>
    <row r="178" spans="1:4" ht="63" x14ac:dyDescent="0.2">
      <c r="A178" s="246" t="s">
        <v>150</v>
      </c>
      <c r="B178" s="247"/>
      <c r="C178" s="248" t="s">
        <v>151</v>
      </c>
      <c r="D178" s="310" t="s">
        <v>149</v>
      </c>
    </row>
    <row r="179" spans="1:4" ht="42.75" thickBot="1" x14ac:dyDescent="0.25">
      <c r="A179" s="332" t="s">
        <v>153</v>
      </c>
      <c r="B179" s="333"/>
      <c r="C179" s="546" t="s">
        <v>154</v>
      </c>
      <c r="D179" s="546" t="s">
        <v>149</v>
      </c>
    </row>
    <row r="180" spans="1:4" ht="50.1" customHeight="1" thickBot="1" x14ac:dyDescent="0.25">
      <c r="A180" s="332" t="s">
        <v>155</v>
      </c>
      <c r="B180" s="333"/>
      <c r="C180" s="334" t="s">
        <v>156</v>
      </c>
      <c r="D180" s="334" t="s">
        <v>149</v>
      </c>
    </row>
    <row r="181" spans="1:4" ht="50.1" customHeight="1" x14ac:dyDescent="0.2">
      <c r="D181" s="205">
        <v>1500</v>
      </c>
    </row>
    <row r="182" spans="1:4" ht="50.1" customHeight="1" x14ac:dyDescent="0.2">
      <c r="A182" s="252" t="s">
        <v>157</v>
      </c>
      <c r="B182" s="252"/>
      <c r="C182" s="252"/>
      <c r="D182" s="252"/>
    </row>
    <row r="183" spans="1:4" ht="111" customHeight="1" x14ac:dyDescent="0.2">
      <c r="A183" s="252" t="s">
        <v>158</v>
      </c>
      <c r="B183" s="252"/>
      <c r="C183" s="252"/>
      <c r="D183" s="252"/>
    </row>
    <row r="184" spans="1:4" ht="108" customHeight="1" x14ac:dyDescent="0.2">
      <c r="A184"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4" s="311"/>
      <c r="C184" s="311"/>
      <c r="D184" s="311"/>
    </row>
    <row r="185" spans="1:4" ht="155.25" customHeight="1" x14ac:dyDescent="0.2">
      <c r="A185" s="227" t="s">
        <v>160</v>
      </c>
      <c r="B185" s="227"/>
      <c r="C185" s="227"/>
      <c r="D185" s="227"/>
    </row>
    <row r="186" spans="1:4" s="205" customFormat="1" ht="102.75" customHeight="1" x14ac:dyDescent="0.2">
      <c r="A186" s="252" t="s">
        <v>161</v>
      </c>
      <c r="B186" s="252"/>
      <c r="C186" s="252"/>
      <c r="D186" s="252"/>
    </row>
    <row r="187" spans="1:4" s="226" customFormat="1" ht="222.75" customHeight="1" x14ac:dyDescent="0.2">
      <c r="A187" s="227" t="s">
        <v>162</v>
      </c>
      <c r="B187" s="227"/>
      <c r="C187" s="227"/>
      <c r="D187" s="227"/>
    </row>
    <row r="190" spans="1:4" ht="36.75" customHeight="1" x14ac:dyDescent="0.2"/>
    <row r="191" spans="1:4" ht="204.75" customHeight="1" x14ac:dyDescent="0.2"/>
    <row r="192" spans="1:4" ht="84" customHeight="1" x14ac:dyDescent="0.2"/>
    <row r="193" spans="1:4" ht="48.75" customHeight="1" x14ac:dyDescent="0.2"/>
    <row r="194" spans="1:4" s="254" customFormat="1" ht="114.75" customHeight="1" x14ac:dyDescent="0.2">
      <c r="A194" s="204"/>
      <c r="B194" s="205"/>
      <c r="C194" s="206"/>
      <c r="D194" s="205"/>
    </row>
  </sheetData>
  <sheetProtection selectLockedCells="1" selectUnlockedCells="1"/>
  <mergeCells count="168">
    <mergeCell ref="A187:D187"/>
    <mergeCell ref="A180:B180"/>
    <mergeCell ref="A182:D182"/>
    <mergeCell ref="A183:D183"/>
    <mergeCell ref="A184:D184"/>
    <mergeCell ref="A185:D185"/>
    <mergeCell ref="A186:D186"/>
    <mergeCell ref="A174:D174"/>
    <mergeCell ref="A175:B175"/>
    <mergeCell ref="A176:B176"/>
    <mergeCell ref="A177:B177"/>
    <mergeCell ref="A178:B178"/>
    <mergeCell ref="A179:B179"/>
    <mergeCell ref="A166:C166"/>
    <mergeCell ref="A167:C167"/>
    <mergeCell ref="A168:C168"/>
    <mergeCell ref="A169:C169"/>
    <mergeCell ref="A171:D171"/>
    <mergeCell ref="A173:D173"/>
    <mergeCell ref="C160:D160"/>
    <mergeCell ref="C161:D161"/>
    <mergeCell ref="C162:D162"/>
    <mergeCell ref="A163:C163"/>
    <mergeCell ref="A164:C164"/>
    <mergeCell ref="A165:C165"/>
    <mergeCell ref="A153:B153"/>
    <mergeCell ref="A154:B154"/>
    <mergeCell ref="A155:B155"/>
    <mergeCell ref="A156:B156"/>
    <mergeCell ref="A157:B157"/>
    <mergeCell ref="C159:D159"/>
    <mergeCell ref="A147:B147"/>
    <mergeCell ref="A148:B148"/>
    <mergeCell ref="A149:B149"/>
    <mergeCell ref="A150:B150"/>
    <mergeCell ref="A151:B151"/>
    <mergeCell ref="A152:B152"/>
    <mergeCell ref="A139:B139"/>
    <mergeCell ref="A140:B140"/>
    <mergeCell ref="A141:B141"/>
    <mergeCell ref="A142:B142"/>
    <mergeCell ref="C142:D142"/>
    <mergeCell ref="A143:B143"/>
    <mergeCell ref="C143:C147"/>
    <mergeCell ref="A144:B144"/>
    <mergeCell ref="A145:B145"/>
    <mergeCell ref="A146:B146"/>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88:B88"/>
    <mergeCell ref="A89:B89"/>
    <mergeCell ref="A90:B90"/>
    <mergeCell ref="C90:C107"/>
    <mergeCell ref="A91:B91"/>
    <mergeCell ref="A92:B92"/>
    <mergeCell ref="A93:B93"/>
    <mergeCell ref="A94:B94"/>
    <mergeCell ref="A95:B95"/>
    <mergeCell ref="A96:B96"/>
    <mergeCell ref="A82:B82"/>
    <mergeCell ref="A83:B83"/>
    <mergeCell ref="A84:B84"/>
    <mergeCell ref="A85:B85"/>
    <mergeCell ref="A86:B86"/>
    <mergeCell ref="A87:B87"/>
    <mergeCell ref="A72:B72"/>
    <mergeCell ref="A73:B73"/>
    <mergeCell ref="A74:B74"/>
    <mergeCell ref="A75:B75"/>
    <mergeCell ref="A76:C76"/>
    <mergeCell ref="A78:B78"/>
    <mergeCell ref="C78:C86"/>
    <mergeCell ref="A79:B79"/>
    <mergeCell ref="A80:B80"/>
    <mergeCell ref="A81:B81"/>
    <mergeCell ref="A66:B66"/>
    <mergeCell ref="A67:B67"/>
    <mergeCell ref="A68:B68"/>
    <mergeCell ref="A69:B69"/>
    <mergeCell ref="A70:B70"/>
    <mergeCell ref="A71:B71"/>
    <mergeCell ref="A60:B60"/>
    <mergeCell ref="A61:B61"/>
    <mergeCell ref="A62:B62"/>
    <mergeCell ref="A63:B63"/>
    <mergeCell ref="A64:B64"/>
    <mergeCell ref="A65:B65"/>
    <mergeCell ref="A48:A50"/>
    <mergeCell ref="D48:D50"/>
    <mergeCell ref="A52:A53"/>
    <mergeCell ref="D52:D53"/>
    <mergeCell ref="A55:C55"/>
    <mergeCell ref="A56:B56"/>
    <mergeCell ref="C56:C75"/>
    <mergeCell ref="A57:B57"/>
    <mergeCell ref="A58:B58"/>
    <mergeCell ref="A59:B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4" zoomScaleNormal="60" zoomScaleSheetLayoutView="44" workbookViewId="0">
      <pane ySplit="4" topLeftCell="A13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8856</v>
      </c>
      <c r="E7" s="32">
        <f>F7*1.1</f>
        <v>8118.0000000000009</v>
      </c>
      <c r="F7" s="32">
        <v>7380</v>
      </c>
      <c r="G7" s="32">
        <f>F7*0.75</f>
        <v>5535</v>
      </c>
      <c r="H7" s="33">
        <f>F7*0.5</f>
        <v>3690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10152</v>
      </c>
      <c r="E12" s="32">
        <f>F12*1.1</f>
        <v>9306</v>
      </c>
      <c r="F12" s="32">
        <v>8460</v>
      </c>
      <c r="G12" s="32">
        <f>F12*0.75</f>
        <v>6345</v>
      </c>
      <c r="H12" s="33">
        <f>F12*0.5</f>
        <v>4230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4">
        <v>288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12528</v>
      </c>
      <c r="E27" s="32">
        <f>F27*1.1</f>
        <v>11484.000000000002</v>
      </c>
      <c r="F27" s="32">
        <v>10440</v>
      </c>
      <c r="G27" s="32">
        <f>F27*0.75</f>
        <v>7830</v>
      </c>
      <c r="H27" s="33">
        <f>F27*0.5</f>
        <v>5220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14256</v>
      </c>
      <c r="E32" s="32">
        <f>F32*1.1</f>
        <v>13068.000000000002</v>
      </c>
      <c r="F32" s="32">
        <v>11880</v>
      </c>
      <c r="G32" s="32">
        <f>F32*0.75</f>
        <v>8910</v>
      </c>
      <c r="H32" s="33">
        <f>F32*0.5</f>
        <v>5940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480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1902 до 38040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49" s="365">
        <v>1902</v>
      </c>
      <c r="E49" s="128"/>
      <c r="F49" s="128"/>
      <c r="G49" s="128"/>
      <c r="H49" s="129"/>
    </row>
    <row r="50" spans="1:8" ht="37.5" customHeight="1" outlineLevel="1" x14ac:dyDescent="0.2">
      <c r="A50" s="130" t="s">
        <v>33</v>
      </c>
      <c r="B50" s="366"/>
      <c r="C50" s="367"/>
      <c r="D50" s="56">
        <v>3804</v>
      </c>
      <c r="E50" s="37"/>
      <c r="F50" s="37"/>
      <c r="G50" s="37"/>
      <c r="H50" s="38"/>
    </row>
    <row r="51" spans="1:8" ht="37.5" customHeight="1" outlineLevel="1" x14ac:dyDescent="0.2">
      <c r="A51" s="130" t="s">
        <v>34</v>
      </c>
      <c r="B51" s="366"/>
      <c r="C51" s="367"/>
      <c r="D51" s="56">
        <v>5706</v>
      </c>
      <c r="E51" s="37"/>
      <c r="F51" s="37"/>
      <c r="G51" s="37"/>
      <c r="H51" s="38"/>
    </row>
    <row r="52" spans="1:8" ht="37.5" customHeight="1" outlineLevel="1" x14ac:dyDescent="0.2">
      <c r="A52" s="130" t="s">
        <v>35</v>
      </c>
      <c r="B52" s="366"/>
      <c r="C52" s="367"/>
      <c r="D52" s="56">
        <v>7608</v>
      </c>
      <c r="E52" s="37"/>
      <c r="F52" s="37"/>
      <c r="G52" s="37"/>
      <c r="H52" s="38"/>
    </row>
    <row r="53" spans="1:8" ht="37.5" customHeight="1" outlineLevel="1" x14ac:dyDescent="0.2">
      <c r="A53" s="130" t="s">
        <v>36</v>
      </c>
      <c r="B53" s="366"/>
      <c r="C53" s="367"/>
      <c r="D53" s="56">
        <v>9510</v>
      </c>
      <c r="E53" s="37"/>
      <c r="F53" s="37"/>
      <c r="G53" s="37"/>
      <c r="H53" s="38"/>
    </row>
    <row r="54" spans="1:8" ht="37.5" customHeight="1" outlineLevel="1" x14ac:dyDescent="0.2">
      <c r="A54" s="130" t="s">
        <v>37</v>
      </c>
      <c r="B54" s="366"/>
      <c r="C54" s="367"/>
      <c r="D54" s="56">
        <v>11412</v>
      </c>
      <c r="E54" s="37"/>
      <c r="F54" s="37"/>
      <c r="G54" s="37"/>
      <c r="H54" s="38"/>
    </row>
    <row r="55" spans="1:8" ht="37.5" customHeight="1" outlineLevel="1" x14ac:dyDescent="0.2">
      <c r="A55" s="130" t="s">
        <v>38</v>
      </c>
      <c r="B55" s="366"/>
      <c r="C55" s="367"/>
      <c r="D55" s="56">
        <v>13314</v>
      </c>
      <c r="E55" s="37"/>
      <c r="F55" s="37"/>
      <c r="G55" s="37"/>
      <c r="H55" s="38"/>
    </row>
    <row r="56" spans="1:8" ht="37.5" customHeight="1" outlineLevel="1" x14ac:dyDescent="0.2">
      <c r="A56" s="130" t="s">
        <v>39</v>
      </c>
      <c r="B56" s="366"/>
      <c r="C56" s="367"/>
      <c r="D56" s="56">
        <v>15216</v>
      </c>
      <c r="E56" s="37"/>
      <c r="F56" s="37"/>
      <c r="G56" s="37"/>
      <c r="H56" s="38"/>
    </row>
    <row r="57" spans="1:8" ht="37.5" customHeight="1" outlineLevel="1" x14ac:dyDescent="0.2">
      <c r="A57" s="130" t="s">
        <v>40</v>
      </c>
      <c r="B57" s="366"/>
      <c r="C57" s="367"/>
      <c r="D57" s="56">
        <v>17118</v>
      </c>
      <c r="E57" s="37"/>
      <c r="F57" s="37"/>
      <c r="G57" s="37"/>
      <c r="H57" s="38"/>
    </row>
    <row r="58" spans="1:8" ht="37.5" customHeight="1" outlineLevel="1" x14ac:dyDescent="0.2">
      <c r="A58" s="130" t="s">
        <v>41</v>
      </c>
      <c r="B58" s="366"/>
      <c r="C58" s="367"/>
      <c r="D58" s="56">
        <v>19020</v>
      </c>
      <c r="E58" s="37"/>
      <c r="F58" s="37"/>
      <c r="G58" s="37"/>
      <c r="H58" s="38"/>
    </row>
    <row r="59" spans="1:8" ht="37.5" customHeight="1" outlineLevel="1" x14ac:dyDescent="0.2">
      <c r="A59" s="130" t="s">
        <v>42</v>
      </c>
      <c r="B59" s="366"/>
      <c r="C59" s="367"/>
      <c r="D59" s="56">
        <v>20922</v>
      </c>
      <c r="E59" s="37"/>
      <c r="F59" s="37"/>
      <c r="G59" s="37"/>
      <c r="H59" s="38"/>
    </row>
    <row r="60" spans="1:8" ht="37.5" customHeight="1" outlineLevel="1" x14ac:dyDescent="0.2">
      <c r="A60" s="130" t="s">
        <v>43</v>
      </c>
      <c r="B60" s="366"/>
      <c r="C60" s="367"/>
      <c r="D60" s="56">
        <v>22824</v>
      </c>
      <c r="E60" s="37"/>
      <c r="F60" s="37"/>
      <c r="G60" s="37"/>
      <c r="H60" s="38"/>
    </row>
    <row r="61" spans="1:8" ht="37.5" customHeight="1" outlineLevel="1" x14ac:dyDescent="0.2">
      <c r="A61" s="130" t="s">
        <v>44</v>
      </c>
      <c r="B61" s="366"/>
      <c r="C61" s="367"/>
      <c r="D61" s="56">
        <v>24726</v>
      </c>
      <c r="E61" s="37"/>
      <c r="F61" s="37"/>
      <c r="G61" s="37"/>
      <c r="H61" s="38"/>
    </row>
    <row r="62" spans="1:8" ht="37.5" customHeight="1" outlineLevel="1" x14ac:dyDescent="0.2">
      <c r="A62" s="130" t="s">
        <v>45</v>
      </c>
      <c r="B62" s="366"/>
      <c r="C62" s="367"/>
      <c r="D62" s="56">
        <v>26628</v>
      </c>
      <c r="E62" s="37"/>
      <c r="F62" s="37"/>
      <c r="G62" s="37"/>
      <c r="H62" s="38"/>
    </row>
    <row r="63" spans="1:8" ht="37.5" customHeight="1" outlineLevel="1" x14ac:dyDescent="0.2">
      <c r="A63" s="130" t="s">
        <v>46</v>
      </c>
      <c r="B63" s="366"/>
      <c r="C63" s="367"/>
      <c r="D63" s="56">
        <v>28530</v>
      </c>
      <c r="E63" s="37"/>
      <c r="F63" s="37"/>
      <c r="G63" s="37"/>
      <c r="H63" s="38"/>
    </row>
    <row r="64" spans="1:8" ht="37.5" customHeight="1" outlineLevel="1" x14ac:dyDescent="0.2">
      <c r="A64" s="130" t="s">
        <v>47</v>
      </c>
      <c r="B64" s="366"/>
      <c r="C64" s="367"/>
      <c r="D64" s="56">
        <v>30432</v>
      </c>
      <c r="E64" s="37"/>
      <c r="F64" s="37"/>
      <c r="G64" s="37"/>
      <c r="H64" s="38"/>
    </row>
    <row r="65" spans="1:8" ht="37.5" customHeight="1" outlineLevel="1" x14ac:dyDescent="0.2">
      <c r="A65" s="130" t="s">
        <v>48</v>
      </c>
      <c r="B65" s="366"/>
      <c r="C65" s="367"/>
      <c r="D65" s="56">
        <v>32334</v>
      </c>
      <c r="E65" s="37"/>
      <c r="F65" s="37"/>
      <c r="G65" s="37"/>
      <c r="H65" s="38"/>
    </row>
    <row r="66" spans="1:8" ht="37.5" customHeight="1" outlineLevel="1" x14ac:dyDescent="0.2">
      <c r="A66" s="130" t="s">
        <v>49</v>
      </c>
      <c r="B66" s="366"/>
      <c r="C66" s="367"/>
      <c r="D66" s="56">
        <v>34236</v>
      </c>
      <c r="E66" s="37"/>
      <c r="F66" s="37"/>
      <c r="G66" s="37"/>
      <c r="H66" s="38"/>
    </row>
    <row r="67" spans="1:8" ht="37.5" customHeight="1" outlineLevel="1" x14ac:dyDescent="0.2">
      <c r="A67" s="130" t="s">
        <v>50</v>
      </c>
      <c r="B67" s="366"/>
      <c r="C67" s="367"/>
      <c r="D67" s="56">
        <v>36138</v>
      </c>
      <c r="E67" s="37"/>
      <c r="F67" s="37"/>
      <c r="G67" s="37"/>
      <c r="H67" s="38"/>
    </row>
    <row r="68" spans="1:8" ht="37.5" customHeight="1" outlineLevel="1" x14ac:dyDescent="0.2">
      <c r="A68" s="130" t="s">
        <v>51</v>
      </c>
      <c r="B68" s="366"/>
      <c r="C68" s="367"/>
      <c r="D68" s="56">
        <v>38040</v>
      </c>
      <c r="E68" s="37"/>
      <c r="F68" s="37"/>
      <c r="G68" s="37"/>
      <c r="H68" s="38"/>
    </row>
    <row r="69" spans="1:8" ht="37.5" customHeight="1" outlineLevel="1" x14ac:dyDescent="0.2">
      <c r="A69" s="130" t="s">
        <v>197</v>
      </c>
      <c r="B69" s="366"/>
      <c r="C69" s="367"/>
      <c r="D69" s="56">
        <v>39942</v>
      </c>
      <c r="E69" s="37"/>
      <c r="F69" s="37"/>
      <c r="G69" s="37"/>
      <c r="H69" s="38"/>
    </row>
    <row r="70" spans="1:8" ht="37.5" customHeight="1" outlineLevel="1" x14ac:dyDescent="0.2">
      <c r="A70" s="130" t="s">
        <v>198</v>
      </c>
      <c r="B70" s="366"/>
      <c r="C70" s="367"/>
      <c r="D70" s="56">
        <v>41844</v>
      </c>
      <c r="E70" s="37"/>
      <c r="F70" s="37"/>
      <c r="G70" s="37"/>
      <c r="H70" s="38"/>
    </row>
    <row r="71" spans="1:8" ht="37.5" customHeight="1" outlineLevel="1" x14ac:dyDescent="0.2">
      <c r="A71" s="130" t="s">
        <v>199</v>
      </c>
      <c r="B71" s="366"/>
      <c r="C71" s="367"/>
      <c r="D71" s="56">
        <v>43746</v>
      </c>
      <c r="E71" s="37"/>
      <c r="F71" s="37"/>
      <c r="G71" s="37"/>
      <c r="H71" s="38"/>
    </row>
    <row r="72" spans="1:8" ht="37.5" customHeight="1" outlineLevel="1" x14ac:dyDescent="0.2">
      <c r="A72" s="130" t="s">
        <v>200</v>
      </c>
      <c r="B72" s="366"/>
      <c r="C72" s="367"/>
      <c r="D72" s="56">
        <v>45648</v>
      </c>
      <c r="E72" s="37"/>
      <c r="F72" s="37"/>
      <c r="G72" s="37"/>
      <c r="H72" s="38"/>
    </row>
    <row r="73" spans="1:8" ht="37.5" customHeight="1" outlineLevel="1" x14ac:dyDescent="0.2">
      <c r="A73" s="130" t="s">
        <v>201</v>
      </c>
      <c r="B73" s="366"/>
      <c r="C73" s="367"/>
      <c r="D73" s="56">
        <v>47550</v>
      </c>
      <c r="E73" s="37"/>
      <c r="F73" s="37"/>
      <c r="G73" s="37"/>
      <c r="H73" s="38"/>
    </row>
    <row r="74" spans="1:8" ht="37.5" customHeight="1" outlineLevel="1" x14ac:dyDescent="0.2">
      <c r="A74" s="130" t="s">
        <v>202</v>
      </c>
      <c r="B74" s="366"/>
      <c r="C74" s="367"/>
      <c r="D74" s="56">
        <v>49452</v>
      </c>
      <c r="E74" s="37"/>
      <c r="F74" s="37"/>
      <c r="G74" s="37"/>
      <c r="H74" s="38"/>
    </row>
    <row r="75" spans="1:8" ht="37.5" customHeight="1" outlineLevel="1" x14ac:dyDescent="0.2">
      <c r="A75" s="130" t="s">
        <v>203</v>
      </c>
      <c r="B75" s="366"/>
      <c r="C75" s="367"/>
      <c r="D75" s="56">
        <v>51354</v>
      </c>
      <c r="E75" s="37"/>
      <c r="F75" s="37"/>
      <c r="G75" s="37"/>
      <c r="H75" s="38"/>
    </row>
    <row r="76" spans="1:8" ht="37.5" customHeight="1" outlineLevel="1" x14ac:dyDescent="0.2">
      <c r="A76" s="130" t="s">
        <v>204</v>
      </c>
      <c r="B76" s="366"/>
      <c r="C76" s="367"/>
      <c r="D76" s="56">
        <v>53256</v>
      </c>
      <c r="E76" s="37"/>
      <c r="F76" s="37"/>
      <c r="G76" s="37"/>
      <c r="H76" s="38"/>
    </row>
    <row r="77" spans="1:8" ht="37.5" customHeight="1" outlineLevel="1" x14ac:dyDescent="0.2">
      <c r="A77" s="130" t="s">
        <v>205</v>
      </c>
      <c r="B77" s="366"/>
      <c r="C77" s="367"/>
      <c r="D77" s="56">
        <v>55158</v>
      </c>
      <c r="E77" s="37"/>
      <c r="F77" s="37"/>
      <c r="G77" s="37"/>
      <c r="H77" s="38"/>
    </row>
    <row r="78" spans="1:8" ht="37.5" customHeight="1" outlineLevel="1" thickBot="1" x14ac:dyDescent="0.25">
      <c r="A78" s="130" t="s">
        <v>206</v>
      </c>
      <c r="B78" s="366"/>
      <c r="C78" s="368"/>
      <c r="D78" s="56">
        <v>57060</v>
      </c>
      <c r="E78" s="37"/>
      <c r="F78" s="37"/>
      <c r="G78" s="37"/>
      <c r="H78" s="38"/>
    </row>
    <row r="79" spans="1:8" ht="50.1" customHeight="1" thickBot="1" x14ac:dyDescent="0.25">
      <c r="A79" s="119" t="s">
        <v>52</v>
      </c>
      <c r="B79" s="120"/>
      <c r="C79" s="120"/>
      <c r="D79" s="121" t="str">
        <f>"от "&amp;MIN(D80:D89)&amp;" до "&amp;MAX(D80:D89)</f>
        <v>от 480 до 7992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80" s="140">
        <v>1200</v>
      </c>
      <c r="E80" s="140"/>
      <c r="F80" s="140"/>
      <c r="G80" s="140"/>
      <c r="H80" s="141"/>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81" s="140">
        <v>582</v>
      </c>
      <c r="E81" s="140"/>
      <c r="F81" s="140"/>
      <c r="G81" s="140"/>
      <c r="H81" s="141"/>
    </row>
    <row r="82" spans="1:8" ht="37.5" customHeight="1" x14ac:dyDescent="0.2">
      <c r="A82" s="137" t="s">
        <v>55</v>
      </c>
      <c r="B82" s="138"/>
      <c r="C82" s="142"/>
      <c r="D82" s="140">
        <v>7992</v>
      </c>
      <c r="E82" s="140"/>
      <c r="F82" s="140"/>
      <c r="G82" s="140"/>
      <c r="H82" s="141"/>
    </row>
    <row r="83" spans="1:8" ht="37.5" customHeight="1" x14ac:dyDescent="0.2">
      <c r="A83" s="137" t="s">
        <v>56</v>
      </c>
      <c r="B83" s="138"/>
      <c r="C83" s="142"/>
      <c r="D83" s="140">
        <v>1584</v>
      </c>
      <c r="E83" s="140"/>
      <c r="F83" s="140"/>
      <c r="G83" s="140"/>
      <c r="H83" s="141"/>
    </row>
    <row r="84" spans="1:8" ht="37.5" customHeight="1" x14ac:dyDescent="0.2">
      <c r="A84" s="143" t="s">
        <v>57</v>
      </c>
      <c r="B84" s="144"/>
      <c r="C84" s="142"/>
      <c r="D84" s="140">
        <v>4824</v>
      </c>
      <c r="E84" s="140"/>
      <c r="F84" s="140"/>
      <c r="G84" s="140"/>
      <c r="H84" s="141"/>
    </row>
    <row r="85" spans="1:8" ht="37.5" customHeight="1" x14ac:dyDescent="0.2">
      <c r="A85" s="137" t="s">
        <v>58</v>
      </c>
      <c r="B85" s="138"/>
      <c r="C85" s="142"/>
      <c r="D85" s="140">
        <v>480</v>
      </c>
      <c r="E85" s="140"/>
      <c r="F85" s="140"/>
      <c r="G85" s="140"/>
      <c r="H85" s="141"/>
    </row>
    <row r="86" spans="1:8" ht="37.5" customHeight="1" x14ac:dyDescent="0.2">
      <c r="A86" s="137" t="s">
        <v>59</v>
      </c>
      <c r="B86" s="138"/>
      <c r="C86" s="142"/>
      <c r="D86" s="140">
        <v>480</v>
      </c>
      <c r="E86" s="140"/>
      <c r="F86" s="140"/>
      <c r="G86" s="140"/>
      <c r="H86" s="141"/>
    </row>
    <row r="87" spans="1:8" ht="37.5" customHeight="1" x14ac:dyDescent="0.2">
      <c r="A87" s="137" t="s">
        <v>60</v>
      </c>
      <c r="B87" s="138"/>
      <c r="C87" s="142"/>
      <c r="D87" s="140">
        <v>960</v>
      </c>
      <c r="E87" s="140"/>
      <c r="F87" s="140"/>
      <c r="G87" s="140"/>
      <c r="H87" s="141"/>
    </row>
    <row r="88" spans="1:8" ht="37.5" customHeight="1" x14ac:dyDescent="0.2">
      <c r="A88" s="137" t="s">
        <v>61</v>
      </c>
      <c r="B88" s="138"/>
      <c r="C88" s="142"/>
      <c r="D88" s="140">
        <v>1440</v>
      </c>
      <c r="E88" s="140"/>
      <c r="F88" s="140"/>
      <c r="G88" s="140"/>
      <c r="H88" s="141"/>
    </row>
    <row r="89" spans="1:8" ht="37.5" customHeight="1" thickBot="1" x14ac:dyDescent="0.25">
      <c r="A89" s="145" t="s">
        <v>62</v>
      </c>
      <c r="B89" s="146"/>
      <c r="C89" s="147"/>
      <c r="D89" s="148">
        <v>5616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0" s="45">
        <v>30</v>
      </c>
      <c r="E90" s="45"/>
      <c r="F90" s="45"/>
      <c r="G90" s="45"/>
      <c r="H90" s="46"/>
    </row>
    <row r="91" spans="1:8" ht="50.1" customHeight="1" thickBot="1" x14ac:dyDescent="0.25">
      <c r="A91" s="24" t="s">
        <v>65</v>
      </c>
      <c r="B91" s="25"/>
      <c r="C91" s="26"/>
      <c r="D91" s="156" t="str">
        <f>"от "&amp;MIN(D93,D113:H114,F153,D115:H129)&amp;" до "&amp;MAX(D93,D113:H114,F153,D115:H129)</f>
        <v>от 780 до 12420</v>
      </c>
      <c r="E91" s="156"/>
      <c r="F91" s="156"/>
      <c r="G91" s="156"/>
      <c r="H91" s="157"/>
    </row>
    <row r="92" spans="1:8" ht="21.75" thickBot="1" x14ac:dyDescent="0.25">
      <c r="A92" s="301"/>
      <c r="B92" s="302"/>
      <c r="C92" s="118"/>
      <c r="D92" s="325"/>
      <c r="E92" s="325"/>
      <c r="F92" s="325"/>
      <c r="G92" s="325"/>
      <c r="H92" s="326"/>
    </row>
    <row r="93" spans="1:8" ht="66"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93" s="165">
        <v>6264</v>
      </c>
      <c r="E93" s="165"/>
      <c r="F93" s="165"/>
      <c r="G93" s="165"/>
      <c r="H93" s="166"/>
    </row>
    <row r="94" spans="1:8" ht="66" customHeight="1" thickBot="1" x14ac:dyDescent="0.25">
      <c r="A94" s="167" t="s">
        <v>67</v>
      </c>
      <c r="B94" s="168"/>
      <c r="C94" s="169"/>
      <c r="D94" s="170" t="s">
        <v>68</v>
      </c>
      <c r="E94" s="171"/>
      <c r="F94" s="171"/>
      <c r="G94" s="171"/>
      <c r="H94" s="172"/>
    </row>
    <row r="95" spans="1:8" ht="66" customHeight="1" x14ac:dyDescent="0.2">
      <c r="A95" s="173" t="s">
        <v>69</v>
      </c>
      <c r="B95" s="174"/>
      <c r="C95" s="169"/>
      <c r="D95" s="140">
        <f>D93/4</f>
        <v>1566</v>
      </c>
      <c r="E95" s="140"/>
      <c r="F95" s="140"/>
      <c r="G95" s="140"/>
      <c r="H95" s="141"/>
    </row>
    <row r="96" spans="1:8" ht="66" customHeight="1" x14ac:dyDescent="0.2">
      <c r="A96" s="173" t="s">
        <v>70</v>
      </c>
      <c r="B96" s="174"/>
      <c r="C96" s="169"/>
      <c r="D96" s="140">
        <f>D93/5</f>
        <v>1252.8</v>
      </c>
      <c r="E96" s="140"/>
      <c r="F96" s="140"/>
      <c r="G96" s="140"/>
      <c r="H96" s="141"/>
    </row>
    <row r="97" spans="1:8" ht="66" customHeight="1" x14ac:dyDescent="0.2">
      <c r="A97" s="173" t="s">
        <v>71</v>
      </c>
      <c r="B97" s="174"/>
      <c r="C97" s="169"/>
      <c r="D97" s="140">
        <f>D93/6</f>
        <v>1044</v>
      </c>
      <c r="E97" s="140"/>
      <c r="F97" s="140"/>
      <c r="G97" s="140"/>
      <c r="H97" s="141"/>
    </row>
    <row r="98" spans="1:8" ht="66" customHeight="1" x14ac:dyDescent="0.2">
      <c r="A98" s="173" t="s">
        <v>72</v>
      </c>
      <c r="B98" s="174"/>
      <c r="C98" s="169"/>
      <c r="D98" s="140">
        <f>D93/7</f>
        <v>894.85714285714289</v>
      </c>
      <c r="E98" s="140"/>
      <c r="F98" s="140"/>
      <c r="G98" s="140"/>
      <c r="H98" s="141"/>
    </row>
    <row r="99" spans="1:8" ht="66" customHeight="1" x14ac:dyDescent="0.2">
      <c r="A99" s="173" t="s">
        <v>73</v>
      </c>
      <c r="B99" s="174"/>
      <c r="C99" s="169"/>
      <c r="D99" s="140">
        <f>D93/8</f>
        <v>783</v>
      </c>
      <c r="E99" s="140"/>
      <c r="F99" s="140"/>
      <c r="G99" s="140"/>
      <c r="H99" s="141"/>
    </row>
    <row r="100" spans="1:8" ht="66" customHeight="1" x14ac:dyDescent="0.2">
      <c r="A100" s="173" t="s">
        <v>74</v>
      </c>
      <c r="B100" s="174"/>
      <c r="C100" s="169"/>
      <c r="D100" s="140">
        <f>D93/9</f>
        <v>696</v>
      </c>
      <c r="E100" s="140"/>
      <c r="F100" s="140"/>
      <c r="G100" s="140"/>
      <c r="H100" s="141"/>
    </row>
    <row r="101" spans="1:8" ht="66" customHeight="1" x14ac:dyDescent="0.2">
      <c r="A101" s="173" t="s">
        <v>75</v>
      </c>
      <c r="B101" s="174"/>
      <c r="C101" s="169"/>
      <c r="D101" s="140">
        <f>D93/10</f>
        <v>626.4</v>
      </c>
      <c r="E101" s="140"/>
      <c r="F101" s="140"/>
      <c r="G101" s="140"/>
      <c r="H101" s="141"/>
    </row>
    <row r="102" spans="1:8" ht="66" customHeight="1" thickBot="1" x14ac:dyDescent="0.25">
      <c r="A102" s="162" t="s">
        <v>76</v>
      </c>
      <c r="B102" s="163"/>
      <c r="C102" s="169"/>
      <c r="D102" s="165">
        <v>9360</v>
      </c>
      <c r="E102" s="165"/>
      <c r="F102" s="165"/>
      <c r="G102" s="165"/>
      <c r="H102" s="166"/>
    </row>
    <row r="103" spans="1:8" ht="66" customHeight="1" thickBot="1" x14ac:dyDescent="0.25">
      <c r="A103" s="167" t="s">
        <v>67</v>
      </c>
      <c r="B103" s="168"/>
      <c r="C103" s="169"/>
      <c r="D103" s="170" t="s">
        <v>68</v>
      </c>
      <c r="E103" s="171"/>
      <c r="F103" s="171"/>
      <c r="G103" s="171"/>
      <c r="H103" s="172"/>
    </row>
    <row r="104" spans="1:8" ht="66" customHeight="1" x14ac:dyDescent="0.2">
      <c r="A104" s="173" t="s">
        <v>69</v>
      </c>
      <c r="B104" s="174"/>
      <c r="C104" s="169"/>
      <c r="D104" s="140">
        <v>1950</v>
      </c>
      <c r="E104" s="140"/>
      <c r="F104" s="140"/>
      <c r="G104" s="140"/>
      <c r="H104" s="141"/>
    </row>
    <row r="105" spans="1:8" ht="66" customHeight="1" x14ac:dyDescent="0.2">
      <c r="A105" s="173" t="s">
        <v>70</v>
      </c>
      <c r="B105" s="174"/>
      <c r="C105" s="169"/>
      <c r="D105" s="140">
        <v>1872</v>
      </c>
      <c r="E105" s="140"/>
      <c r="F105" s="140"/>
      <c r="G105" s="140"/>
      <c r="H105" s="141"/>
    </row>
    <row r="106" spans="1:8" ht="66" customHeight="1" x14ac:dyDescent="0.2">
      <c r="A106" s="173" t="s">
        <v>71</v>
      </c>
      <c r="B106" s="174"/>
      <c r="C106" s="169"/>
      <c r="D106" s="140">
        <v>1560</v>
      </c>
      <c r="E106" s="140"/>
      <c r="F106" s="140"/>
      <c r="G106" s="140"/>
      <c r="H106" s="141"/>
    </row>
    <row r="107" spans="1:8" ht="66" customHeight="1" x14ac:dyDescent="0.2">
      <c r="A107" s="173" t="s">
        <v>72</v>
      </c>
      <c r="B107" s="174"/>
      <c r="C107" s="169"/>
      <c r="D107" s="140">
        <v>1337.1428571428571</v>
      </c>
      <c r="E107" s="140"/>
      <c r="F107" s="140"/>
      <c r="G107" s="140"/>
      <c r="H107" s="141"/>
    </row>
    <row r="108" spans="1:8" ht="66" customHeight="1" x14ac:dyDescent="0.2">
      <c r="A108" s="173" t="s">
        <v>73</v>
      </c>
      <c r="B108" s="174"/>
      <c r="C108" s="169"/>
      <c r="D108" s="140">
        <v>1170</v>
      </c>
      <c r="E108" s="140"/>
      <c r="F108" s="140"/>
      <c r="G108" s="140"/>
      <c r="H108" s="141"/>
    </row>
    <row r="109" spans="1:8" ht="66" customHeight="1" x14ac:dyDescent="0.2">
      <c r="A109" s="173" t="s">
        <v>74</v>
      </c>
      <c r="B109" s="174"/>
      <c r="C109" s="169"/>
      <c r="D109" s="140">
        <v>1040</v>
      </c>
      <c r="E109" s="140"/>
      <c r="F109" s="140"/>
      <c r="G109" s="140"/>
      <c r="H109" s="141"/>
    </row>
    <row r="110" spans="1:8" ht="66" customHeight="1" thickBot="1" x14ac:dyDescent="0.25">
      <c r="A110" s="173" t="s">
        <v>75</v>
      </c>
      <c r="B110" s="174"/>
      <c r="C110" s="177"/>
      <c r="D110" s="140">
        <v>936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11" s="44">
        <v>17940</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"2ГИС.БИЙСК"</v>
      </c>
      <c r="D113" s="31">
        <v>4200</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4" s="187">
        <v>3726</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5" s="36">
        <v>3174</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"2ГИС.БИЙСК"</v>
      </c>
      <c r="D116" s="36">
        <v>4200</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"2ГИС.БИЙСК"</v>
      </c>
      <c r="D117" s="36">
        <v>5040</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8" s="36">
        <v>1573.2</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9" s="36">
        <v>1352.3999999999999</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0" s="36">
        <v>2760</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21" s="36">
        <v>6900</v>
      </c>
      <c r="E121" s="37"/>
      <c r="F121" s="37"/>
      <c r="G121" s="37"/>
      <c r="H121" s="38"/>
    </row>
    <row r="122" spans="1:8" ht="50.1" customHeight="1" x14ac:dyDescent="0.2">
      <c r="A122" s="143" t="s">
        <v>87</v>
      </c>
      <c r="B122" s="144"/>
      <c r="C122" s="186" t="s">
        <v>88</v>
      </c>
      <c r="D122" s="36">
        <v>780</v>
      </c>
      <c r="E122" s="37"/>
      <c r="F122" s="37"/>
      <c r="G122" s="37"/>
      <c r="H122" s="38"/>
    </row>
    <row r="123" spans="1:8" ht="68.2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3" s="36">
        <v>2880</v>
      </c>
      <c r="E123" s="37"/>
      <c r="F123" s="37"/>
      <c r="G123" s="37"/>
      <c r="H123" s="38"/>
    </row>
    <row r="124" spans="1:8" ht="68.2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4" s="36">
        <v>2100</v>
      </c>
      <c r="E124" s="37"/>
      <c r="F124" s="37"/>
      <c r="G124" s="37"/>
      <c r="H124" s="38"/>
    </row>
    <row r="125" spans="1:8" ht="68.25" customHeight="1" x14ac:dyDescent="0.2">
      <c r="A125" s="143" t="s">
        <v>91</v>
      </c>
      <c r="B125" s="144"/>
      <c r="C125"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5" s="36">
        <v>1920</v>
      </c>
      <c r="E125" s="37"/>
      <c r="F125" s="37"/>
      <c r="G125" s="37"/>
      <c r="H125" s="38"/>
    </row>
    <row r="126" spans="1:8" ht="68.25" customHeight="1" x14ac:dyDescent="0.2">
      <c r="A126" s="143" t="s">
        <v>92</v>
      </c>
      <c r="B126" s="144"/>
      <c r="C126"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6" s="36">
        <v>1056</v>
      </c>
      <c r="E126" s="37"/>
      <c r="F126" s="37"/>
      <c r="G126" s="37"/>
      <c r="H126" s="38"/>
    </row>
    <row r="127" spans="1:8" ht="68.2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7" s="36">
        <v>12420</v>
      </c>
      <c r="E127" s="37"/>
      <c r="F127" s="37"/>
      <c r="G127" s="37"/>
      <c r="H127" s="38"/>
    </row>
    <row r="128" spans="1:8" ht="68.2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8" s="36">
        <v>5604</v>
      </c>
      <c r="E128" s="37"/>
      <c r="F128" s="37"/>
      <c r="G128" s="37"/>
      <c r="H128" s="38"/>
    </row>
    <row r="129" spans="1:8" ht="50.1" customHeight="1" x14ac:dyDescent="0.2">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9" s="36">
        <v>2815.2</v>
      </c>
      <c r="E129" s="37"/>
      <c r="F129" s="37"/>
      <c r="G129" s="37"/>
      <c r="H129" s="38"/>
    </row>
    <row r="130" spans="1:8" s="16" customFormat="1" ht="102" customHeight="1" x14ac:dyDescent="0.2">
      <c r="A130" s="143" t="s">
        <v>16</v>
      </c>
      <c r="B130" s="144"/>
      <c r="C13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30" s="36">
        <v>1152</v>
      </c>
      <c r="E130" s="37"/>
      <c r="F130" s="37"/>
      <c r="G130" s="37"/>
      <c r="H130" s="38"/>
    </row>
    <row r="131" spans="1:8" s="16" customFormat="1" ht="102" customHeight="1" x14ac:dyDescent="0.2">
      <c r="A131" s="143" t="s">
        <v>96</v>
      </c>
      <c r="B131" s="144"/>
      <c r="C131"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31" s="36">
        <v>100002</v>
      </c>
      <c r="E131" s="37"/>
      <c r="F131" s="37"/>
      <c r="G131" s="37"/>
      <c r="H131" s="38"/>
    </row>
    <row r="132" spans="1:8" s="16" customFormat="1" ht="126" customHeight="1" x14ac:dyDescent="0.2">
      <c r="A132" s="143" t="s">
        <v>97</v>
      </c>
      <c r="B132" s="144"/>
      <c r="C13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2" s="36">
        <v>13872</v>
      </c>
      <c r="E132" s="37"/>
      <c r="F132" s="37"/>
      <c r="G132" s="37"/>
      <c r="H132" s="38"/>
    </row>
    <row r="133" spans="1:8" s="16" customFormat="1" ht="126" customHeight="1" x14ac:dyDescent="0.2">
      <c r="A133" s="143" t="s">
        <v>98</v>
      </c>
      <c r="B133" s="144"/>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3" s="36">
        <v>8257.5</v>
      </c>
      <c r="E133" s="37"/>
      <c r="F133" s="37"/>
      <c r="G133" s="37"/>
      <c r="H133" s="38"/>
    </row>
    <row r="134" spans="1:8" s="16" customFormat="1" ht="126" customHeight="1" x14ac:dyDescent="0.2">
      <c r="A134" s="137" t="s">
        <v>99</v>
      </c>
      <c r="B134" s="191"/>
      <c r="C13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4" s="36">
        <v>16560</v>
      </c>
      <c r="E134" s="37"/>
      <c r="F134" s="37"/>
      <c r="G134" s="37"/>
      <c r="H134" s="38"/>
    </row>
    <row r="135" spans="1:8" ht="50.1" customHeight="1" x14ac:dyDescent="0.2">
      <c r="A135" s="143" t="s">
        <v>100</v>
      </c>
      <c r="B135" s="144"/>
      <c r="C135" s="186" t="str">
        <f>"Интернет-площадка 2gis.ru на основе Cправочника организаций "&amp;$C$2&amp;""</f>
        <v>Интернет-площадка 2gis.ru на основе Cправочника организаций "2ГИС.БИЙСК"</v>
      </c>
      <c r="D135" s="36">
        <v>5880</v>
      </c>
      <c r="E135" s="37"/>
      <c r="F135" s="37"/>
      <c r="G135" s="37"/>
      <c r="H135" s="38"/>
    </row>
    <row r="136" spans="1:8" ht="50.1" customHeight="1" x14ac:dyDescent="0.2">
      <c r="A136" s="143" t="s">
        <v>101</v>
      </c>
      <c r="B136" s="144"/>
      <c r="C136" s="186" t="str">
        <f t="shared" ref="C136:C145"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6">
        <v>5280</v>
      </c>
      <c r="E136" s="37"/>
      <c r="F136" s="37"/>
      <c r="G136" s="37"/>
      <c r="H136" s="38"/>
    </row>
    <row r="137" spans="1:8" ht="50.1" customHeight="1" x14ac:dyDescent="0.2">
      <c r="A137" s="143" t="s">
        <v>102</v>
      </c>
      <c r="B137" s="144"/>
      <c r="C137" s="186" t="str">
        <f t="shared" si="2"/>
        <v>Электронный справочник на основе Справочника организаций "2ГИС.БИЙСК" (версия для ПК)</v>
      </c>
      <c r="D137" s="36">
        <v>4560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"2ГИС.БИЙСК"</v>
      </c>
      <c r="D138" s="36">
        <v>5880</v>
      </c>
      <c r="E138" s="37"/>
      <c r="F138" s="37"/>
      <c r="G138" s="37"/>
      <c r="H138" s="38"/>
    </row>
    <row r="139" spans="1:8" ht="50.1" customHeight="1" x14ac:dyDescent="0.2">
      <c r="A139" s="143" t="s">
        <v>104</v>
      </c>
      <c r="B139" s="144"/>
      <c r="C139" s="186" t="str">
        <f>"Интернет-площадка 2gis.ru на основе Cправочника организаций "&amp;$C$2&amp;""</f>
        <v>Интернет-площадка 2gis.ru на основе Cправочника организаций "2ГИС.БИЙСК"</v>
      </c>
      <c r="D139" s="36">
        <v>7056</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"2ГИС.БИЙСК" (версия для ПК)</v>
      </c>
      <c r="D140" s="36">
        <v>2280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"2ГИС.БИЙСК" (версия для ПК)</v>
      </c>
      <c r="D141" s="36">
        <v>1920</v>
      </c>
      <c r="E141" s="37"/>
      <c r="F141" s="37"/>
      <c r="G141" s="37"/>
      <c r="H141" s="38"/>
    </row>
    <row r="142" spans="1:8" ht="50.1" customHeight="1" x14ac:dyDescent="0.2">
      <c r="A142" s="143" t="s">
        <v>107</v>
      </c>
      <c r="B142" s="144"/>
      <c r="C142" s="186" t="str">
        <f t="shared" si="2"/>
        <v>Электронный справочник на основе Справочника организаций "2ГИС.БИЙСК" (версия для ПК)</v>
      </c>
      <c r="D142" s="36">
        <v>3960</v>
      </c>
      <c r="E142" s="37"/>
      <c r="F142" s="37"/>
      <c r="G142" s="37"/>
      <c r="H142" s="38"/>
    </row>
    <row r="143" spans="1:8" ht="50.1" customHeight="1" x14ac:dyDescent="0.2">
      <c r="A143" s="143" t="s">
        <v>108</v>
      </c>
      <c r="B143" s="144"/>
      <c r="C143" s="186" t="s">
        <v>88</v>
      </c>
      <c r="D143" s="36">
        <v>1200</v>
      </c>
      <c r="E143" s="37"/>
      <c r="F143" s="37"/>
      <c r="G143" s="37"/>
      <c r="H143" s="38"/>
    </row>
    <row r="144" spans="1:8" ht="68.25" customHeight="1" x14ac:dyDescent="0.2">
      <c r="A144" s="143" t="s">
        <v>109</v>
      </c>
      <c r="B144" s="144"/>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6">
        <v>17400</v>
      </c>
      <c r="E144" s="37"/>
      <c r="F144" s="37"/>
      <c r="G144" s="37"/>
      <c r="H144" s="38"/>
    </row>
    <row r="145" spans="1:8" ht="50.1" customHeight="1" thickBot="1" x14ac:dyDescent="0.25">
      <c r="A145" s="143" t="s">
        <v>110</v>
      </c>
      <c r="B145" s="144"/>
      <c r="C145" s="186" t="str">
        <f t="shared" si="2"/>
        <v>Электронный справочник на основе Справочника организаций "2ГИС.БИЙСК" (версия для ПК)</v>
      </c>
      <c r="D145" s="44">
        <v>3960</v>
      </c>
      <c r="E145" s="45"/>
      <c r="F145" s="45"/>
      <c r="G145" s="45"/>
      <c r="H145" s="46"/>
    </row>
    <row r="146" spans="1:8" s="28" customFormat="1" ht="50.1" customHeight="1" thickBot="1" x14ac:dyDescent="0.25">
      <c r="A146" s="24" t="s">
        <v>111</v>
      </c>
      <c r="B146" s="25"/>
      <c r="C146" s="26"/>
      <c r="D146" s="156"/>
      <c r="E146" s="156"/>
      <c r="F146" s="156"/>
      <c r="G146" s="156"/>
      <c r="H146" s="157"/>
    </row>
    <row r="147" spans="1:8" s="16" customFormat="1" ht="50.1" customHeight="1" x14ac:dyDescent="0.2">
      <c r="A147" s="143" t="s">
        <v>112</v>
      </c>
      <c r="B147" s="144"/>
      <c r="C14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47" s="36">
        <v>6600</v>
      </c>
      <c r="E147" s="37"/>
      <c r="F147" s="37"/>
      <c r="G147" s="37"/>
      <c r="H147" s="38"/>
    </row>
    <row r="148" spans="1:8" s="16" customFormat="1" ht="50.1" customHeight="1" x14ac:dyDescent="0.2">
      <c r="A148" s="143" t="s">
        <v>113</v>
      </c>
      <c r="B148" s="144"/>
      <c r="C148" s="196"/>
      <c r="D148" s="36">
        <v>3600</v>
      </c>
      <c r="E148" s="37"/>
      <c r="F148" s="37"/>
      <c r="G148" s="37"/>
      <c r="H148" s="38"/>
    </row>
    <row r="149" spans="1:8" s="16" customFormat="1" ht="50.1" customHeight="1" x14ac:dyDescent="0.2">
      <c r="A149" s="194" t="s">
        <v>114</v>
      </c>
      <c r="B149" s="195"/>
      <c r="C149" s="196"/>
      <c r="D149" s="329">
        <v>1725</v>
      </c>
      <c r="E149" s="140"/>
      <c r="F149" s="140"/>
      <c r="G149" s="140"/>
      <c r="H149" s="140"/>
    </row>
    <row r="150" spans="1:8" s="16" customFormat="1" ht="50.1" customHeight="1" x14ac:dyDescent="0.2">
      <c r="A150" s="194" t="s">
        <v>115</v>
      </c>
      <c r="B150" s="195"/>
      <c r="C150" s="196"/>
      <c r="D150" s="329">
        <v>174</v>
      </c>
      <c r="E150" s="140"/>
      <c r="F150" s="140"/>
      <c r="G150" s="140"/>
      <c r="H150" s="140"/>
    </row>
    <row r="151" spans="1:8" s="16" customFormat="1" ht="50.1" customHeight="1" thickBot="1" x14ac:dyDescent="0.25">
      <c r="A151" s="194" t="s">
        <v>116</v>
      </c>
      <c r="B151" s="195"/>
      <c r="C151" s="198"/>
      <c r="D151" s="78">
        <v>576</v>
      </c>
      <c r="E151" s="79"/>
      <c r="F151" s="79"/>
      <c r="G151" s="79"/>
      <c r="H151" s="79"/>
    </row>
    <row r="152" spans="1:8" s="16" customFormat="1" ht="50.1" customHeight="1" thickBot="1" x14ac:dyDescent="0.25">
      <c r="A152" s="24" t="s">
        <v>117</v>
      </c>
      <c r="B152" s="25"/>
      <c r="C152" s="26"/>
      <c r="D152" s="156"/>
      <c r="E152" s="156"/>
      <c r="F152" s="156"/>
      <c r="G152" s="156"/>
      <c r="H152" s="157"/>
    </row>
    <row r="153" spans="1:8" ht="50.1" customHeight="1" x14ac:dyDescent="0.2">
      <c r="A153" s="143" t="s">
        <v>118</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3" s="200">
        <f>F153*1.2</f>
        <v>4680</v>
      </c>
      <c r="E153" s="201">
        <f>F153*1.1</f>
        <v>4290</v>
      </c>
      <c r="F153" s="201">
        <v>3900</v>
      </c>
      <c r="G153" s="201">
        <f>F153*0.75</f>
        <v>2925</v>
      </c>
      <c r="H153" s="202">
        <f>F153*0.5</f>
        <v>1950</v>
      </c>
    </row>
    <row r="154" spans="1:8" ht="50.1" customHeight="1" x14ac:dyDescent="0.2">
      <c r="A154" s="143" t="s">
        <v>119</v>
      </c>
      <c r="B154" s="144"/>
      <c r="C154" s="186" t="str">
        <f>"Интернет-площадка 2gis.ru на основе Cправочника организаций "&amp;$C$2&amp;""</f>
        <v>Интернет-площадка 2gis.ru на основе Cправочника организаций "2ГИС.БИЙСК"</v>
      </c>
      <c r="D154" s="36">
        <v>3726</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5" s="36">
        <v>1620</v>
      </c>
      <c r="E155" s="37"/>
      <c r="F155" s="37"/>
      <c r="G155" s="37"/>
      <c r="H155" s="38"/>
    </row>
    <row r="156" spans="1:8" ht="50.1" customHeight="1" x14ac:dyDescent="0.2">
      <c r="A156" s="143" t="s">
        <v>121</v>
      </c>
      <c r="B156" s="144"/>
      <c r="C15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6" s="200">
        <f>F156*1.2</f>
        <v>6624</v>
      </c>
      <c r="E156" s="201">
        <f>F156*1.1</f>
        <v>6072.0000000000009</v>
      </c>
      <c r="F156" s="201">
        <v>5520</v>
      </c>
      <c r="G156" s="201">
        <f>F156*0.75</f>
        <v>4140</v>
      </c>
      <c r="H156" s="202">
        <f>F156*0.5</f>
        <v>2760</v>
      </c>
    </row>
    <row r="157" spans="1:8" ht="50.1" customHeight="1" x14ac:dyDescent="0.2">
      <c r="A157" s="143" t="s">
        <v>166</v>
      </c>
      <c r="B157" s="144"/>
      <c r="C157" s="186" t="str">
        <f>"Интернет-площадка 2gis.ru на основе Cправочника организаций "&amp;$C$2&amp;""</f>
        <v>Интернет-площадка 2gis.ru на основе Cправочника организаций "2ГИС.БИЙСК"</v>
      </c>
      <c r="D157" s="36">
        <v>5280</v>
      </c>
      <c r="E157" s="37"/>
      <c r="F157" s="37"/>
      <c r="G157" s="37"/>
      <c r="H157" s="38"/>
    </row>
    <row r="158" spans="1:8" ht="50.1" customHeight="1" x14ac:dyDescent="0.2">
      <c r="A158" s="143" t="s">
        <v>123</v>
      </c>
      <c r="B158" s="144"/>
      <c r="C158"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8" s="36">
        <v>2280</v>
      </c>
      <c r="E158" s="37"/>
      <c r="F158" s="37"/>
      <c r="G158" s="37"/>
      <c r="H158" s="38"/>
    </row>
    <row r="159" spans="1:8" s="16" customFormat="1" ht="126" customHeight="1" thickBot="1" x14ac:dyDescent="0.25">
      <c r="A159" s="143" t="s">
        <v>124</v>
      </c>
      <c r="B159" s="144"/>
      <c r="C159" s="203" t="str">
        <f>C154</f>
        <v>Интернет-площадка 2gis.ru на основе Cправочника организаций "2ГИС.БИЙСК"</v>
      </c>
      <c r="D159" s="200">
        <f>F159*1.2</f>
        <v>5961.5999999999995</v>
      </c>
      <c r="E159" s="201">
        <f>F159*1.1</f>
        <v>5464.8</v>
      </c>
      <c r="F159" s="201">
        <v>4968</v>
      </c>
      <c r="G159" s="201">
        <f>F159*0.75</f>
        <v>3726</v>
      </c>
      <c r="H159" s="202">
        <f>F159*0.5</f>
        <v>2484</v>
      </c>
    </row>
    <row r="160" spans="1:8" ht="50.1" customHeight="1" thickBot="1" x14ac:dyDescent="0.25">
      <c r="A160" s="24" t="s">
        <v>185</v>
      </c>
      <c r="B160" s="25"/>
      <c r="C160" s="26"/>
      <c r="D160" s="156"/>
      <c r="E160" s="156"/>
      <c r="F160" s="156"/>
      <c r="G160" s="156"/>
      <c r="H160" s="157"/>
    </row>
    <row r="161" spans="1:8" s="23" customFormat="1" ht="30" customHeight="1" thickBot="1" x14ac:dyDescent="0.25">
      <c r="A161" s="357"/>
      <c r="B161" s="357"/>
      <c r="C161" s="358"/>
      <c r="D161" s="357"/>
      <c r="E161" s="357"/>
      <c r="F161" s="357"/>
      <c r="G161" s="357"/>
      <c r="H161" s="359"/>
    </row>
    <row r="162" spans="1:8" s="16" customFormat="1" ht="185.25" customHeight="1" x14ac:dyDescent="0.2">
      <c r="A162" s="143" t="s">
        <v>186</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2" s="31">
        <v>9918</v>
      </c>
      <c r="E162" s="32"/>
      <c r="F162" s="32"/>
      <c r="G162" s="32"/>
      <c r="H162" s="33"/>
    </row>
    <row r="163" spans="1:8" s="16" customFormat="1" ht="83.25" customHeight="1" thickBot="1" x14ac:dyDescent="0.25">
      <c r="A163" s="143" t="s">
        <v>187</v>
      </c>
      <c r="B163" s="144"/>
      <c r="C163" s="196"/>
      <c r="D163" s="36">
        <v>9918</v>
      </c>
      <c r="E163" s="37"/>
      <c r="F163" s="37"/>
      <c r="G163" s="37"/>
      <c r="H163" s="38"/>
    </row>
    <row r="164" spans="1:8" ht="21.75" thickBot="1" x14ac:dyDescent="0.25">
      <c r="A164" s="301"/>
      <c r="B164" s="302"/>
      <c r="C164" s="118"/>
      <c r="D164" s="325"/>
      <c r="E164" s="325"/>
      <c r="F164" s="325"/>
      <c r="G164" s="325"/>
      <c r="H164" s="326"/>
    </row>
    <row r="166" spans="1:8" ht="21" x14ac:dyDescent="0.2">
      <c r="A166" s="208"/>
      <c r="B166" s="209" t="s">
        <v>126</v>
      </c>
      <c r="C166" s="210" t="s">
        <v>234</v>
      </c>
      <c r="D166" s="210"/>
      <c r="E166" s="211"/>
      <c r="F166" s="211"/>
      <c r="G166" s="211"/>
      <c r="H166" s="211"/>
    </row>
    <row r="167" spans="1:8" ht="21" x14ac:dyDescent="0.2">
      <c r="A167" s="208"/>
      <c r="B167" s="211"/>
      <c r="C167" s="212" t="s">
        <v>235</v>
      </c>
      <c r="D167" s="212"/>
      <c r="E167" s="211"/>
      <c r="F167" s="211"/>
      <c r="G167" s="211"/>
      <c r="H167" s="211"/>
    </row>
    <row r="168" spans="1:8" ht="21" x14ac:dyDescent="0.2">
      <c r="A168" s="208"/>
      <c r="B168" s="211"/>
      <c r="C168" s="212" t="s">
        <v>236</v>
      </c>
      <c r="D168" s="212"/>
      <c r="E168" s="211"/>
      <c r="F168" s="211"/>
      <c r="G168" s="211"/>
      <c r="H168" s="211"/>
    </row>
    <row r="169" spans="1:8" ht="21" x14ac:dyDescent="0.2">
      <c r="C169" s="212"/>
      <c r="D169" s="212"/>
      <c r="E169" s="211"/>
      <c r="F169" s="211"/>
      <c r="G169" s="211"/>
      <c r="H169" s="205"/>
    </row>
    <row r="170" spans="1:8" ht="26.25" customHeight="1" x14ac:dyDescent="0.2">
      <c r="A170" s="215" t="str">
        <f>Абакан_юр!A158</f>
        <v>По соглашению сторон в качестве валюты платежа могут выступать украинские гривны, в этом случае курс следующий: 1 руб. = 0,4427 гривен</v>
      </c>
      <c r="B170" s="215"/>
      <c r="C170" s="215"/>
      <c r="D170" s="216"/>
      <c r="E170" s="216"/>
      <c r="F170" s="217"/>
      <c r="G170" s="218"/>
      <c r="H170" s="218"/>
    </row>
    <row r="171" spans="1:8" ht="26.25" customHeight="1" x14ac:dyDescent="0.2">
      <c r="A171" s="215" t="str">
        <f>Абакан_юр!A159</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ht="26.25" customHeight="1" x14ac:dyDescent="0.2">
      <c r="A173" s="215" t="str">
        <f>Абакан_юр!A161</f>
        <v>По соглашению сторон в качестве валюты платежа могут выступать евро, в этом случае курс следующий: 1 руб. = 0,0108 евро</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чешские кроны, в этом случае курс следующий: 1 руб. = 0,2672 крона</v>
      </c>
      <c r="B174" s="215"/>
      <c r="C174" s="215"/>
      <c r="D174" s="216"/>
      <c r="E174" s="217"/>
      <c r="F174" s="217"/>
      <c r="G174" s="220"/>
      <c r="H174" s="220"/>
    </row>
    <row r="175" spans="1:8" ht="26.25" customHeight="1" x14ac:dyDescent="0.2">
      <c r="A175" s="215" t="str">
        <f>Абакан_юр!A163</f>
        <v>По соглашению сторон в качестве валюты платежа могут выступать киргизские сомы, в этом случае курс следующий: 1 руб. = 1,0485 сом</v>
      </c>
      <c r="B175" s="215"/>
      <c r="C175" s="215"/>
      <c r="D175" s="216"/>
      <c r="E175" s="216"/>
      <c r="F175" s="217"/>
      <c r="G175" s="220"/>
      <c r="H175" s="220"/>
    </row>
    <row r="176" spans="1:8" ht="26.25" customHeight="1" x14ac:dyDescent="0.2">
      <c r="A17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6" s="215"/>
      <c r="C176" s="215"/>
      <c r="D176" s="216"/>
      <c r="E176" s="216"/>
      <c r="F176" s="217"/>
      <c r="G176" s="220"/>
      <c r="H176" s="220"/>
    </row>
    <row r="177" spans="1:8" ht="26.25" x14ac:dyDescent="0.2">
      <c r="A177" s="221"/>
      <c r="B177" s="221"/>
      <c r="C177" s="222"/>
      <c r="D177" s="223"/>
      <c r="E177" s="223"/>
      <c r="F177" s="224"/>
      <c r="G177" s="225"/>
      <c r="H177" s="225"/>
    </row>
    <row r="178" spans="1:8" ht="21" x14ac:dyDescent="0.2">
      <c r="A178" s="227" t="s">
        <v>137</v>
      </c>
      <c r="B178" s="227"/>
      <c r="C178" s="227"/>
      <c r="D178" s="227"/>
      <c r="E178" s="227"/>
      <c r="F178" s="227"/>
      <c r="G178" s="227"/>
      <c r="H178" s="227"/>
    </row>
    <row r="179" spans="1:8" ht="21" x14ac:dyDescent="0.2">
      <c r="A179" s="227" t="s">
        <v>138</v>
      </c>
      <c r="B179" s="227"/>
      <c r="C179" s="227"/>
      <c r="D179" s="227"/>
      <c r="E179" s="227"/>
      <c r="F179" s="227"/>
      <c r="G179" s="227"/>
      <c r="H179" s="227"/>
    </row>
    <row r="180" spans="1:8" ht="26.25" x14ac:dyDescent="0.2">
      <c r="A180" s="221"/>
      <c r="B180" s="221"/>
      <c r="C180" s="222"/>
      <c r="D180" s="223"/>
      <c r="E180" s="223"/>
      <c r="F180" s="224"/>
      <c r="G180" s="225"/>
      <c r="H180" s="225"/>
    </row>
    <row r="181" spans="1:8" ht="45" customHeight="1" thickBot="1" x14ac:dyDescent="0.25">
      <c r="A181" s="228" t="s">
        <v>139</v>
      </c>
      <c r="B181" s="228"/>
      <c r="C181" s="228"/>
      <c r="D181" s="228"/>
      <c r="E181" s="228"/>
      <c r="F181" s="229"/>
      <c r="G181" s="219"/>
      <c r="H181" s="230"/>
    </row>
    <row r="182" spans="1:8" ht="50.1" customHeight="1" thickBot="1" x14ac:dyDescent="0.25">
      <c r="A182" s="231" t="s">
        <v>140</v>
      </c>
      <c r="B182" s="232"/>
      <c r="C182" s="232"/>
      <c r="D182" s="232"/>
      <c r="E182" s="233"/>
      <c r="F182" s="234"/>
      <c r="H182" s="235"/>
    </row>
    <row r="183" spans="1:8" ht="96.75" customHeight="1" thickBot="1" x14ac:dyDescent="0.25">
      <c r="A183" s="236" t="s">
        <v>141</v>
      </c>
      <c r="B183" s="237"/>
      <c r="C183" s="238" t="s">
        <v>142</v>
      </c>
      <c r="D183" s="237" t="s">
        <v>143</v>
      </c>
      <c r="E183" s="239"/>
      <c r="F183" s="240"/>
      <c r="G183" s="240"/>
      <c r="H183" s="240"/>
    </row>
    <row r="184" spans="1:8" ht="93.75" customHeight="1" x14ac:dyDescent="0.2">
      <c r="A184" s="241" t="s">
        <v>144</v>
      </c>
      <c r="B184" s="242"/>
      <c r="C184" s="243" t="s">
        <v>145</v>
      </c>
      <c r="D184" s="244" t="s">
        <v>146</v>
      </c>
      <c r="E184" s="245"/>
      <c r="F184" s="240"/>
      <c r="G184" s="240"/>
      <c r="H184" s="240"/>
    </row>
    <row r="185" spans="1:8" ht="75.75" customHeight="1" x14ac:dyDescent="0.2">
      <c r="A185" s="246" t="s">
        <v>147</v>
      </c>
      <c r="B185" s="247"/>
      <c r="C185" s="248" t="s">
        <v>148</v>
      </c>
      <c r="D185" s="249" t="s">
        <v>149</v>
      </c>
      <c r="E185" s="250"/>
      <c r="F185" s="240"/>
      <c r="G185" s="240"/>
      <c r="H185" s="240"/>
    </row>
    <row r="186" spans="1:8" ht="111" customHeight="1" x14ac:dyDescent="0.2">
      <c r="A186" s="246" t="s">
        <v>150</v>
      </c>
      <c r="B186" s="247"/>
      <c r="C186" s="248" t="s">
        <v>151</v>
      </c>
      <c r="D186" s="249" t="s">
        <v>149</v>
      </c>
      <c r="E186" s="250"/>
      <c r="F186" s="240"/>
      <c r="G186" s="240"/>
      <c r="H186" s="240"/>
    </row>
    <row r="187" spans="1:8" s="205" customFormat="1" ht="125.25" customHeight="1" x14ac:dyDescent="0.2">
      <c r="A187" s="246" t="s">
        <v>153</v>
      </c>
      <c r="B187" s="247"/>
      <c r="C187" s="337" t="s">
        <v>154</v>
      </c>
      <c r="D187" s="247" t="s">
        <v>149</v>
      </c>
      <c r="E187" s="338"/>
      <c r="F187" s="234"/>
      <c r="G187" s="234"/>
      <c r="H187" s="234"/>
    </row>
    <row r="188" spans="1:8" s="226" customFormat="1" ht="222.75" customHeight="1" x14ac:dyDescent="0.2">
      <c r="A188" s="378" t="s">
        <v>155</v>
      </c>
      <c r="B188" s="379"/>
      <c r="C188" s="248" t="s">
        <v>156</v>
      </c>
      <c r="D188" s="380" t="s">
        <v>149</v>
      </c>
      <c r="E188" s="381"/>
      <c r="F188" s="224"/>
      <c r="G188" s="225"/>
      <c r="H188" s="225"/>
    </row>
    <row r="189" spans="1:8" ht="24.95" customHeight="1" x14ac:dyDescent="0.2">
      <c r="A189" s="252" t="s">
        <v>157</v>
      </c>
      <c r="B189" s="252"/>
      <c r="C189" s="252"/>
      <c r="D189" s="252"/>
      <c r="E189" s="252"/>
      <c r="F189" s="252"/>
      <c r="G189" s="252"/>
      <c r="H189" s="252"/>
    </row>
    <row r="190" spans="1:8" ht="33" customHeight="1" x14ac:dyDescent="0.2">
      <c r="A190" s="252" t="s">
        <v>158</v>
      </c>
      <c r="B190" s="252"/>
      <c r="C190" s="252"/>
      <c r="D190" s="252"/>
      <c r="E190" s="252"/>
      <c r="F190" s="252"/>
      <c r="G190" s="252"/>
      <c r="H190" s="252"/>
    </row>
    <row r="191" spans="1:8" ht="177" customHeight="1" x14ac:dyDescent="0.2">
      <c r="A19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27"/>
      <c r="C191" s="227"/>
      <c r="D191" s="227"/>
      <c r="E191" s="227"/>
      <c r="F191" s="227"/>
      <c r="G191" s="227"/>
      <c r="H191" s="227"/>
    </row>
    <row r="192" spans="1:8" ht="71.25" customHeight="1" x14ac:dyDescent="0.2">
      <c r="A192" s="227" t="s">
        <v>160</v>
      </c>
      <c r="B192" s="227"/>
      <c r="C192" s="227"/>
      <c r="D192" s="227"/>
      <c r="E192" s="227"/>
      <c r="F192" s="227"/>
      <c r="G192" s="227"/>
      <c r="H192" s="227"/>
    </row>
    <row r="193" spans="1:8" ht="25.5" customHeight="1" x14ac:dyDescent="0.2">
      <c r="A193" s="252" t="s">
        <v>161</v>
      </c>
      <c r="B193" s="252"/>
      <c r="C193" s="252"/>
      <c r="D193" s="252"/>
      <c r="E193" s="252"/>
      <c r="F193" s="252"/>
      <c r="G193" s="252"/>
      <c r="H193" s="252"/>
    </row>
    <row r="194" spans="1:8" s="254" customFormat="1" ht="125.25" customHeight="1" x14ac:dyDescent="0.2">
      <c r="A194" s="227" t="s">
        <v>162</v>
      </c>
      <c r="B194" s="227"/>
      <c r="C194" s="227"/>
      <c r="D194" s="227"/>
      <c r="E194" s="227"/>
      <c r="F194" s="227"/>
      <c r="G194" s="227"/>
      <c r="H194" s="227"/>
    </row>
  </sheetData>
  <sheetProtection selectLockedCells="1" selectUnlockedCells="1"/>
  <mergeCells count="324">
    <mergeCell ref="A191:H191"/>
    <mergeCell ref="A192:H192"/>
    <mergeCell ref="A193:H193"/>
    <mergeCell ref="A194:E194"/>
    <mergeCell ref="F194:H194"/>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C162:C163"/>
    <mergeCell ref="D162:H162"/>
    <mergeCell ref="A163:B163"/>
    <mergeCell ref="D163:H163"/>
    <mergeCell ref="A164:B164"/>
    <mergeCell ref="D164:H164"/>
    <mergeCell ref="A158:B158"/>
    <mergeCell ref="D158:H158"/>
    <mergeCell ref="A159:B159"/>
    <mergeCell ref="A160:B160"/>
    <mergeCell ref="D160:H160"/>
    <mergeCell ref="A161:C161"/>
    <mergeCell ref="D161:H161"/>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3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688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6717.5999999999995</v>
      </c>
      <c r="E7" s="32">
        <f>F7*1.1</f>
        <v>6157.8</v>
      </c>
      <c r="F7" s="32">
        <v>5598</v>
      </c>
      <c r="G7" s="32">
        <f>F7*0.75</f>
        <v>4198.5</v>
      </c>
      <c r="H7" s="33">
        <f>F7*0.5</f>
        <v>2799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7495.2</v>
      </c>
      <c r="E12" s="32">
        <f>F12*1.1</f>
        <v>6870.6</v>
      </c>
      <c r="F12" s="32">
        <v>6246</v>
      </c>
      <c r="G12" s="32">
        <f>F12*0.75</f>
        <v>4684.5</v>
      </c>
      <c r="H12" s="33">
        <f>F12*0.5</f>
        <v>3123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4">
        <v>312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9417.6</v>
      </c>
      <c r="E27" s="32">
        <f>F27*1.1</f>
        <v>8632.8000000000011</v>
      </c>
      <c r="F27" s="32">
        <v>7848</v>
      </c>
      <c r="G27" s="32">
        <f>F27*0.75</f>
        <v>5886</v>
      </c>
      <c r="H27" s="33">
        <f>F27*0.5</f>
        <v>3924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10497.6</v>
      </c>
      <c r="E32" s="32">
        <f>F32*1.1</f>
        <v>9622.8000000000011</v>
      </c>
      <c r="F32" s="32">
        <v>8748</v>
      </c>
      <c r="G32" s="32">
        <f>F32*0.75</f>
        <v>6561</v>
      </c>
      <c r="H32" s="33">
        <f>F32*0.5</f>
        <v>4374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444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361">
        <f>F48*1.2</f>
        <v>2736</v>
      </c>
      <c r="E48" s="361">
        <f>F48*1.1</f>
        <v>2508</v>
      </c>
      <c r="F48" s="361">
        <v>2280</v>
      </c>
      <c r="G48" s="361">
        <f>F48*0.75</f>
        <v>1710</v>
      </c>
      <c r="H48" s="361">
        <f>F48*0.5</f>
        <v>1140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870 до 17400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56" s="127">
        <v>870</v>
      </c>
      <c r="E56" s="128"/>
      <c r="F56" s="128"/>
      <c r="G56" s="128"/>
      <c r="H56" s="129"/>
    </row>
    <row r="57" spans="1:8" s="16" customFormat="1" ht="37.5" customHeight="1" outlineLevel="1" x14ac:dyDescent="0.2">
      <c r="A57" s="130" t="s">
        <v>33</v>
      </c>
      <c r="B57" s="131"/>
      <c r="C57" s="126"/>
      <c r="D57" s="36">
        <v>1740</v>
      </c>
      <c r="E57" s="37"/>
      <c r="F57" s="37"/>
      <c r="G57" s="37"/>
      <c r="H57" s="38"/>
    </row>
    <row r="58" spans="1:8" s="16" customFormat="1" ht="37.5" customHeight="1" outlineLevel="1" x14ac:dyDescent="0.2">
      <c r="A58" s="130" t="s">
        <v>34</v>
      </c>
      <c r="B58" s="131"/>
      <c r="C58" s="126"/>
      <c r="D58" s="36">
        <v>2610</v>
      </c>
      <c r="E58" s="37"/>
      <c r="F58" s="37"/>
      <c r="G58" s="37"/>
      <c r="H58" s="38"/>
    </row>
    <row r="59" spans="1:8" s="16" customFormat="1" ht="37.5" customHeight="1" outlineLevel="1" x14ac:dyDescent="0.2">
      <c r="A59" s="130" t="s">
        <v>35</v>
      </c>
      <c r="B59" s="131"/>
      <c r="C59" s="126"/>
      <c r="D59" s="36">
        <v>3480</v>
      </c>
      <c r="E59" s="37"/>
      <c r="F59" s="37"/>
      <c r="G59" s="37"/>
      <c r="H59" s="38"/>
    </row>
    <row r="60" spans="1:8" s="16" customFormat="1" ht="37.5" customHeight="1" outlineLevel="1" x14ac:dyDescent="0.2">
      <c r="A60" s="130" t="s">
        <v>36</v>
      </c>
      <c r="B60" s="131"/>
      <c r="C60" s="126"/>
      <c r="D60" s="36">
        <v>4350</v>
      </c>
      <c r="E60" s="37"/>
      <c r="F60" s="37"/>
      <c r="G60" s="37"/>
      <c r="H60" s="38"/>
    </row>
    <row r="61" spans="1:8" s="16" customFormat="1" ht="37.5" customHeight="1" outlineLevel="1" x14ac:dyDescent="0.2">
      <c r="A61" s="130" t="s">
        <v>37</v>
      </c>
      <c r="B61" s="131"/>
      <c r="C61" s="126"/>
      <c r="D61" s="36">
        <v>5220</v>
      </c>
      <c r="E61" s="37"/>
      <c r="F61" s="37"/>
      <c r="G61" s="37"/>
      <c r="H61" s="38"/>
    </row>
    <row r="62" spans="1:8" s="16" customFormat="1" ht="37.5" customHeight="1" outlineLevel="1" x14ac:dyDescent="0.2">
      <c r="A62" s="130" t="s">
        <v>38</v>
      </c>
      <c r="B62" s="131"/>
      <c r="C62" s="126"/>
      <c r="D62" s="36">
        <v>6090</v>
      </c>
      <c r="E62" s="37"/>
      <c r="F62" s="37"/>
      <c r="G62" s="37"/>
      <c r="H62" s="38"/>
    </row>
    <row r="63" spans="1:8" s="16" customFormat="1" ht="37.5" customHeight="1" outlineLevel="1" x14ac:dyDescent="0.2">
      <c r="A63" s="130" t="s">
        <v>39</v>
      </c>
      <c r="B63" s="131"/>
      <c r="C63" s="126"/>
      <c r="D63" s="36">
        <v>6960</v>
      </c>
      <c r="E63" s="37"/>
      <c r="F63" s="37"/>
      <c r="G63" s="37"/>
      <c r="H63" s="38"/>
    </row>
    <row r="64" spans="1:8" s="16" customFormat="1" ht="37.5" customHeight="1" outlineLevel="1" x14ac:dyDescent="0.2">
      <c r="A64" s="130" t="s">
        <v>40</v>
      </c>
      <c r="B64" s="131"/>
      <c r="C64" s="126"/>
      <c r="D64" s="36">
        <v>7830</v>
      </c>
      <c r="E64" s="37"/>
      <c r="F64" s="37"/>
      <c r="G64" s="37"/>
      <c r="H64" s="38"/>
    </row>
    <row r="65" spans="1:8" s="16" customFormat="1" ht="37.5" customHeight="1" outlineLevel="1" x14ac:dyDescent="0.2">
      <c r="A65" s="130" t="s">
        <v>41</v>
      </c>
      <c r="B65" s="131"/>
      <c r="C65" s="126"/>
      <c r="D65" s="36">
        <v>8700</v>
      </c>
      <c r="E65" s="37"/>
      <c r="F65" s="37"/>
      <c r="G65" s="37"/>
      <c r="H65" s="38"/>
    </row>
    <row r="66" spans="1:8" s="16" customFormat="1" ht="37.5" customHeight="1" outlineLevel="1" x14ac:dyDescent="0.2">
      <c r="A66" s="130" t="s">
        <v>42</v>
      </c>
      <c r="B66" s="131"/>
      <c r="C66" s="126"/>
      <c r="D66" s="36">
        <v>9570</v>
      </c>
      <c r="E66" s="37"/>
      <c r="F66" s="37"/>
      <c r="G66" s="37"/>
      <c r="H66" s="38"/>
    </row>
    <row r="67" spans="1:8" s="16" customFormat="1" ht="37.5" customHeight="1" outlineLevel="1" x14ac:dyDescent="0.2">
      <c r="A67" s="130" t="s">
        <v>43</v>
      </c>
      <c r="B67" s="131"/>
      <c r="C67" s="126"/>
      <c r="D67" s="36">
        <v>10440</v>
      </c>
      <c r="E67" s="37"/>
      <c r="F67" s="37"/>
      <c r="G67" s="37"/>
      <c r="H67" s="38"/>
    </row>
    <row r="68" spans="1:8" s="16" customFormat="1" ht="37.5" customHeight="1" outlineLevel="1" x14ac:dyDescent="0.2">
      <c r="A68" s="130" t="s">
        <v>44</v>
      </c>
      <c r="B68" s="131"/>
      <c r="C68" s="126"/>
      <c r="D68" s="36">
        <v>11310</v>
      </c>
      <c r="E68" s="37"/>
      <c r="F68" s="37"/>
      <c r="G68" s="37"/>
      <c r="H68" s="38"/>
    </row>
    <row r="69" spans="1:8" s="16" customFormat="1" ht="37.5" customHeight="1" outlineLevel="1" x14ac:dyDescent="0.2">
      <c r="A69" s="130" t="s">
        <v>45</v>
      </c>
      <c r="B69" s="131"/>
      <c r="C69" s="126"/>
      <c r="D69" s="36">
        <v>12180</v>
      </c>
      <c r="E69" s="37"/>
      <c r="F69" s="37"/>
      <c r="G69" s="37"/>
      <c r="H69" s="38"/>
    </row>
    <row r="70" spans="1:8" s="16" customFormat="1" ht="37.5" customHeight="1" outlineLevel="1" x14ac:dyDescent="0.2">
      <c r="A70" s="130" t="s">
        <v>46</v>
      </c>
      <c r="B70" s="131"/>
      <c r="C70" s="126"/>
      <c r="D70" s="36">
        <v>13050</v>
      </c>
      <c r="E70" s="37"/>
      <c r="F70" s="37"/>
      <c r="G70" s="37"/>
      <c r="H70" s="38"/>
    </row>
    <row r="71" spans="1:8" s="16" customFormat="1" ht="37.5" customHeight="1" outlineLevel="1" x14ac:dyDescent="0.2">
      <c r="A71" s="130" t="s">
        <v>47</v>
      </c>
      <c r="B71" s="131"/>
      <c r="C71" s="126"/>
      <c r="D71" s="36">
        <v>13920</v>
      </c>
      <c r="E71" s="37"/>
      <c r="F71" s="37"/>
      <c r="G71" s="37"/>
      <c r="H71" s="38"/>
    </row>
    <row r="72" spans="1:8" s="16" customFormat="1" ht="37.5" customHeight="1" outlineLevel="1" x14ac:dyDescent="0.2">
      <c r="A72" s="130" t="s">
        <v>48</v>
      </c>
      <c r="B72" s="131"/>
      <c r="C72" s="126"/>
      <c r="D72" s="36">
        <v>14790</v>
      </c>
      <c r="E72" s="37"/>
      <c r="F72" s="37"/>
      <c r="G72" s="37"/>
      <c r="H72" s="38"/>
    </row>
    <row r="73" spans="1:8" s="16" customFormat="1" ht="37.5" customHeight="1" outlineLevel="1" x14ac:dyDescent="0.2">
      <c r="A73" s="130" t="s">
        <v>49</v>
      </c>
      <c r="B73" s="131"/>
      <c r="C73" s="126"/>
      <c r="D73" s="36">
        <v>15660</v>
      </c>
      <c r="E73" s="37"/>
      <c r="F73" s="37"/>
      <c r="G73" s="37"/>
      <c r="H73" s="38"/>
    </row>
    <row r="74" spans="1:8" s="16" customFormat="1" ht="37.5" customHeight="1" outlineLevel="1" x14ac:dyDescent="0.2">
      <c r="A74" s="130" t="s">
        <v>50</v>
      </c>
      <c r="B74" s="131"/>
      <c r="C74" s="126"/>
      <c r="D74" s="36">
        <v>16530</v>
      </c>
      <c r="E74" s="37"/>
      <c r="F74" s="37"/>
      <c r="G74" s="37"/>
      <c r="H74" s="38"/>
    </row>
    <row r="75" spans="1:8" s="16" customFormat="1" ht="37.5" customHeight="1" outlineLevel="1" x14ac:dyDescent="0.2">
      <c r="A75" s="130" t="s">
        <v>51</v>
      </c>
      <c r="B75" s="131"/>
      <c r="C75" s="126"/>
      <c r="D75" s="36">
        <v>17400</v>
      </c>
      <c r="E75" s="37"/>
      <c r="F75" s="37"/>
      <c r="G75" s="37"/>
      <c r="H75" s="38"/>
    </row>
    <row r="76" spans="1:8" s="16" customFormat="1" ht="37.5" customHeight="1" outlineLevel="1" x14ac:dyDescent="0.2">
      <c r="A76" s="130" t="s">
        <v>197</v>
      </c>
      <c r="B76" s="131"/>
      <c r="C76" s="126"/>
      <c r="D76" s="36">
        <v>18270</v>
      </c>
      <c r="E76" s="37"/>
      <c r="F76" s="37"/>
      <c r="G76" s="37"/>
      <c r="H76" s="38"/>
    </row>
    <row r="77" spans="1:8" s="16" customFormat="1" ht="37.5" customHeight="1" outlineLevel="1" x14ac:dyDescent="0.2">
      <c r="A77" s="130" t="s">
        <v>198</v>
      </c>
      <c r="B77" s="131"/>
      <c r="C77" s="126"/>
      <c r="D77" s="36">
        <v>19140</v>
      </c>
      <c r="E77" s="37"/>
      <c r="F77" s="37"/>
      <c r="G77" s="37"/>
      <c r="H77" s="38"/>
    </row>
    <row r="78" spans="1:8" s="16" customFormat="1" ht="37.5" customHeight="1" outlineLevel="1" x14ac:dyDescent="0.2">
      <c r="A78" s="130" t="s">
        <v>199</v>
      </c>
      <c r="B78" s="131"/>
      <c r="C78" s="126"/>
      <c r="D78" s="36">
        <v>20010</v>
      </c>
      <c r="E78" s="37"/>
      <c r="F78" s="37"/>
      <c r="G78" s="37"/>
      <c r="H78" s="38"/>
    </row>
    <row r="79" spans="1:8" s="16" customFormat="1" ht="37.5" customHeight="1" outlineLevel="1" x14ac:dyDescent="0.2">
      <c r="A79" s="130" t="s">
        <v>200</v>
      </c>
      <c r="B79" s="131"/>
      <c r="C79" s="126"/>
      <c r="D79" s="36">
        <v>20880</v>
      </c>
      <c r="E79" s="37"/>
      <c r="F79" s="37"/>
      <c r="G79" s="37"/>
      <c r="H79" s="38"/>
    </row>
    <row r="80" spans="1:8" s="16" customFormat="1" ht="37.5" customHeight="1" outlineLevel="1" x14ac:dyDescent="0.2">
      <c r="A80" s="130" t="s">
        <v>201</v>
      </c>
      <c r="B80" s="131"/>
      <c r="C80" s="126"/>
      <c r="D80" s="36">
        <v>21750</v>
      </c>
      <c r="E80" s="37"/>
      <c r="F80" s="37"/>
      <c r="G80" s="37"/>
      <c r="H80" s="38"/>
    </row>
    <row r="81" spans="1:8" s="16" customFormat="1" ht="37.5" customHeight="1" outlineLevel="1" x14ac:dyDescent="0.2">
      <c r="A81" s="130" t="s">
        <v>202</v>
      </c>
      <c r="B81" s="131"/>
      <c r="C81" s="126"/>
      <c r="D81" s="36">
        <v>22620</v>
      </c>
      <c r="E81" s="37"/>
      <c r="F81" s="37"/>
      <c r="G81" s="37"/>
      <c r="H81" s="38"/>
    </row>
    <row r="82" spans="1:8" s="16" customFormat="1" ht="37.5" customHeight="1" outlineLevel="1" x14ac:dyDescent="0.2">
      <c r="A82" s="130" t="s">
        <v>203</v>
      </c>
      <c r="B82" s="131"/>
      <c r="C82" s="126"/>
      <c r="D82" s="36">
        <v>23490</v>
      </c>
      <c r="E82" s="37"/>
      <c r="F82" s="37"/>
      <c r="G82" s="37"/>
      <c r="H82" s="38"/>
    </row>
    <row r="83" spans="1:8" s="16" customFormat="1" ht="37.5" customHeight="1" outlineLevel="1" x14ac:dyDescent="0.2">
      <c r="A83" s="130" t="s">
        <v>204</v>
      </c>
      <c r="B83" s="131"/>
      <c r="C83" s="126"/>
      <c r="D83" s="36">
        <v>24360</v>
      </c>
      <c r="E83" s="37"/>
      <c r="F83" s="37"/>
      <c r="G83" s="37"/>
      <c r="H83" s="38"/>
    </row>
    <row r="84" spans="1:8" s="16" customFormat="1" ht="37.5" customHeight="1" outlineLevel="1" x14ac:dyDescent="0.2">
      <c r="A84" s="130" t="s">
        <v>205</v>
      </c>
      <c r="B84" s="131"/>
      <c r="C84" s="126"/>
      <c r="D84" s="36">
        <v>25230</v>
      </c>
      <c r="E84" s="37"/>
      <c r="F84" s="37"/>
      <c r="G84" s="37"/>
      <c r="H84" s="38"/>
    </row>
    <row r="85" spans="1:8" s="16" customFormat="1" ht="37.5" customHeight="1" outlineLevel="1" x14ac:dyDescent="0.2">
      <c r="A85" s="130" t="s">
        <v>206</v>
      </c>
      <c r="B85" s="131"/>
      <c r="C85" s="126"/>
      <c r="D85" s="36">
        <v>26100</v>
      </c>
      <c r="E85" s="37"/>
      <c r="F85" s="37"/>
      <c r="G85" s="37"/>
      <c r="H85" s="38"/>
    </row>
    <row r="86" spans="1:8" s="16" customFormat="1" ht="37.5" customHeight="1" outlineLevel="1" x14ac:dyDescent="0.2">
      <c r="A86" s="130" t="s">
        <v>216</v>
      </c>
      <c r="B86" s="131"/>
      <c r="C86" s="126"/>
      <c r="D86" s="36">
        <v>26970</v>
      </c>
      <c r="E86" s="37"/>
      <c r="F86" s="37"/>
      <c r="G86" s="37"/>
      <c r="H86" s="38"/>
    </row>
    <row r="87" spans="1:8" s="16" customFormat="1" ht="37.5" customHeight="1" outlineLevel="1" x14ac:dyDescent="0.2">
      <c r="A87" s="130" t="s">
        <v>217</v>
      </c>
      <c r="B87" s="131"/>
      <c r="C87" s="126"/>
      <c r="D87" s="36">
        <v>27840</v>
      </c>
      <c r="E87" s="37"/>
      <c r="F87" s="37"/>
      <c r="G87" s="37"/>
      <c r="H87" s="38"/>
    </row>
    <row r="88" spans="1:8" s="16" customFormat="1" ht="37.5" customHeight="1" outlineLevel="1" x14ac:dyDescent="0.2">
      <c r="A88" s="130" t="s">
        <v>218</v>
      </c>
      <c r="B88" s="131"/>
      <c r="C88" s="126"/>
      <c r="D88" s="36">
        <v>28710</v>
      </c>
      <c r="E88" s="37"/>
      <c r="F88" s="37"/>
      <c r="G88" s="37"/>
      <c r="H88" s="38"/>
    </row>
    <row r="89" spans="1:8" s="16" customFormat="1" ht="37.5" customHeight="1" outlineLevel="1" x14ac:dyDescent="0.2">
      <c r="A89" s="130" t="s">
        <v>219</v>
      </c>
      <c r="B89" s="131"/>
      <c r="C89" s="126"/>
      <c r="D89" s="36">
        <v>29580</v>
      </c>
      <c r="E89" s="37"/>
      <c r="F89" s="37"/>
      <c r="G89" s="37"/>
      <c r="H89" s="38"/>
    </row>
    <row r="90" spans="1:8" s="16" customFormat="1" ht="37.5" customHeight="1" outlineLevel="1" x14ac:dyDescent="0.2">
      <c r="A90" s="130" t="s">
        <v>220</v>
      </c>
      <c r="B90" s="131"/>
      <c r="C90" s="126"/>
      <c r="D90" s="36">
        <v>30450</v>
      </c>
      <c r="E90" s="37"/>
      <c r="F90" s="37"/>
      <c r="G90" s="37"/>
      <c r="H90" s="38"/>
    </row>
    <row r="91" spans="1:8" s="16" customFormat="1" ht="37.5" customHeight="1" outlineLevel="1" x14ac:dyDescent="0.2">
      <c r="A91" s="130" t="s">
        <v>221</v>
      </c>
      <c r="B91" s="131"/>
      <c r="C91" s="126"/>
      <c r="D91" s="36">
        <v>31320</v>
      </c>
      <c r="E91" s="37"/>
      <c r="F91" s="37"/>
      <c r="G91" s="37"/>
      <c r="H91" s="38"/>
    </row>
    <row r="92" spans="1:8" s="16" customFormat="1" ht="37.5" customHeight="1" outlineLevel="1" x14ac:dyDescent="0.2">
      <c r="A92" s="130" t="s">
        <v>222</v>
      </c>
      <c r="B92" s="131"/>
      <c r="C92" s="126"/>
      <c r="D92" s="36">
        <v>32190</v>
      </c>
      <c r="E92" s="37"/>
      <c r="F92" s="37"/>
      <c r="G92" s="37"/>
      <c r="H92" s="38"/>
    </row>
    <row r="93" spans="1:8" s="16" customFormat="1" ht="37.5" customHeight="1" outlineLevel="1" x14ac:dyDescent="0.2">
      <c r="A93" s="130" t="s">
        <v>223</v>
      </c>
      <c r="B93" s="131"/>
      <c r="C93" s="126"/>
      <c r="D93" s="36">
        <v>33060</v>
      </c>
      <c r="E93" s="37"/>
      <c r="F93" s="37"/>
      <c r="G93" s="37"/>
      <c r="H93" s="38"/>
    </row>
    <row r="94" spans="1:8" s="16" customFormat="1" ht="37.5" customHeight="1" outlineLevel="1" x14ac:dyDescent="0.2">
      <c r="A94" s="130" t="s">
        <v>224</v>
      </c>
      <c r="B94" s="131"/>
      <c r="C94" s="126"/>
      <c r="D94" s="36">
        <v>33930</v>
      </c>
      <c r="E94" s="37"/>
      <c r="F94" s="37"/>
      <c r="G94" s="37"/>
      <c r="H94" s="38"/>
    </row>
    <row r="95" spans="1:8" s="16" customFormat="1" ht="37.5" customHeight="1" outlineLevel="1" thickBot="1" x14ac:dyDescent="0.25">
      <c r="A95" s="130" t="s">
        <v>225</v>
      </c>
      <c r="B95" s="131"/>
      <c r="C95" s="573"/>
      <c r="D95" s="36">
        <v>34800</v>
      </c>
      <c r="E95" s="37"/>
      <c r="F95" s="37"/>
      <c r="G95" s="37"/>
      <c r="H95" s="38"/>
    </row>
    <row r="96" spans="1:8" s="16" customFormat="1" ht="50.1" customHeight="1" thickBot="1" x14ac:dyDescent="0.25">
      <c r="A96" s="119" t="s">
        <v>52</v>
      </c>
      <c r="B96" s="120"/>
      <c r="C96" s="120"/>
      <c r="D96" s="121" t="str">
        <f>"от "&amp;MIN(D97:D106)&amp;" до "&amp;MAX(D97:D106)</f>
        <v>от 120 до 2520</v>
      </c>
      <c r="E96" s="122"/>
      <c r="F96" s="122"/>
      <c r="G96" s="122"/>
      <c r="H96" s="123"/>
    </row>
    <row r="97" spans="1:8" s="16" customFormat="1" ht="154.5" customHeight="1" x14ac:dyDescent="0.2">
      <c r="A97" s="132" t="s">
        <v>53</v>
      </c>
      <c r="B97" s="133" t="s">
        <v>13</v>
      </c>
      <c r="C97" s="321"/>
      <c r="D97" s="127">
        <v>2520</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98" s="36">
        <v>120</v>
      </c>
      <c r="E98" s="37"/>
      <c r="F98" s="37"/>
      <c r="G98" s="37"/>
      <c r="H98" s="38"/>
    </row>
    <row r="99" spans="1:8" s="16" customFormat="1" ht="37.5" customHeight="1" x14ac:dyDescent="0.2">
      <c r="A99" s="143" t="s">
        <v>55</v>
      </c>
      <c r="B99" s="144"/>
      <c r="C99" s="142"/>
      <c r="D99" s="36">
        <v>1724.9999999999998</v>
      </c>
      <c r="E99" s="37"/>
      <c r="F99" s="37"/>
      <c r="G99" s="37"/>
      <c r="H99" s="38"/>
    </row>
    <row r="100" spans="1:8" s="16" customFormat="1" ht="37.5" customHeight="1" x14ac:dyDescent="0.2">
      <c r="A100" s="143" t="s">
        <v>56</v>
      </c>
      <c r="B100" s="144"/>
      <c r="C100" s="142"/>
      <c r="D100" s="329">
        <v>690</v>
      </c>
      <c r="E100" s="140"/>
      <c r="F100" s="140"/>
      <c r="G100" s="140"/>
      <c r="H100" s="141"/>
    </row>
    <row r="101" spans="1:8" s="16" customFormat="1" ht="37.5" customHeight="1" x14ac:dyDescent="0.2">
      <c r="A101" s="143" t="s">
        <v>57</v>
      </c>
      <c r="B101" s="144"/>
      <c r="C101" s="142"/>
      <c r="D101" s="329">
        <v>1655.9999999999998</v>
      </c>
      <c r="E101" s="140"/>
      <c r="F101" s="140"/>
      <c r="G101" s="140"/>
      <c r="H101" s="141"/>
    </row>
    <row r="102" spans="1:8" s="16" customFormat="1" ht="37.5" customHeight="1" x14ac:dyDescent="0.2">
      <c r="A102" s="143" t="s">
        <v>58</v>
      </c>
      <c r="B102" s="458"/>
      <c r="C102" s="142"/>
      <c r="D102" s="329">
        <v>276</v>
      </c>
      <c r="E102" s="140"/>
      <c r="F102" s="140"/>
      <c r="G102" s="140"/>
      <c r="H102" s="141"/>
    </row>
    <row r="103" spans="1:8" s="16" customFormat="1" ht="37.5" customHeight="1" x14ac:dyDescent="0.2">
      <c r="A103" s="143" t="s">
        <v>59</v>
      </c>
      <c r="B103" s="458"/>
      <c r="C103" s="142"/>
      <c r="D103" s="36">
        <v>276</v>
      </c>
      <c r="E103" s="37"/>
      <c r="F103" s="37"/>
      <c r="G103" s="37"/>
      <c r="H103" s="38"/>
    </row>
    <row r="104" spans="1:8" s="16" customFormat="1" ht="37.5" customHeight="1" x14ac:dyDescent="0.2">
      <c r="A104" s="143" t="s">
        <v>60</v>
      </c>
      <c r="B104" s="458"/>
      <c r="C104" s="142"/>
      <c r="D104" s="36">
        <v>552</v>
      </c>
      <c r="E104" s="37"/>
      <c r="F104" s="37"/>
      <c r="G104" s="37"/>
      <c r="H104" s="38"/>
    </row>
    <row r="105" spans="1:8" s="16" customFormat="1" ht="37.5" customHeight="1" x14ac:dyDescent="0.2">
      <c r="A105" s="143" t="s">
        <v>61</v>
      </c>
      <c r="B105" s="458"/>
      <c r="C105" s="142"/>
      <c r="D105" s="36">
        <v>828</v>
      </c>
      <c r="E105" s="37"/>
      <c r="F105" s="37"/>
      <c r="G105" s="37"/>
      <c r="H105" s="38"/>
    </row>
    <row r="106" spans="1:8" s="16" customFormat="1" ht="37.5" customHeight="1" thickBot="1" x14ac:dyDescent="0.25">
      <c r="A106" s="194" t="s">
        <v>62</v>
      </c>
      <c r="B106" s="459"/>
      <c r="C106" s="147"/>
      <c r="D106" s="36">
        <v>1794</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07" s="45">
        <v>30</v>
      </c>
      <c r="E107" s="45"/>
      <c r="F107" s="45"/>
      <c r="G107" s="45"/>
      <c r="H107" s="46"/>
    </row>
    <row r="108" spans="1:8" s="28" customFormat="1" ht="50.1" customHeight="1" thickBot="1" x14ac:dyDescent="0.25">
      <c r="A108" s="24" t="s">
        <v>65</v>
      </c>
      <c r="B108" s="25"/>
      <c r="C108" s="26"/>
      <c r="D108" s="156" t="str">
        <f>"от "&amp;MIN(D110,D130:H131,F170,D132:H146)&amp;" до "&amp;MAX(D110,D130:H131,F170,D132:H146)</f>
        <v>от 588 до 9000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7"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10" s="165">
        <v>2880</v>
      </c>
      <c r="E110" s="165"/>
      <c r="F110" s="165"/>
      <c r="G110" s="165"/>
      <c r="H110" s="166"/>
    </row>
    <row r="111" spans="1:8" s="16" customFormat="1" ht="57" customHeight="1" thickBot="1" x14ac:dyDescent="0.25">
      <c r="A111" s="167" t="s">
        <v>67</v>
      </c>
      <c r="B111" s="168"/>
      <c r="C111" s="169"/>
      <c r="D111" s="170" t="s">
        <v>68</v>
      </c>
      <c r="E111" s="171"/>
      <c r="F111" s="171"/>
      <c r="G111" s="171"/>
      <c r="H111" s="172"/>
    </row>
    <row r="112" spans="1:8" s="16" customFormat="1" ht="57" customHeight="1" x14ac:dyDescent="0.2">
      <c r="A112" s="173" t="s">
        <v>69</v>
      </c>
      <c r="B112" s="174"/>
      <c r="C112" s="169"/>
      <c r="D112" s="140">
        <f>D110/4</f>
        <v>720</v>
      </c>
      <c r="E112" s="140"/>
      <c r="F112" s="140"/>
      <c r="G112" s="140"/>
      <c r="H112" s="141"/>
    </row>
    <row r="113" spans="1:8" s="16" customFormat="1" ht="57" customHeight="1" x14ac:dyDescent="0.2">
      <c r="A113" s="173" t="s">
        <v>70</v>
      </c>
      <c r="B113" s="174"/>
      <c r="C113" s="169"/>
      <c r="D113" s="140">
        <f>D110/5</f>
        <v>576</v>
      </c>
      <c r="E113" s="140"/>
      <c r="F113" s="140"/>
      <c r="G113" s="140"/>
      <c r="H113" s="141"/>
    </row>
    <row r="114" spans="1:8" s="16" customFormat="1" ht="57" customHeight="1" x14ac:dyDescent="0.2">
      <c r="A114" s="173" t="s">
        <v>71</v>
      </c>
      <c r="B114" s="174"/>
      <c r="C114" s="169"/>
      <c r="D114" s="140">
        <f>D110/6</f>
        <v>480</v>
      </c>
      <c r="E114" s="140"/>
      <c r="F114" s="140"/>
      <c r="G114" s="140"/>
      <c r="H114" s="141"/>
    </row>
    <row r="115" spans="1:8" s="16" customFormat="1" ht="57" customHeight="1" x14ac:dyDescent="0.2">
      <c r="A115" s="173" t="s">
        <v>72</v>
      </c>
      <c r="B115" s="174"/>
      <c r="C115" s="169"/>
      <c r="D115" s="140">
        <f>D110/7</f>
        <v>411.42857142857144</v>
      </c>
      <c r="E115" s="140"/>
      <c r="F115" s="140"/>
      <c r="G115" s="140"/>
      <c r="H115" s="141"/>
    </row>
    <row r="116" spans="1:8" s="16" customFormat="1" ht="57" customHeight="1" x14ac:dyDescent="0.2">
      <c r="A116" s="173" t="s">
        <v>73</v>
      </c>
      <c r="B116" s="174"/>
      <c r="C116" s="169"/>
      <c r="D116" s="140">
        <f>D110/8</f>
        <v>360</v>
      </c>
      <c r="E116" s="140"/>
      <c r="F116" s="140"/>
      <c r="G116" s="140"/>
      <c r="H116" s="141"/>
    </row>
    <row r="117" spans="1:8" s="16" customFormat="1" ht="57" customHeight="1" x14ac:dyDescent="0.2">
      <c r="A117" s="173" t="s">
        <v>74</v>
      </c>
      <c r="B117" s="174"/>
      <c r="C117" s="169"/>
      <c r="D117" s="140">
        <f>D110/9</f>
        <v>320</v>
      </c>
      <c r="E117" s="140"/>
      <c r="F117" s="140"/>
      <c r="G117" s="140"/>
      <c r="H117" s="141"/>
    </row>
    <row r="118" spans="1:8" s="16" customFormat="1" ht="57" customHeight="1" x14ac:dyDescent="0.2">
      <c r="A118" s="173" t="s">
        <v>75</v>
      </c>
      <c r="B118" s="174"/>
      <c r="C118" s="169"/>
      <c r="D118" s="140">
        <f>D110/10</f>
        <v>288</v>
      </c>
      <c r="E118" s="140"/>
      <c r="F118" s="140"/>
      <c r="G118" s="140"/>
      <c r="H118" s="141"/>
    </row>
    <row r="119" spans="1:8" s="16" customFormat="1" ht="57" customHeight="1" thickBot="1" x14ac:dyDescent="0.25">
      <c r="A119" s="162" t="s">
        <v>76</v>
      </c>
      <c r="B119" s="163"/>
      <c r="C119" s="169"/>
      <c r="D119" s="165">
        <v>4800</v>
      </c>
      <c r="E119" s="165"/>
      <c r="F119" s="165"/>
      <c r="G119" s="165"/>
      <c r="H119" s="166"/>
    </row>
    <row r="120" spans="1:8" s="16" customFormat="1" ht="57" customHeight="1" thickBot="1" x14ac:dyDescent="0.25">
      <c r="A120" s="167" t="s">
        <v>67</v>
      </c>
      <c r="B120" s="168"/>
      <c r="C120" s="169"/>
      <c r="D120" s="170" t="s">
        <v>68</v>
      </c>
      <c r="E120" s="171"/>
      <c r="F120" s="171"/>
      <c r="G120" s="171"/>
      <c r="H120" s="172"/>
    </row>
    <row r="121" spans="1:8" s="16" customFormat="1" ht="57" customHeight="1" x14ac:dyDescent="0.2">
      <c r="A121" s="173" t="s">
        <v>69</v>
      </c>
      <c r="B121" s="174"/>
      <c r="C121" s="169"/>
      <c r="D121" s="140">
        <v>1200</v>
      </c>
      <c r="E121" s="140"/>
      <c r="F121" s="140"/>
      <c r="G121" s="140"/>
      <c r="H121" s="141"/>
    </row>
    <row r="122" spans="1:8" s="16" customFormat="1" ht="57" customHeight="1" x14ac:dyDescent="0.2">
      <c r="A122" s="173" t="s">
        <v>70</v>
      </c>
      <c r="B122" s="174"/>
      <c r="C122" s="169"/>
      <c r="D122" s="140">
        <v>960</v>
      </c>
      <c r="E122" s="140"/>
      <c r="F122" s="140"/>
      <c r="G122" s="140"/>
      <c r="H122" s="141"/>
    </row>
    <row r="123" spans="1:8" s="16" customFormat="1" ht="57" customHeight="1" x14ac:dyDescent="0.2">
      <c r="A123" s="173" t="s">
        <v>71</v>
      </c>
      <c r="B123" s="174"/>
      <c r="C123" s="169"/>
      <c r="D123" s="140">
        <v>799.99999999999989</v>
      </c>
      <c r="E123" s="140"/>
      <c r="F123" s="140"/>
      <c r="G123" s="140"/>
      <c r="H123" s="141"/>
    </row>
    <row r="124" spans="1:8" s="16" customFormat="1" ht="57" customHeight="1" x14ac:dyDescent="0.2">
      <c r="A124" s="173" t="s">
        <v>72</v>
      </c>
      <c r="B124" s="174"/>
      <c r="C124" s="169"/>
      <c r="D124" s="140">
        <v>685.71428571428567</v>
      </c>
      <c r="E124" s="140"/>
      <c r="F124" s="140"/>
      <c r="G124" s="140"/>
      <c r="H124" s="141"/>
    </row>
    <row r="125" spans="1:8" s="16" customFormat="1" ht="57" customHeight="1" x14ac:dyDescent="0.2">
      <c r="A125" s="173" t="s">
        <v>73</v>
      </c>
      <c r="B125" s="174"/>
      <c r="C125" s="169"/>
      <c r="D125" s="140">
        <v>600</v>
      </c>
      <c r="E125" s="140"/>
      <c r="F125" s="140"/>
      <c r="G125" s="140"/>
      <c r="H125" s="141"/>
    </row>
    <row r="126" spans="1:8" s="16" customFormat="1" ht="57" customHeight="1" x14ac:dyDescent="0.2">
      <c r="A126" s="173" t="s">
        <v>74</v>
      </c>
      <c r="B126" s="174"/>
      <c r="C126" s="169"/>
      <c r="D126" s="140">
        <v>533.33333333333337</v>
      </c>
      <c r="E126" s="140"/>
      <c r="F126" s="140"/>
      <c r="G126" s="140"/>
      <c r="H126" s="141"/>
    </row>
    <row r="127" spans="1:8" s="16" customFormat="1" ht="57" customHeight="1" thickBot="1" x14ac:dyDescent="0.25">
      <c r="A127" s="173" t="s">
        <v>75</v>
      </c>
      <c r="B127" s="174"/>
      <c r="C127" s="177"/>
      <c r="D127" s="140">
        <v>480</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28" s="44">
        <v>7002</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"2ГИС.ТАМБОВ"</v>
      </c>
      <c r="D130" s="56">
        <v>4200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1" s="56">
        <v>1863</v>
      </c>
      <c r="E131" s="37"/>
      <c r="F131" s="37"/>
      <c r="G131" s="37"/>
      <c r="H131" s="38"/>
    </row>
    <row r="132" spans="1:8" s="16" customFormat="1"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2" s="56">
        <v>2346</v>
      </c>
      <c r="E132" s="37"/>
      <c r="F132" s="37"/>
      <c r="G132" s="37"/>
      <c r="H132" s="38"/>
    </row>
    <row r="133" spans="1:8" s="16" customFormat="1"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"2ГИС.ТАМБОВ"</v>
      </c>
      <c r="D133" s="56">
        <v>7500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"2ГИС.ТАМБОВ"</v>
      </c>
      <c r="D134" s="56">
        <v>9000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5" s="56">
        <v>2070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6" s="56">
        <v>4692</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7" s="56">
        <v>2622</v>
      </c>
      <c r="E137" s="37"/>
      <c r="F137" s="37"/>
      <c r="G137" s="37"/>
      <c r="H137" s="38"/>
    </row>
    <row r="138" spans="1:8" s="16" customFormat="1" ht="50.1" customHeight="1" x14ac:dyDescent="0.2">
      <c r="A138" s="143" t="s">
        <v>86</v>
      </c>
      <c r="B138" s="144"/>
      <c r="C138" s="190" t="str">
        <f>C170</f>
        <v>электронный справочник на основе Справочника организаций "2ГИС.ТАМБОВ" (мобильная версия 2ГИС 4.0 и выше)</v>
      </c>
      <c r="D138" s="56">
        <v>6278.9999999999991</v>
      </c>
      <c r="E138" s="37"/>
      <c r="F138" s="37"/>
      <c r="G138" s="37"/>
      <c r="H138" s="38"/>
    </row>
    <row r="139" spans="1:8" s="16" customFormat="1" ht="50.1" customHeight="1" x14ac:dyDescent="0.2">
      <c r="A139" s="143" t="s">
        <v>87</v>
      </c>
      <c r="B139" s="144"/>
      <c r="C139" s="190" t="s">
        <v>88</v>
      </c>
      <c r="D139" s="56">
        <v>588</v>
      </c>
      <c r="E139" s="37"/>
      <c r="F139" s="37"/>
      <c r="G139" s="37"/>
      <c r="H139" s="38"/>
    </row>
    <row r="140" spans="1:8" s="16" customFormat="1" ht="78"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0" s="56">
        <v>3600</v>
      </c>
      <c r="E140" s="37"/>
      <c r="F140" s="37"/>
      <c r="G140" s="37"/>
      <c r="H140" s="38"/>
    </row>
    <row r="141" spans="1:8" s="16" customFormat="1" ht="78"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1" s="56">
        <v>3000</v>
      </c>
      <c r="E141" s="37"/>
      <c r="F141" s="37"/>
      <c r="G141" s="37"/>
      <c r="H141" s="38"/>
    </row>
    <row r="142" spans="1:8" s="16" customFormat="1" ht="78" customHeight="1" x14ac:dyDescent="0.2">
      <c r="A142" s="143" t="s">
        <v>91</v>
      </c>
      <c r="B142" s="144"/>
      <c r="C142"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2" s="56">
        <v>2400</v>
      </c>
      <c r="E142" s="37"/>
      <c r="F142" s="37"/>
      <c r="G142" s="37"/>
      <c r="H142" s="38"/>
    </row>
    <row r="143" spans="1:8" s="16" customFormat="1" ht="78" customHeight="1" x14ac:dyDescent="0.2">
      <c r="A143" s="143" t="s">
        <v>92</v>
      </c>
      <c r="B143" s="144"/>
      <c r="C143"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3" s="56">
        <v>2400</v>
      </c>
      <c r="E143" s="37"/>
      <c r="F143" s="37"/>
      <c r="G143" s="37"/>
      <c r="H143" s="38"/>
    </row>
    <row r="144" spans="1:8" s="16" customFormat="1" ht="78"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4" s="56">
        <v>7800</v>
      </c>
      <c r="E144" s="37"/>
      <c r="F144" s="37"/>
      <c r="G144" s="37"/>
      <c r="H144" s="38"/>
    </row>
    <row r="145" spans="1:8" s="16" customFormat="1" ht="78"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5" s="56">
        <v>4800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6" s="56">
        <v>1728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7" s="56">
        <v>2520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8" s="5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9" s="56">
        <v>4800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50" s="56">
        <v>4800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51" s="56">
        <v>3600</v>
      </c>
      <c r="E151" s="37"/>
      <c r="F151" s="37"/>
      <c r="G151" s="37"/>
      <c r="H151" s="38"/>
    </row>
    <row r="152" spans="1:8" s="16" customFormat="1"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"2ГИС.ТАМБОВ"</v>
      </c>
      <c r="D152" s="56">
        <v>5880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2640</v>
      </c>
      <c r="E153" s="37"/>
      <c r="F153" s="37"/>
      <c r="G153" s="37"/>
      <c r="H153" s="38"/>
    </row>
    <row r="154" spans="1:8" s="16" customFormat="1" ht="50.1" customHeight="1" x14ac:dyDescent="0.2">
      <c r="A154" s="137" t="s">
        <v>102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4" s="56">
        <v>3360</v>
      </c>
      <c r="E154" s="37"/>
      <c r="F154" s="37"/>
      <c r="G154" s="37"/>
      <c r="H154" s="38"/>
    </row>
    <row r="155" spans="1:8" s="16" customFormat="1"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"2ГИС.ТАМБОВ"</v>
      </c>
      <c r="D155" s="56">
        <v>10560</v>
      </c>
      <c r="E155" s="37"/>
      <c r="F155" s="37"/>
      <c r="G155" s="37"/>
      <c r="H155" s="38"/>
    </row>
    <row r="156" spans="1:8" s="16" customFormat="1" ht="50.1" customHeight="1" x14ac:dyDescent="0.2">
      <c r="A156" s="137" t="s">
        <v>104</v>
      </c>
      <c r="B156" s="191"/>
      <c r="C156" s="190" t="str">
        <f>"Интернет-площадка 2gis.ru на основе Cправочника организаций "&amp;$C$2&amp;""</f>
        <v>Интернет-площадка 2gis.ru на основе Cправочника организаций "2ГИС.ТАМБОВ"</v>
      </c>
      <c r="D156" s="56">
        <v>12672</v>
      </c>
      <c r="E156" s="37"/>
      <c r="F156" s="37"/>
      <c r="G156" s="37"/>
      <c r="H156" s="38"/>
    </row>
    <row r="157" spans="1:8" s="16" customFormat="1"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7" s="56">
        <v>3000</v>
      </c>
      <c r="E157" s="37"/>
      <c r="F157" s="37"/>
      <c r="G157" s="37"/>
      <c r="H157" s="38"/>
    </row>
    <row r="158" spans="1:8" s="16" customFormat="1" ht="50.1" customHeight="1" x14ac:dyDescent="0.2">
      <c r="A158" s="137" t="s">
        <v>106</v>
      </c>
      <c r="B158" s="191"/>
      <c r="C158"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8" s="56">
        <v>6600</v>
      </c>
      <c r="E158" s="37"/>
      <c r="F158" s="37"/>
      <c r="G158" s="37"/>
      <c r="H158" s="38"/>
    </row>
    <row r="159" spans="1:8" s="16" customFormat="1" ht="50.1" customHeight="1" x14ac:dyDescent="0.2">
      <c r="A159" s="143" t="s">
        <v>107</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9" s="56">
        <v>3720</v>
      </c>
      <c r="E159" s="37"/>
      <c r="F159" s="37"/>
      <c r="G159" s="37"/>
      <c r="H159" s="38"/>
    </row>
    <row r="160" spans="1:8" s="16" customFormat="1" ht="50.1" customHeight="1" x14ac:dyDescent="0.2">
      <c r="A160" s="143" t="s">
        <v>108</v>
      </c>
      <c r="B160" s="144"/>
      <c r="C160" s="190" t="s">
        <v>88</v>
      </c>
      <c r="D160" s="56">
        <v>840</v>
      </c>
      <c r="E160" s="37"/>
      <c r="F160" s="37"/>
      <c r="G160" s="37"/>
      <c r="H160" s="38"/>
    </row>
    <row r="161" spans="1:8" s="16" customFormat="1" ht="68.2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56">
        <v>10920</v>
      </c>
      <c r="E161" s="37"/>
      <c r="F161" s="37"/>
      <c r="G161" s="37"/>
      <c r="H161" s="38"/>
    </row>
    <row r="162" spans="1:8" s="16" customFormat="1" ht="50.1" customHeight="1" thickBot="1" x14ac:dyDescent="0.25">
      <c r="A162" s="143" t="s">
        <v>110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2520</v>
      </c>
      <c r="E162" s="37"/>
      <c r="F162" s="37"/>
      <c r="G162" s="37"/>
      <c r="H162" s="38"/>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64" s="36">
        <v>3000</v>
      </c>
      <c r="E164" s="37"/>
      <c r="F164" s="37"/>
      <c r="G164" s="37"/>
      <c r="H164" s="38"/>
    </row>
    <row r="165" spans="1:8" s="16" customFormat="1" ht="50.1" customHeight="1" x14ac:dyDescent="0.2">
      <c r="A165" s="143" t="s">
        <v>113</v>
      </c>
      <c r="B165" s="144"/>
      <c r="C165" s="196"/>
      <c r="D165" s="36">
        <v>3000</v>
      </c>
      <c r="E165" s="37"/>
      <c r="F165" s="37"/>
      <c r="G165" s="37"/>
      <c r="H165" s="38"/>
    </row>
    <row r="166" spans="1:8" s="16" customFormat="1" ht="50.1" customHeight="1" x14ac:dyDescent="0.2">
      <c r="A166" s="194" t="s">
        <v>114</v>
      </c>
      <c r="B166" s="195"/>
      <c r="C166" s="196"/>
      <c r="D166" s="329">
        <v>3000</v>
      </c>
      <c r="E166" s="140"/>
      <c r="F166" s="140"/>
      <c r="G166" s="140"/>
      <c r="H166" s="140"/>
    </row>
    <row r="167" spans="1:8" s="16" customFormat="1" ht="50.1" customHeight="1" x14ac:dyDescent="0.2">
      <c r="A167" s="194" t="s">
        <v>115</v>
      </c>
      <c r="B167" s="195"/>
      <c r="C167" s="196"/>
      <c r="D167" s="329">
        <v>510</v>
      </c>
      <c r="E167" s="140"/>
      <c r="F167" s="140"/>
      <c r="G167" s="140"/>
      <c r="H167" s="140"/>
    </row>
    <row r="168" spans="1:8" s="16" customFormat="1" ht="50.1" customHeight="1" thickBot="1" x14ac:dyDescent="0.25">
      <c r="A168" s="194" t="s">
        <v>116</v>
      </c>
      <c r="B168" s="195"/>
      <c r="C168" s="198"/>
      <c r="D168" s="78">
        <v>1020</v>
      </c>
      <c r="E168" s="79"/>
      <c r="F168" s="79"/>
      <c r="G168" s="79"/>
      <c r="H168" s="79"/>
    </row>
    <row r="169" spans="1:8" s="16" customFormat="1" ht="50.1" customHeight="1" thickBot="1" x14ac:dyDescent="0.25">
      <c r="A169" s="24" t="s">
        <v>117</v>
      </c>
      <c r="B169" s="25"/>
      <c r="C169" s="26"/>
      <c r="D169" s="156"/>
      <c r="E169" s="156"/>
      <c r="F169" s="156"/>
      <c r="G169" s="156"/>
      <c r="H169" s="157"/>
    </row>
    <row r="170" spans="1:8" s="16" customFormat="1"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70" s="200">
        <f>F170*1.2</f>
        <v>4320</v>
      </c>
      <c r="E170" s="201">
        <f>F170*1.1</f>
        <v>3960.0000000000005</v>
      </c>
      <c r="F170" s="201">
        <v>3600</v>
      </c>
      <c r="G170" s="201">
        <f>F170*0.75</f>
        <v>2700</v>
      </c>
      <c r="H170" s="202">
        <f>F170*0.5</f>
        <v>1800</v>
      </c>
    </row>
    <row r="171" spans="1:8" s="16" customFormat="1"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"2ГИС.ТАМБОВ"</v>
      </c>
      <c r="D171" s="36">
        <v>3000</v>
      </c>
      <c r="E171" s="37"/>
      <c r="F171" s="37"/>
      <c r="G171" s="37"/>
      <c r="H171" s="38"/>
    </row>
    <row r="172" spans="1:8" s="16" customFormat="1" ht="50.1" customHeight="1" x14ac:dyDescent="0.2">
      <c r="A172" s="143" t="s">
        <v>120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2" s="56">
        <v>345</v>
      </c>
      <c r="E172" s="37"/>
      <c r="F172" s="37"/>
      <c r="G172" s="37"/>
      <c r="H172" s="38"/>
    </row>
    <row r="173" spans="1:8" s="16" customFormat="1" ht="50.1" customHeight="1" x14ac:dyDescent="0.2">
      <c r="A173" s="137" t="s">
        <v>287</v>
      </c>
      <c r="B173" s="191"/>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73" s="200">
        <f>F173*1.2</f>
        <v>6048</v>
      </c>
      <c r="E173" s="201">
        <f>F173*1.1</f>
        <v>5544</v>
      </c>
      <c r="F173" s="201">
        <v>5040</v>
      </c>
      <c r="G173" s="201">
        <f>F173*0.75</f>
        <v>3780</v>
      </c>
      <c r="H173" s="202">
        <f>F173*0.5</f>
        <v>2520</v>
      </c>
    </row>
    <row r="174" spans="1:8" s="16" customFormat="1" ht="50.1" customHeight="1" x14ac:dyDescent="0.2">
      <c r="A174" s="137" t="s">
        <v>166</v>
      </c>
      <c r="B174" s="191"/>
      <c r="C174" s="190" t="str">
        <f>"Интернет-площадка 2gis.ru на основе Cправочника организаций "&amp;$C$2&amp;""</f>
        <v>Интернет-площадка 2gis.ru на основе Cправочника организаций "2ГИС.ТАМБОВ"</v>
      </c>
      <c r="D174" s="36">
        <v>4200</v>
      </c>
      <c r="E174" s="37"/>
      <c r="F174" s="37"/>
      <c r="G174" s="37"/>
      <c r="H174" s="38"/>
    </row>
    <row r="175" spans="1:8" s="16" customFormat="1" ht="50.1" customHeight="1" x14ac:dyDescent="0.2">
      <c r="A175" s="137" t="s">
        <v>123</v>
      </c>
      <c r="B175" s="191"/>
      <c r="C175"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6">
        <v>600</v>
      </c>
      <c r="E175" s="37"/>
      <c r="F175" s="37"/>
      <c r="G175" s="37"/>
      <c r="H175" s="38"/>
    </row>
    <row r="176" spans="1:8" s="16" customFormat="1" ht="126" customHeight="1" thickBot="1" x14ac:dyDescent="0.25">
      <c r="A176" s="143" t="s">
        <v>124</v>
      </c>
      <c r="B176" s="144"/>
      <c r="C176" s="203" t="str">
        <f>C171</f>
        <v>Интернет-площадка 2gis.ru на основе Cправочника организаций "2ГИС.ТАМБОВ"</v>
      </c>
      <c r="D176" s="200">
        <f>F176*1.2</f>
        <v>4320</v>
      </c>
      <c r="E176" s="201">
        <f>F176*1.1</f>
        <v>3960.0000000000005</v>
      </c>
      <c r="F176" s="201">
        <v>3600</v>
      </c>
      <c r="G176" s="201">
        <f>F176*0.75</f>
        <v>2700</v>
      </c>
      <c r="H176" s="202">
        <f>F176*0.5</f>
        <v>1800</v>
      </c>
    </row>
    <row r="177" spans="1:8" s="28" customFormat="1"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79" s="31">
        <v>7008</v>
      </c>
      <c r="E179" s="32"/>
      <c r="F179" s="32"/>
      <c r="G179" s="32"/>
      <c r="H179" s="33"/>
    </row>
    <row r="180" spans="1:8" s="16" customFormat="1" ht="83.25" customHeight="1" thickBot="1" x14ac:dyDescent="0.25">
      <c r="A180" s="143" t="s">
        <v>187</v>
      </c>
      <c r="B180" s="144"/>
      <c r="C180" s="196"/>
      <c r="D180" s="36">
        <v>10500</v>
      </c>
      <c r="E180" s="37"/>
      <c r="F180" s="37"/>
      <c r="G180" s="37"/>
      <c r="H180" s="38"/>
    </row>
    <row r="181" spans="1:8" s="16" customFormat="1" ht="21.75" thickBot="1" x14ac:dyDescent="0.25">
      <c r="A181" s="301"/>
      <c r="B181" s="302"/>
      <c r="C181" s="182"/>
      <c r="D181" s="325"/>
      <c r="E181" s="325"/>
      <c r="F181" s="325"/>
      <c r="G181" s="325"/>
      <c r="H181" s="326"/>
    </row>
    <row r="182" spans="1:8" ht="12.6" customHeight="1" x14ac:dyDescent="0.2"/>
    <row r="183" spans="1:8" s="211" customFormat="1" ht="24.95" customHeight="1" x14ac:dyDescent="0.2">
      <c r="A183" s="208"/>
      <c r="B183" s="209" t="s">
        <v>126</v>
      </c>
      <c r="C183" s="210" t="s">
        <v>689</v>
      </c>
      <c r="D183" s="210"/>
    </row>
    <row r="184" spans="1:8" s="211" customFormat="1" ht="24.95" customHeight="1" x14ac:dyDescent="0.2">
      <c r="A184" s="208"/>
      <c r="C184" s="212" t="s">
        <v>690</v>
      </c>
      <c r="D184" s="212"/>
    </row>
    <row r="185" spans="1:8" s="211" customFormat="1" ht="24.95" customHeight="1" x14ac:dyDescent="0.2">
      <c r="A185" s="208"/>
      <c r="C185" s="212" t="s">
        <v>691</v>
      </c>
      <c r="D185" s="212"/>
    </row>
    <row r="186" spans="1:8" s="205" customFormat="1" ht="12" customHeight="1" x14ac:dyDescent="0.2">
      <c r="A186" s="204"/>
      <c r="C186" s="212"/>
      <c r="D186" s="212"/>
      <c r="E186" s="211"/>
      <c r="F186" s="211"/>
      <c r="G186" s="211"/>
    </row>
    <row r="187" spans="1:8" s="219" customFormat="1" ht="24.9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s="219" customFormat="1" ht="24.9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s="219" customFormat="1" ht="24.9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s="219" customFormat="1" ht="24.9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s="226" customFormat="1" ht="12" customHeight="1" x14ac:dyDescent="0.2">
      <c r="A194" s="221"/>
      <c r="B194" s="221"/>
      <c r="C194" s="222"/>
      <c r="D194" s="223"/>
      <c r="E194" s="223"/>
      <c r="F194" s="224"/>
      <c r="G194" s="225"/>
      <c r="H194" s="225"/>
    </row>
    <row r="195" spans="1:8" ht="24.95" customHeight="1" x14ac:dyDescent="0.2">
      <c r="A195" s="227" t="s">
        <v>137</v>
      </c>
      <c r="B195" s="227"/>
      <c r="C195" s="227"/>
      <c r="D195" s="227"/>
      <c r="E195" s="227"/>
      <c r="F195" s="227"/>
      <c r="G195" s="227"/>
      <c r="H195" s="227"/>
    </row>
    <row r="196" spans="1:8" ht="24.95" customHeight="1" x14ac:dyDescent="0.2">
      <c r="A196" s="227" t="s">
        <v>138</v>
      </c>
      <c r="B196" s="227"/>
      <c r="C196" s="227"/>
      <c r="D196" s="227"/>
      <c r="E196" s="227"/>
      <c r="F196" s="227"/>
      <c r="G196" s="227"/>
      <c r="H196" s="227"/>
    </row>
    <row r="197" spans="1:8" s="226" customFormat="1" ht="12.6" customHeight="1" x14ac:dyDescent="0.2">
      <c r="A197" s="221"/>
      <c r="B197" s="221"/>
      <c r="C197" s="222"/>
      <c r="D197" s="223"/>
      <c r="E197" s="223"/>
      <c r="F197" s="224"/>
      <c r="G197" s="225"/>
      <c r="H197" s="225"/>
    </row>
    <row r="198" spans="1:8" s="230" customFormat="1" ht="50.1" customHeight="1" thickBot="1" x14ac:dyDescent="0.25">
      <c r="A198" s="228" t="s">
        <v>139</v>
      </c>
      <c r="B198" s="228"/>
      <c r="C198" s="228"/>
      <c r="D198" s="228"/>
      <c r="E198" s="228"/>
      <c r="F198" s="229"/>
      <c r="G198" s="219"/>
    </row>
    <row r="199" spans="1:8" s="235" customFormat="1" ht="50.1" customHeight="1" thickBot="1" x14ac:dyDescent="0.25">
      <c r="A199" s="540" t="s">
        <v>140</v>
      </c>
      <c r="B199" s="541"/>
      <c r="C199" s="541"/>
      <c r="D199" s="541"/>
      <c r="E199" s="542"/>
      <c r="F199" s="234"/>
      <c r="G199" s="205"/>
    </row>
    <row r="200" spans="1:8" ht="91.5" customHeight="1" thickBot="1" x14ac:dyDescent="0.25">
      <c r="A200" s="305" t="s">
        <v>141</v>
      </c>
      <c r="B200" s="306"/>
      <c r="C200" s="238" t="s">
        <v>142</v>
      </c>
      <c r="D200" s="330" t="s">
        <v>143</v>
      </c>
      <c r="E200" s="331"/>
      <c r="F200" s="240"/>
      <c r="G200" s="240"/>
      <c r="H200" s="240"/>
    </row>
    <row r="201" spans="1:8" ht="99.95" customHeight="1" x14ac:dyDescent="0.2">
      <c r="A201" s="246" t="s">
        <v>144</v>
      </c>
      <c r="B201" s="247"/>
      <c r="C201" s="248" t="s">
        <v>145</v>
      </c>
      <c r="D201" s="249" t="s">
        <v>146</v>
      </c>
      <c r="E201" s="250"/>
      <c r="F201" s="240"/>
      <c r="G201" s="240"/>
      <c r="H201" s="240"/>
    </row>
    <row r="202" spans="1:8" ht="75" customHeight="1" x14ac:dyDescent="0.2">
      <c r="A202" s="246" t="s">
        <v>147</v>
      </c>
      <c r="B202" s="247"/>
      <c r="C202" s="248" t="s">
        <v>148</v>
      </c>
      <c r="D202" s="249" t="s">
        <v>149</v>
      </c>
      <c r="E202" s="250"/>
      <c r="F202" s="240"/>
      <c r="G202" s="240"/>
      <c r="H202" s="240"/>
    </row>
    <row r="203" spans="1:8" ht="111.75" customHeight="1" thickBot="1" x14ac:dyDescent="0.25">
      <c r="A203" s="332" t="s">
        <v>150</v>
      </c>
      <c r="B203" s="333"/>
      <c r="C203" s="334" t="s">
        <v>151</v>
      </c>
      <c r="D203" s="335" t="s">
        <v>149</v>
      </c>
      <c r="E203" s="336"/>
      <c r="F203" s="240"/>
      <c r="G203" s="240"/>
      <c r="H203" s="240"/>
    </row>
    <row r="204" spans="1:8" s="205" customFormat="1" ht="102.75" customHeight="1" thickBot="1" x14ac:dyDescent="0.25">
      <c r="A204" s="332" t="s">
        <v>153</v>
      </c>
      <c r="B204" s="333"/>
      <c r="C204" s="546" t="s">
        <v>154</v>
      </c>
      <c r="D204" s="333" t="s">
        <v>149</v>
      </c>
      <c r="E204" s="547"/>
      <c r="F204" s="234"/>
      <c r="G204" s="234"/>
      <c r="H204" s="234"/>
    </row>
    <row r="205" spans="1:8" s="226" customFormat="1" ht="222.75" customHeight="1" thickBot="1" x14ac:dyDescent="0.25">
      <c r="A205" s="332" t="s">
        <v>155</v>
      </c>
      <c r="B205" s="333"/>
      <c r="C205" s="334" t="s">
        <v>156</v>
      </c>
      <c r="D205" s="335" t="s">
        <v>149</v>
      </c>
      <c r="E205" s="336"/>
      <c r="F205" s="224"/>
      <c r="G205" s="225"/>
      <c r="H205" s="225"/>
    </row>
    <row r="206" spans="1:8" ht="25.5" customHeight="1" x14ac:dyDescent="0.2">
      <c r="A206" s="252" t="s">
        <v>157</v>
      </c>
      <c r="B206" s="252"/>
      <c r="C206" s="252"/>
      <c r="D206" s="252"/>
      <c r="E206" s="252"/>
      <c r="F206" s="252"/>
      <c r="G206" s="252"/>
      <c r="H206" s="252"/>
    </row>
    <row r="207" spans="1:8" ht="25.5" customHeight="1" x14ac:dyDescent="0.2">
      <c r="A207" s="252" t="s">
        <v>158</v>
      </c>
      <c r="B207" s="252"/>
      <c r="C207" s="252"/>
      <c r="D207" s="252"/>
      <c r="E207" s="252"/>
      <c r="F207" s="252"/>
      <c r="G207" s="252"/>
      <c r="H207" s="252"/>
    </row>
    <row r="208" spans="1:8" ht="193.5" customHeight="1" x14ac:dyDescent="0.2">
      <c r="A20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s="16" customFormat="1" ht="67.5" customHeight="1" x14ac:dyDescent="0.2">
      <c r="A209" s="227" t="s">
        <v>160</v>
      </c>
      <c r="B209" s="227"/>
      <c r="C209" s="227"/>
      <c r="D209" s="227"/>
      <c r="E209" s="227"/>
      <c r="F209" s="227"/>
      <c r="G209" s="227"/>
      <c r="H209" s="227"/>
    </row>
    <row r="210" spans="1:8" ht="23.25" x14ac:dyDescent="0.2">
      <c r="A210" s="252" t="s">
        <v>161</v>
      </c>
      <c r="B210" s="252"/>
      <c r="C210" s="252"/>
      <c r="D210" s="252"/>
      <c r="E210" s="252"/>
      <c r="F210" s="252"/>
      <c r="G210" s="252"/>
      <c r="H210" s="252"/>
    </row>
    <row r="211" spans="1:8" s="254" customFormat="1" ht="114.75" customHeight="1" x14ac:dyDescent="0.2">
      <c r="A211" s="227" t="s">
        <v>162</v>
      </c>
      <c r="B211" s="227"/>
      <c r="C211" s="227"/>
      <c r="D211" s="227"/>
      <c r="E211" s="227"/>
      <c r="F211" s="227"/>
      <c r="G211" s="227"/>
      <c r="H211" s="227"/>
    </row>
  </sheetData>
  <sheetProtection selectLockedCells="1" selectUnlockedCells="1"/>
  <mergeCells count="354">
    <mergeCell ref="A206:H206"/>
    <mergeCell ref="A207:H207"/>
    <mergeCell ref="A208:H208"/>
    <mergeCell ref="A209:H209"/>
    <mergeCell ref="A210:H210"/>
    <mergeCell ref="A211:E211"/>
    <mergeCell ref="F211:H211"/>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0" zoomScaleNormal="60" zoomScaleSheetLayoutView="40" workbookViewId="0">
      <pane ySplit="4" topLeftCell="A11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930 до 18600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49" s="127">
        <v>930</v>
      </c>
      <c r="E49" s="128"/>
      <c r="F49" s="128"/>
      <c r="G49" s="128"/>
      <c r="H49" s="129"/>
    </row>
    <row r="50" spans="1:8" ht="37.5" customHeight="1" x14ac:dyDescent="0.2">
      <c r="A50" s="130" t="s">
        <v>33</v>
      </c>
      <c r="B50" s="131"/>
      <c r="C50" s="126"/>
      <c r="D50" s="36">
        <v>1860</v>
      </c>
      <c r="E50" s="37"/>
      <c r="F50" s="37"/>
      <c r="G50" s="37"/>
      <c r="H50" s="38"/>
    </row>
    <row r="51" spans="1:8" ht="37.5" customHeight="1" x14ac:dyDescent="0.2">
      <c r="A51" s="130" t="s">
        <v>34</v>
      </c>
      <c r="B51" s="131"/>
      <c r="C51" s="126"/>
      <c r="D51" s="36">
        <v>2790</v>
      </c>
      <c r="E51" s="37"/>
      <c r="F51" s="37"/>
      <c r="G51" s="37"/>
      <c r="H51" s="38"/>
    </row>
    <row r="52" spans="1:8" ht="37.5" customHeight="1" x14ac:dyDescent="0.2">
      <c r="A52" s="130" t="s">
        <v>35</v>
      </c>
      <c r="B52" s="131"/>
      <c r="C52" s="126"/>
      <c r="D52" s="36">
        <v>3720</v>
      </c>
      <c r="E52" s="37"/>
      <c r="F52" s="37"/>
      <c r="G52" s="37"/>
      <c r="H52" s="38"/>
    </row>
    <row r="53" spans="1:8" ht="37.5" customHeight="1" x14ac:dyDescent="0.2">
      <c r="A53" s="130" t="s">
        <v>36</v>
      </c>
      <c r="B53" s="131"/>
      <c r="C53" s="126"/>
      <c r="D53" s="36">
        <v>4650</v>
      </c>
      <c r="E53" s="37"/>
      <c r="F53" s="37"/>
      <c r="G53" s="37"/>
      <c r="H53" s="38"/>
    </row>
    <row r="54" spans="1:8" ht="37.5" customHeight="1" x14ac:dyDescent="0.2">
      <c r="A54" s="130" t="s">
        <v>37</v>
      </c>
      <c r="B54" s="131"/>
      <c r="C54" s="126"/>
      <c r="D54" s="36">
        <v>5580</v>
      </c>
      <c r="E54" s="37"/>
      <c r="F54" s="37"/>
      <c r="G54" s="37"/>
      <c r="H54" s="38"/>
    </row>
    <row r="55" spans="1:8" ht="37.5" customHeight="1" x14ac:dyDescent="0.2">
      <c r="A55" s="130" t="s">
        <v>38</v>
      </c>
      <c r="B55" s="131"/>
      <c r="C55" s="126"/>
      <c r="D55" s="36">
        <v>6510</v>
      </c>
      <c r="E55" s="37"/>
      <c r="F55" s="37"/>
      <c r="G55" s="37"/>
      <c r="H55" s="38"/>
    </row>
    <row r="56" spans="1:8" ht="37.5" customHeight="1" x14ac:dyDescent="0.2">
      <c r="A56" s="130" t="s">
        <v>39</v>
      </c>
      <c r="B56" s="131"/>
      <c r="C56" s="126"/>
      <c r="D56" s="36">
        <v>7440</v>
      </c>
      <c r="E56" s="37"/>
      <c r="F56" s="37"/>
      <c r="G56" s="37"/>
      <c r="H56" s="38"/>
    </row>
    <row r="57" spans="1:8" ht="37.5" customHeight="1" x14ac:dyDescent="0.2">
      <c r="A57" s="130" t="s">
        <v>40</v>
      </c>
      <c r="B57" s="131"/>
      <c r="C57" s="126"/>
      <c r="D57" s="36">
        <v>8370</v>
      </c>
      <c r="E57" s="37"/>
      <c r="F57" s="37"/>
      <c r="G57" s="37"/>
      <c r="H57" s="38"/>
    </row>
    <row r="58" spans="1:8" ht="37.5" customHeight="1" x14ac:dyDescent="0.2">
      <c r="A58" s="130" t="s">
        <v>41</v>
      </c>
      <c r="B58" s="131"/>
      <c r="C58" s="126"/>
      <c r="D58" s="36">
        <v>9300</v>
      </c>
      <c r="E58" s="37"/>
      <c r="F58" s="37"/>
      <c r="G58" s="37"/>
      <c r="H58" s="38"/>
    </row>
    <row r="59" spans="1:8" ht="37.5" customHeight="1" x14ac:dyDescent="0.2">
      <c r="A59" s="130" t="s">
        <v>42</v>
      </c>
      <c r="B59" s="131"/>
      <c r="C59" s="126"/>
      <c r="D59" s="36">
        <v>10230</v>
      </c>
      <c r="E59" s="37"/>
      <c r="F59" s="37"/>
      <c r="G59" s="37"/>
      <c r="H59" s="38"/>
    </row>
    <row r="60" spans="1:8" ht="37.5" customHeight="1" x14ac:dyDescent="0.2">
      <c r="A60" s="130" t="s">
        <v>43</v>
      </c>
      <c r="B60" s="131"/>
      <c r="C60" s="126"/>
      <c r="D60" s="36">
        <v>11160</v>
      </c>
      <c r="E60" s="37"/>
      <c r="F60" s="37"/>
      <c r="G60" s="37"/>
      <c r="H60" s="38"/>
    </row>
    <row r="61" spans="1:8" ht="37.5" customHeight="1" x14ac:dyDescent="0.2">
      <c r="A61" s="130" t="s">
        <v>44</v>
      </c>
      <c r="B61" s="131"/>
      <c r="C61" s="126"/>
      <c r="D61" s="36">
        <v>12090</v>
      </c>
      <c r="E61" s="37"/>
      <c r="F61" s="37"/>
      <c r="G61" s="37"/>
      <c r="H61" s="38"/>
    </row>
    <row r="62" spans="1:8" ht="37.5" customHeight="1" x14ac:dyDescent="0.2">
      <c r="A62" s="130" t="s">
        <v>45</v>
      </c>
      <c r="B62" s="131"/>
      <c r="C62" s="126"/>
      <c r="D62" s="36">
        <v>13020</v>
      </c>
      <c r="E62" s="37"/>
      <c r="F62" s="37"/>
      <c r="G62" s="37"/>
      <c r="H62" s="38"/>
    </row>
    <row r="63" spans="1:8" ht="37.5" customHeight="1" x14ac:dyDescent="0.2">
      <c r="A63" s="130" t="s">
        <v>46</v>
      </c>
      <c r="B63" s="131"/>
      <c r="C63" s="126"/>
      <c r="D63" s="36">
        <v>13950</v>
      </c>
      <c r="E63" s="37"/>
      <c r="F63" s="37"/>
      <c r="G63" s="37"/>
      <c r="H63" s="38"/>
    </row>
    <row r="64" spans="1:8" ht="37.5" customHeight="1" x14ac:dyDescent="0.2">
      <c r="A64" s="130" t="s">
        <v>47</v>
      </c>
      <c r="B64" s="131"/>
      <c r="C64" s="126"/>
      <c r="D64" s="36">
        <v>14880</v>
      </c>
      <c r="E64" s="37"/>
      <c r="F64" s="37"/>
      <c r="G64" s="37"/>
      <c r="H64" s="38"/>
    </row>
    <row r="65" spans="1:8" ht="37.5" customHeight="1" x14ac:dyDescent="0.2">
      <c r="A65" s="130" t="s">
        <v>48</v>
      </c>
      <c r="B65" s="131"/>
      <c r="C65" s="126"/>
      <c r="D65" s="36">
        <v>15810</v>
      </c>
      <c r="E65" s="37"/>
      <c r="F65" s="37"/>
      <c r="G65" s="37"/>
      <c r="H65" s="38"/>
    </row>
    <row r="66" spans="1:8" ht="37.5" customHeight="1" x14ac:dyDescent="0.2">
      <c r="A66" s="130" t="s">
        <v>49</v>
      </c>
      <c r="B66" s="131"/>
      <c r="C66" s="126"/>
      <c r="D66" s="36">
        <v>16740</v>
      </c>
      <c r="E66" s="37"/>
      <c r="F66" s="37"/>
      <c r="G66" s="37"/>
      <c r="H66" s="38"/>
    </row>
    <row r="67" spans="1:8" ht="37.5" customHeight="1" x14ac:dyDescent="0.2">
      <c r="A67" s="130" t="s">
        <v>50</v>
      </c>
      <c r="B67" s="131"/>
      <c r="C67" s="126"/>
      <c r="D67" s="36">
        <v>17670</v>
      </c>
      <c r="E67" s="37"/>
      <c r="F67" s="37"/>
      <c r="G67" s="37"/>
      <c r="H67" s="38"/>
    </row>
    <row r="68" spans="1:8" ht="37.5" customHeight="1" thickBot="1" x14ac:dyDescent="0.25">
      <c r="A68" s="130" t="s">
        <v>51</v>
      </c>
      <c r="B68" s="131"/>
      <c r="C68" s="126"/>
      <c r="D68" s="36">
        <v>18600</v>
      </c>
      <c r="E68" s="37"/>
      <c r="F68" s="37"/>
      <c r="G68" s="37"/>
      <c r="H68" s="38"/>
    </row>
    <row r="69" spans="1:8" ht="50.1" customHeight="1" thickBot="1" x14ac:dyDescent="0.25">
      <c r="A69" s="119" t="s">
        <v>52</v>
      </c>
      <c r="B69" s="120"/>
      <c r="C69" s="120"/>
      <c r="D69" s="121" t="e">
        <f>"от "&amp;MIN(D70:D81)&amp;" до "&amp;MAX(D70:D81)</f>
        <v>#REF!</v>
      </c>
      <c r="E69" s="122"/>
      <c r="F69" s="122"/>
      <c r="G69" s="122"/>
      <c r="H69" s="123"/>
    </row>
    <row r="70" spans="1:8" ht="151.5" x14ac:dyDescent="0.2">
      <c r="A70" s="422" t="s">
        <v>609</v>
      </c>
      <c r="B70" s="133" t="s">
        <v>273</v>
      </c>
      <c r="C70"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70" s="135">
        <v>936</v>
      </c>
      <c r="E70" s="135"/>
      <c r="F70" s="135"/>
      <c r="G70" s="135"/>
      <c r="H70" s="136"/>
    </row>
    <row r="71" spans="1:8" ht="151.5" x14ac:dyDescent="0.2">
      <c r="A71" s="650" t="s">
        <v>610</v>
      </c>
      <c r="B71" s="133" t="s">
        <v>13</v>
      </c>
      <c r="C71" s="367"/>
      <c r="D71" s="135" t="e">
        <v>#REF!</v>
      </c>
      <c r="E71" s="135"/>
      <c r="F71" s="135"/>
      <c r="G71" s="135"/>
      <c r="H71" s="136"/>
    </row>
    <row r="72" spans="1:8" ht="151.5" x14ac:dyDescent="0.2">
      <c r="A72" s="132" t="s">
        <v>53</v>
      </c>
      <c r="B72" s="133" t="s">
        <v>13</v>
      </c>
      <c r="C72" s="35"/>
      <c r="D72" s="135">
        <v>936</v>
      </c>
      <c r="E72" s="135"/>
      <c r="F72" s="135"/>
      <c r="G72" s="135"/>
      <c r="H72" s="136"/>
    </row>
    <row r="73" spans="1:8" ht="37.5" customHeight="1" x14ac:dyDescent="0.2">
      <c r="A73" s="137" t="s">
        <v>54</v>
      </c>
      <c r="B73" s="138"/>
      <c r="C73" s="139"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73" s="140">
        <v>600</v>
      </c>
      <c r="E73" s="140"/>
      <c r="F73" s="140"/>
      <c r="G73" s="140"/>
      <c r="H73" s="141"/>
    </row>
    <row r="74" spans="1:8" ht="37.5" customHeight="1" x14ac:dyDescent="0.2">
      <c r="A74" s="137" t="s">
        <v>55</v>
      </c>
      <c r="B74" s="138"/>
      <c r="C74" s="142"/>
      <c r="D74" s="140">
        <v>9684</v>
      </c>
      <c r="E74" s="140"/>
      <c r="F74" s="140"/>
      <c r="G74" s="140"/>
      <c r="H74" s="141"/>
    </row>
    <row r="75" spans="1:8" ht="37.5" customHeight="1" x14ac:dyDescent="0.2">
      <c r="A75" s="137" t="s">
        <v>56</v>
      </c>
      <c r="B75" s="138"/>
      <c r="C75" s="142"/>
      <c r="D75" s="140">
        <v>780</v>
      </c>
      <c r="E75" s="140"/>
      <c r="F75" s="140"/>
      <c r="G75" s="140"/>
      <c r="H75" s="141"/>
    </row>
    <row r="76" spans="1:8" ht="37.5" customHeight="1" x14ac:dyDescent="0.2">
      <c r="A76" s="143" t="s">
        <v>57</v>
      </c>
      <c r="B76" s="144"/>
      <c r="C76" s="142"/>
      <c r="D76" s="140">
        <v>2208</v>
      </c>
      <c r="E76" s="140"/>
      <c r="F76" s="140"/>
      <c r="G76" s="140"/>
      <c r="H76" s="141"/>
    </row>
    <row r="77" spans="1:8" ht="37.5" customHeight="1" x14ac:dyDescent="0.2">
      <c r="A77" s="137" t="s">
        <v>58</v>
      </c>
      <c r="B77" s="138"/>
      <c r="C77" s="142"/>
      <c r="D77" s="140">
        <v>432</v>
      </c>
      <c r="E77" s="140"/>
      <c r="F77" s="140"/>
      <c r="G77" s="140"/>
      <c r="H77" s="141"/>
    </row>
    <row r="78" spans="1:8" ht="37.5" customHeight="1" x14ac:dyDescent="0.2">
      <c r="A78" s="137" t="s">
        <v>59</v>
      </c>
      <c r="B78" s="138"/>
      <c r="C78" s="142"/>
      <c r="D78" s="140">
        <v>432</v>
      </c>
      <c r="E78" s="140"/>
      <c r="F78" s="140"/>
      <c r="G78" s="140"/>
      <c r="H78" s="141"/>
    </row>
    <row r="79" spans="1:8" ht="37.5" customHeight="1" x14ac:dyDescent="0.2">
      <c r="A79" s="137" t="s">
        <v>60</v>
      </c>
      <c r="B79" s="138"/>
      <c r="C79" s="142"/>
      <c r="D79" s="140">
        <v>864</v>
      </c>
      <c r="E79" s="140"/>
      <c r="F79" s="140"/>
      <c r="G79" s="140"/>
      <c r="H79" s="141"/>
    </row>
    <row r="80" spans="1:8" ht="37.5" customHeight="1" x14ac:dyDescent="0.2">
      <c r="A80" s="137" t="s">
        <v>61</v>
      </c>
      <c r="B80" s="138"/>
      <c r="C80" s="142"/>
      <c r="D80" s="140">
        <v>1296</v>
      </c>
      <c r="E80" s="140"/>
      <c r="F80" s="140"/>
      <c r="G80" s="140"/>
      <c r="H80" s="141"/>
    </row>
    <row r="81" spans="1:8" ht="37.5" customHeight="1" thickBot="1" x14ac:dyDescent="0.25">
      <c r="A81" s="145" t="s">
        <v>62</v>
      </c>
      <c r="B81" s="146"/>
      <c r="C81" s="147"/>
      <c r="D81" s="148">
        <v>1698</v>
      </c>
      <c r="E81" s="148"/>
      <c r="F81" s="148"/>
      <c r="G81" s="148"/>
      <c r="H81" s="149"/>
    </row>
    <row r="82" spans="1:8" s="16" customFormat="1" ht="117.75" customHeight="1" thickBot="1" x14ac:dyDescent="0.25">
      <c r="A82" s="322" t="s">
        <v>64</v>
      </c>
      <c r="B82" s="323"/>
      <c r="C8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82" s="45">
        <v>30</v>
      </c>
      <c r="E82" s="45"/>
      <c r="F82" s="45"/>
      <c r="G82" s="45"/>
      <c r="H82" s="46"/>
    </row>
    <row r="83" spans="1:8" ht="50.1" customHeight="1" thickBot="1" x14ac:dyDescent="0.25">
      <c r="A83" s="24" t="s">
        <v>65</v>
      </c>
      <c r="B83" s="25"/>
      <c r="C83" s="26"/>
      <c r="D83" s="156" t="str">
        <f>"от "&amp;MIN(D85,D105:H106,F145,D107:H121)&amp;" до "&amp;MAX(D85,D105:H106,F145,D107:H121)</f>
        <v>от 852 до 10296</v>
      </c>
      <c r="E83" s="156"/>
      <c r="F83" s="156"/>
      <c r="G83" s="156"/>
      <c r="H83" s="157"/>
    </row>
    <row r="84" spans="1:8" ht="21.75" thickBot="1" x14ac:dyDescent="0.25">
      <c r="A84" s="301"/>
      <c r="B84" s="302"/>
      <c r="C84" s="118"/>
      <c r="D84" s="325"/>
      <c r="E84" s="325"/>
      <c r="F84" s="325"/>
      <c r="G84" s="325"/>
      <c r="H84" s="326"/>
    </row>
    <row r="85" spans="1:8" ht="60.75" customHeight="1" thickBot="1" x14ac:dyDescent="0.25">
      <c r="A85" s="162" t="s">
        <v>66</v>
      </c>
      <c r="B85" s="163"/>
      <c r="C8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85" s="165">
        <v>4320</v>
      </c>
      <c r="E85" s="165"/>
      <c r="F85" s="165"/>
      <c r="G85" s="165"/>
      <c r="H85" s="166"/>
    </row>
    <row r="86" spans="1:8" ht="60.75" customHeight="1" thickBot="1" x14ac:dyDescent="0.25">
      <c r="A86" s="167" t="s">
        <v>67</v>
      </c>
      <c r="B86" s="168"/>
      <c r="C86" s="169"/>
      <c r="D86" s="170" t="s">
        <v>68</v>
      </c>
      <c r="E86" s="171"/>
      <c r="F86" s="171"/>
      <c r="G86" s="171"/>
      <c r="H86" s="172"/>
    </row>
    <row r="87" spans="1:8" ht="60.75" customHeight="1" x14ac:dyDescent="0.2">
      <c r="A87" s="173" t="s">
        <v>69</v>
      </c>
      <c r="B87" s="174"/>
      <c r="C87" s="169"/>
      <c r="D87" s="140">
        <f>D85/4</f>
        <v>1080</v>
      </c>
      <c r="E87" s="140"/>
      <c r="F87" s="140"/>
      <c r="G87" s="140"/>
      <c r="H87" s="141"/>
    </row>
    <row r="88" spans="1:8" ht="60.75" customHeight="1" x14ac:dyDescent="0.2">
      <c r="A88" s="173" t="s">
        <v>70</v>
      </c>
      <c r="B88" s="174"/>
      <c r="C88" s="169"/>
      <c r="D88" s="140">
        <f>D85/5</f>
        <v>864</v>
      </c>
      <c r="E88" s="140"/>
      <c r="F88" s="140"/>
      <c r="G88" s="140"/>
      <c r="H88" s="141"/>
    </row>
    <row r="89" spans="1:8" ht="60.75" customHeight="1" x14ac:dyDescent="0.2">
      <c r="A89" s="173" t="s">
        <v>71</v>
      </c>
      <c r="B89" s="174"/>
      <c r="C89" s="169"/>
      <c r="D89" s="140">
        <f>D85/6</f>
        <v>720</v>
      </c>
      <c r="E89" s="140"/>
      <c r="F89" s="140"/>
      <c r="G89" s="140"/>
      <c r="H89" s="141"/>
    </row>
    <row r="90" spans="1:8" ht="60.75" customHeight="1" x14ac:dyDescent="0.2">
      <c r="A90" s="173" t="s">
        <v>72</v>
      </c>
      <c r="B90" s="174"/>
      <c r="C90" s="169"/>
      <c r="D90" s="140">
        <f>D85/7</f>
        <v>617.14285714285711</v>
      </c>
      <c r="E90" s="140"/>
      <c r="F90" s="140"/>
      <c r="G90" s="140"/>
      <c r="H90" s="141"/>
    </row>
    <row r="91" spans="1:8" ht="60.75" customHeight="1" x14ac:dyDescent="0.2">
      <c r="A91" s="173" t="s">
        <v>73</v>
      </c>
      <c r="B91" s="174"/>
      <c r="C91" s="169"/>
      <c r="D91" s="140">
        <f>D85/8</f>
        <v>540</v>
      </c>
      <c r="E91" s="140"/>
      <c r="F91" s="140"/>
      <c r="G91" s="140"/>
      <c r="H91" s="141"/>
    </row>
    <row r="92" spans="1:8" ht="60.75" customHeight="1" x14ac:dyDescent="0.2">
      <c r="A92" s="173" t="s">
        <v>74</v>
      </c>
      <c r="B92" s="174"/>
      <c r="C92" s="169"/>
      <c r="D92" s="140">
        <f>D85/9</f>
        <v>480</v>
      </c>
      <c r="E92" s="140"/>
      <c r="F92" s="140"/>
      <c r="G92" s="140"/>
      <c r="H92" s="141"/>
    </row>
    <row r="93" spans="1:8" ht="60.75" customHeight="1" x14ac:dyDescent="0.2">
      <c r="A93" s="173" t="s">
        <v>75</v>
      </c>
      <c r="B93" s="174"/>
      <c r="C93" s="169"/>
      <c r="D93" s="140">
        <f>D85/10</f>
        <v>432</v>
      </c>
      <c r="E93" s="140"/>
      <c r="F93" s="140"/>
      <c r="G93" s="140"/>
      <c r="H93" s="141"/>
    </row>
    <row r="94" spans="1:8" ht="60.75" customHeight="1" thickBot="1" x14ac:dyDescent="0.25">
      <c r="A94" s="162" t="s">
        <v>76</v>
      </c>
      <c r="B94" s="163"/>
      <c r="C94" s="169"/>
      <c r="D94" s="165">
        <v>6480</v>
      </c>
      <c r="E94" s="165"/>
      <c r="F94" s="165"/>
      <c r="G94" s="165"/>
      <c r="H94" s="166"/>
    </row>
    <row r="95" spans="1:8" ht="60.75" customHeight="1" thickBot="1" x14ac:dyDescent="0.25">
      <c r="A95" s="167" t="s">
        <v>67</v>
      </c>
      <c r="B95" s="168"/>
      <c r="C95" s="169"/>
      <c r="D95" s="170" t="s">
        <v>68</v>
      </c>
      <c r="E95" s="171"/>
      <c r="F95" s="171"/>
      <c r="G95" s="171"/>
      <c r="H95" s="172"/>
    </row>
    <row r="96" spans="1:8" ht="60.75" customHeight="1" x14ac:dyDescent="0.2">
      <c r="A96" s="173" t="s">
        <v>69</v>
      </c>
      <c r="B96" s="174"/>
      <c r="C96" s="169"/>
      <c r="D96" s="140">
        <v>1620</v>
      </c>
      <c r="E96" s="140"/>
      <c r="F96" s="140"/>
      <c r="G96" s="140"/>
      <c r="H96" s="141"/>
    </row>
    <row r="97" spans="1:8" ht="60.75" customHeight="1" x14ac:dyDescent="0.2">
      <c r="A97" s="173" t="s">
        <v>70</v>
      </c>
      <c r="B97" s="174"/>
      <c r="C97" s="169"/>
      <c r="D97" s="140">
        <v>1296</v>
      </c>
      <c r="E97" s="140"/>
      <c r="F97" s="140"/>
      <c r="G97" s="140"/>
      <c r="H97" s="141"/>
    </row>
    <row r="98" spans="1:8" ht="60.75" customHeight="1" x14ac:dyDescent="0.2">
      <c r="A98" s="173" t="s">
        <v>71</v>
      </c>
      <c r="B98" s="174"/>
      <c r="C98" s="169"/>
      <c r="D98" s="140">
        <v>1080</v>
      </c>
      <c r="E98" s="140"/>
      <c r="F98" s="140"/>
      <c r="G98" s="140"/>
      <c r="H98" s="141"/>
    </row>
    <row r="99" spans="1:8" ht="60.75" customHeight="1" x14ac:dyDescent="0.2">
      <c r="A99" s="173" t="s">
        <v>72</v>
      </c>
      <c r="B99" s="174"/>
      <c r="C99" s="169"/>
      <c r="D99" s="140">
        <v>925.71428571428567</v>
      </c>
      <c r="E99" s="140"/>
      <c r="F99" s="140"/>
      <c r="G99" s="140"/>
      <c r="H99" s="141"/>
    </row>
    <row r="100" spans="1:8" ht="60.75" customHeight="1" x14ac:dyDescent="0.2">
      <c r="A100" s="173" t="s">
        <v>73</v>
      </c>
      <c r="B100" s="174"/>
      <c r="C100" s="169"/>
      <c r="D100" s="140">
        <v>810</v>
      </c>
      <c r="E100" s="140"/>
      <c r="F100" s="140"/>
      <c r="G100" s="140"/>
      <c r="H100" s="141"/>
    </row>
    <row r="101" spans="1:8" ht="60.75" customHeight="1" x14ac:dyDescent="0.2">
      <c r="A101" s="173" t="s">
        <v>74</v>
      </c>
      <c r="B101" s="174"/>
      <c r="C101" s="169"/>
      <c r="D101" s="140">
        <v>720</v>
      </c>
      <c r="E101" s="140"/>
      <c r="F101" s="140"/>
      <c r="G101" s="140"/>
      <c r="H101" s="141"/>
    </row>
    <row r="102" spans="1:8" ht="60.75" customHeight="1" thickBot="1" x14ac:dyDescent="0.25">
      <c r="A102" s="173" t="s">
        <v>75</v>
      </c>
      <c r="B102" s="174"/>
      <c r="C102" s="177"/>
      <c r="D102" s="140">
        <v>648</v>
      </c>
      <c r="E102" s="140"/>
      <c r="F102" s="140"/>
      <c r="G102" s="140"/>
      <c r="H102" s="141"/>
    </row>
    <row r="103" spans="1:8" s="16" customFormat="1" ht="62.45" customHeight="1" thickBot="1" x14ac:dyDescent="0.25">
      <c r="A103" s="178" t="s">
        <v>77</v>
      </c>
      <c r="B103" s="179"/>
      <c r="C1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3" s="44">
        <v>12012</v>
      </c>
      <c r="E103" s="45"/>
      <c r="F103" s="45"/>
      <c r="G103" s="45"/>
      <c r="H103" s="46"/>
    </row>
    <row r="104" spans="1:8" ht="21.75" thickBot="1" x14ac:dyDescent="0.25">
      <c r="A104" s="301"/>
      <c r="B104" s="302"/>
      <c r="C104" s="182"/>
      <c r="D104" s="325"/>
      <c r="E104" s="325"/>
      <c r="F104" s="325"/>
      <c r="G104" s="325"/>
      <c r="H104" s="326"/>
    </row>
    <row r="105" spans="1:8" ht="50.1" customHeight="1" x14ac:dyDescent="0.2">
      <c r="A105" s="143" t="s">
        <v>78</v>
      </c>
      <c r="B105" s="144"/>
      <c r="C105" s="185" t="str">
        <f>"Интернет-площадка 2gis.ru на основе Cправочника организаций "&amp;$C$2&amp;""</f>
        <v>Интернет-площадка 2gis.ru на основе Cправочника организаций "2ГИС.ТВЕРЬ"</v>
      </c>
      <c r="D105" s="31">
        <v>2898</v>
      </c>
      <c r="E105" s="32"/>
      <c r="F105" s="32"/>
      <c r="G105" s="32"/>
      <c r="H105" s="33"/>
    </row>
    <row r="106" spans="1:8" ht="50.1" customHeight="1" x14ac:dyDescent="0.2">
      <c r="A106" s="143" t="s">
        <v>79</v>
      </c>
      <c r="B106" s="144"/>
      <c r="C106"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6" s="187">
        <v>3498</v>
      </c>
      <c r="E106" s="188"/>
      <c r="F106" s="188"/>
      <c r="G106" s="188"/>
      <c r="H106" s="189"/>
    </row>
    <row r="107" spans="1:8" ht="50.1" customHeight="1" x14ac:dyDescent="0.2">
      <c r="A107" s="143" t="s">
        <v>80</v>
      </c>
      <c r="B107" s="144"/>
      <c r="C107"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7" s="36">
        <v>4338</v>
      </c>
      <c r="E107" s="37"/>
      <c r="F107" s="37"/>
      <c r="G107" s="37"/>
      <c r="H107" s="38"/>
    </row>
    <row r="108" spans="1:8" ht="50.1" customHeight="1" x14ac:dyDescent="0.2">
      <c r="A108" s="143" t="s">
        <v>81</v>
      </c>
      <c r="B108" s="144"/>
      <c r="C108" s="186" t="str">
        <f>"Интернет-площадка 2gis.ru на основе Cправочника организаций "&amp;$C$2&amp;""</f>
        <v>Интернет-площадка 2gis.ru на основе Cправочника организаций "2ГИС.ТВЕРЬ"</v>
      </c>
      <c r="D108" s="36">
        <v>8580</v>
      </c>
      <c r="E108" s="37"/>
      <c r="F108" s="37"/>
      <c r="G108" s="37"/>
      <c r="H108" s="38"/>
    </row>
    <row r="109" spans="1:8" ht="50.1" customHeight="1" x14ac:dyDescent="0.2">
      <c r="A109" s="143" t="s">
        <v>82</v>
      </c>
      <c r="B109" s="144"/>
      <c r="C109" s="186" t="str">
        <f>"Интернет-площадка 2gis.ru на основе Cправочника организаций "&amp;$C$2&amp;""</f>
        <v>Интернет-площадка 2gis.ru на основе Cправочника организаций "2ГИС.ТВЕРЬ"</v>
      </c>
      <c r="D109" s="36">
        <v>10296</v>
      </c>
      <c r="E109" s="37"/>
      <c r="F109" s="37"/>
      <c r="G109" s="37"/>
      <c r="H109" s="38"/>
    </row>
    <row r="110" spans="1:8" ht="50.1" customHeight="1" x14ac:dyDescent="0.2">
      <c r="A110" s="143" t="s">
        <v>83</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0" s="36">
        <v>4338</v>
      </c>
      <c r="E110" s="37"/>
      <c r="F110" s="37"/>
      <c r="G110" s="37"/>
      <c r="H110" s="38"/>
    </row>
    <row r="111" spans="1:8" ht="50.1" customHeight="1" x14ac:dyDescent="0.2">
      <c r="A111" s="143" t="s">
        <v>84</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1" s="36">
        <v>2898</v>
      </c>
      <c r="E111" s="37"/>
      <c r="F111" s="37"/>
      <c r="G111" s="37"/>
      <c r="H111" s="38"/>
    </row>
    <row r="112" spans="1:8" ht="50.1" customHeight="1" x14ac:dyDescent="0.2">
      <c r="A112" s="143" t="s">
        <v>85</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2" s="36">
        <v>4338</v>
      </c>
      <c r="E112" s="37"/>
      <c r="F112" s="37"/>
      <c r="G112" s="37"/>
      <c r="H112" s="38"/>
    </row>
    <row r="113" spans="1:8" ht="50.1" customHeight="1" x14ac:dyDescent="0.2">
      <c r="A113" s="143" t="s">
        <v>86</v>
      </c>
      <c r="B113" s="144"/>
      <c r="C113" s="190" t="str">
        <f>C145</f>
        <v>электронный справочник на основе Справочника организаций "2ГИС.ТВЕРЬ" (мобильная версия 2ГИС 4.0 и выше)</v>
      </c>
      <c r="D113" s="36">
        <v>2592</v>
      </c>
      <c r="E113" s="37"/>
      <c r="F113" s="37"/>
      <c r="G113" s="37"/>
      <c r="H113" s="38"/>
    </row>
    <row r="114" spans="1:8" ht="50.1" customHeight="1" x14ac:dyDescent="0.2">
      <c r="A114" s="143" t="s">
        <v>87</v>
      </c>
      <c r="B114" s="144"/>
      <c r="C114" s="186" t="s">
        <v>88</v>
      </c>
      <c r="D114" s="36">
        <v>852</v>
      </c>
      <c r="E114" s="37"/>
      <c r="F114" s="37"/>
      <c r="G114" s="37"/>
      <c r="H114" s="38"/>
    </row>
    <row r="115" spans="1:8" ht="72" customHeight="1" x14ac:dyDescent="0.2">
      <c r="A115" s="143" t="s">
        <v>89</v>
      </c>
      <c r="B115" s="144"/>
      <c r="C11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5" s="36">
        <v>3060</v>
      </c>
      <c r="E115" s="37"/>
      <c r="F115" s="37"/>
      <c r="G115" s="37"/>
      <c r="H115" s="38"/>
    </row>
    <row r="116" spans="1:8" ht="72" customHeight="1" x14ac:dyDescent="0.2">
      <c r="A116" s="143" t="s">
        <v>90</v>
      </c>
      <c r="B116" s="144"/>
      <c r="C116" s="186" t="str">
        <f t="shared" ref="C116:C11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6" s="36">
        <v>2040</v>
      </c>
      <c r="E116" s="37"/>
      <c r="F116" s="37"/>
      <c r="G116" s="37"/>
      <c r="H116" s="38"/>
    </row>
    <row r="117" spans="1:8" ht="72" customHeight="1" x14ac:dyDescent="0.2">
      <c r="A117" s="143" t="s">
        <v>91</v>
      </c>
      <c r="B117" s="144"/>
      <c r="C117"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7" s="36">
        <v>2040</v>
      </c>
      <c r="E117" s="37"/>
      <c r="F117" s="37"/>
      <c r="G117" s="37"/>
      <c r="H117" s="38"/>
    </row>
    <row r="118" spans="1:8" ht="72" customHeight="1" x14ac:dyDescent="0.2">
      <c r="A118" s="143" t="s">
        <v>92</v>
      </c>
      <c r="B118" s="144"/>
      <c r="C118"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8" s="36">
        <v>1020</v>
      </c>
      <c r="E118" s="37"/>
      <c r="F118" s="37"/>
      <c r="G118" s="37"/>
      <c r="H118" s="38"/>
    </row>
    <row r="119" spans="1:8" ht="72" customHeight="1" x14ac:dyDescent="0.2">
      <c r="A119" s="143" t="s">
        <v>93</v>
      </c>
      <c r="B119" s="144" t="s">
        <v>93</v>
      </c>
      <c r="C11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9" s="36">
        <v>8580</v>
      </c>
      <c r="E119" s="37"/>
      <c r="F119" s="37"/>
      <c r="G119" s="37"/>
      <c r="H119" s="38"/>
    </row>
    <row r="120" spans="1:8" ht="72" customHeight="1" x14ac:dyDescent="0.2">
      <c r="A120" s="143" t="s">
        <v>94</v>
      </c>
      <c r="B120" s="144" t="s">
        <v>94</v>
      </c>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20" s="36">
        <v>2004</v>
      </c>
      <c r="E120" s="37"/>
      <c r="F120" s="37"/>
      <c r="G120" s="37"/>
      <c r="H120" s="38"/>
    </row>
    <row r="121" spans="1:8" ht="50.1" customHeight="1" thickBot="1" x14ac:dyDescent="0.25">
      <c r="A121" s="143" t="s">
        <v>95</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1" s="36">
        <v>5184</v>
      </c>
      <c r="E121" s="37"/>
      <c r="F121" s="37"/>
      <c r="G121" s="37"/>
      <c r="H121" s="38"/>
    </row>
    <row r="122" spans="1:8" s="16" customFormat="1" ht="102" customHeight="1" thickBot="1" x14ac:dyDescent="0.25">
      <c r="A122" s="143" t="s">
        <v>16</v>
      </c>
      <c r="B122" s="144"/>
      <c r="C12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22" s="36">
        <v>930</v>
      </c>
      <c r="E122" s="37"/>
      <c r="F122" s="37"/>
      <c r="G122" s="37"/>
      <c r="H122" s="38"/>
    </row>
    <row r="123" spans="1:8" s="16" customFormat="1" ht="102" customHeight="1" thickBot="1" x14ac:dyDescent="0.25">
      <c r="A123" s="143" t="s">
        <v>96</v>
      </c>
      <c r="B123" s="144"/>
      <c r="C12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23" s="36">
        <v>100002</v>
      </c>
      <c r="E123" s="37"/>
      <c r="F123" s="37"/>
      <c r="G123" s="37"/>
      <c r="H123" s="38"/>
    </row>
    <row r="124" spans="1:8" s="16" customFormat="1" ht="126" customHeight="1" x14ac:dyDescent="0.2">
      <c r="A124" s="143" t="s">
        <v>97</v>
      </c>
      <c r="B124" s="144"/>
      <c r="C12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4" s="36">
        <v>4470</v>
      </c>
      <c r="E124" s="37"/>
      <c r="F124" s="37"/>
      <c r="G124" s="37"/>
      <c r="H124" s="38"/>
    </row>
    <row r="125" spans="1:8" s="16" customFormat="1" ht="96" customHeight="1" x14ac:dyDescent="0.2">
      <c r="A125" s="137" t="s">
        <v>98</v>
      </c>
      <c r="B125" s="191"/>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5" s="36">
        <v>4320</v>
      </c>
      <c r="E125" s="37"/>
      <c r="F125" s="37"/>
      <c r="G125" s="37"/>
      <c r="H125" s="38"/>
    </row>
    <row r="126" spans="1:8" s="16" customFormat="1" ht="96" customHeight="1" x14ac:dyDescent="0.2">
      <c r="A126" s="137" t="s">
        <v>99</v>
      </c>
      <c r="B126" s="191"/>
      <c r="C12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26" s="36">
        <v>3000</v>
      </c>
      <c r="E126" s="37"/>
      <c r="F126" s="37"/>
      <c r="G126" s="37"/>
      <c r="H126" s="38"/>
    </row>
    <row r="127" spans="1:8" ht="50.1" customHeight="1" x14ac:dyDescent="0.2">
      <c r="A127" s="143" t="s">
        <v>100</v>
      </c>
      <c r="B127" s="144"/>
      <c r="C127" s="186" t="str">
        <f>"Интернет-площадка 2gis.ru на основе Cправочника организаций "&amp;$C$2&amp;""</f>
        <v>Интернет-площадка 2gis.ru на основе Cправочника организаций "2ГИС.ТВЕРЬ"</v>
      </c>
      <c r="D127" s="36">
        <v>4080</v>
      </c>
      <c r="E127" s="37"/>
      <c r="F127" s="37"/>
      <c r="G127" s="37"/>
      <c r="H127" s="38"/>
    </row>
    <row r="128" spans="1:8" ht="50.1" customHeight="1" x14ac:dyDescent="0.2">
      <c r="A128" s="143" t="s">
        <v>101</v>
      </c>
      <c r="B128" s="144"/>
      <c r="C128" s="186" t="str">
        <f t="shared" ref="C128:C137"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6">
        <v>4920</v>
      </c>
      <c r="E128" s="37"/>
      <c r="F128" s="37"/>
      <c r="G128" s="37"/>
      <c r="H128" s="38"/>
    </row>
    <row r="129" spans="1:8" ht="50.1" customHeight="1" x14ac:dyDescent="0.2">
      <c r="A129" s="143" t="s">
        <v>102</v>
      </c>
      <c r="B129" s="144"/>
      <c r="C129" s="186" t="str">
        <f t="shared" si="1"/>
        <v>Электронный справочник на основе Справочника организаций "2ГИС.ТВЕРЬ" (версия для ПК)</v>
      </c>
      <c r="D129" s="36">
        <v>6120</v>
      </c>
      <c r="E129" s="37"/>
      <c r="F129" s="37"/>
      <c r="G129" s="37"/>
      <c r="H129" s="38"/>
    </row>
    <row r="130" spans="1:8" ht="50.1" customHeight="1" x14ac:dyDescent="0.2">
      <c r="A130" s="143" t="s">
        <v>103</v>
      </c>
      <c r="B130" s="144"/>
      <c r="C130" s="186" t="str">
        <f>"Интернет-площадка 2gis.ru на основе Cправочника организаций "&amp;$C$2&amp;""</f>
        <v>Интернет-площадка 2gis.ru на основе Cправочника организаций "2ГИС.ТВЕРЬ"</v>
      </c>
      <c r="D130" s="36">
        <v>12120</v>
      </c>
      <c r="E130" s="37"/>
      <c r="F130" s="37"/>
      <c r="G130" s="37"/>
      <c r="H130" s="38"/>
    </row>
    <row r="131" spans="1:8" ht="50.1" customHeight="1" x14ac:dyDescent="0.2">
      <c r="A131" s="143" t="s">
        <v>104</v>
      </c>
      <c r="B131" s="144"/>
      <c r="C131" s="186" t="str">
        <f>"Интернет-площадка 2gis.ru на основе Cправочника организаций "&amp;$C$2&amp;""</f>
        <v>Интернет-площадка 2gis.ru на основе Cправочника организаций "2ГИС.ТВЕРЬ"</v>
      </c>
      <c r="D131" s="36">
        <v>14544</v>
      </c>
      <c r="E131" s="37"/>
      <c r="F131" s="37"/>
      <c r="G131" s="37"/>
      <c r="H131" s="38"/>
    </row>
    <row r="132" spans="1:8" ht="50.1" customHeight="1" x14ac:dyDescent="0.2">
      <c r="A132" s="143" t="s">
        <v>105</v>
      </c>
      <c r="B132" s="144"/>
      <c r="C132" s="186" t="str">
        <f t="shared" si="1"/>
        <v>Электронный справочник на основе Справочника организаций "2ГИС.ТВЕРЬ" (версия для ПК)</v>
      </c>
      <c r="D132" s="36">
        <v>6120</v>
      </c>
      <c r="E132" s="37"/>
      <c r="F132" s="37"/>
      <c r="G132" s="37"/>
      <c r="H132" s="38"/>
    </row>
    <row r="133" spans="1:8" ht="50.1" customHeight="1" x14ac:dyDescent="0.2">
      <c r="A133" s="143" t="s">
        <v>106</v>
      </c>
      <c r="B133" s="144"/>
      <c r="C133" s="186" t="str">
        <f t="shared" si="1"/>
        <v>Электронный справочник на основе Справочника организаций "2ГИС.ТВЕРЬ" (версия для ПК)</v>
      </c>
      <c r="D133" s="36">
        <v>4080</v>
      </c>
      <c r="E133" s="37"/>
      <c r="F133" s="37"/>
      <c r="G133" s="37"/>
      <c r="H133" s="38"/>
    </row>
    <row r="134" spans="1:8" ht="50.1" customHeight="1" x14ac:dyDescent="0.2">
      <c r="A134" s="143" t="s">
        <v>107</v>
      </c>
      <c r="B134" s="144"/>
      <c r="C134" s="186" t="str">
        <f t="shared" si="1"/>
        <v>Электронный справочник на основе Справочника организаций "2ГИС.ТВЕРЬ" (версия для ПК)</v>
      </c>
      <c r="D134" s="36">
        <v>6120</v>
      </c>
      <c r="E134" s="37"/>
      <c r="F134" s="37"/>
      <c r="G134" s="37"/>
      <c r="H134" s="38"/>
    </row>
    <row r="135" spans="1:8" ht="50.1" customHeight="1" x14ac:dyDescent="0.2">
      <c r="A135" s="143" t="s">
        <v>108</v>
      </c>
      <c r="B135" s="144"/>
      <c r="C135" s="186" t="s">
        <v>88</v>
      </c>
      <c r="D135" s="36">
        <v>1200</v>
      </c>
      <c r="E135" s="37"/>
      <c r="F135" s="37"/>
      <c r="G135" s="37"/>
      <c r="H135" s="38"/>
    </row>
    <row r="136" spans="1:8" ht="69.75" customHeight="1" x14ac:dyDescent="0.2">
      <c r="A136" s="143" t="s">
        <v>109</v>
      </c>
      <c r="B136" s="144"/>
      <c r="C13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6">
        <v>12120</v>
      </c>
      <c r="E136" s="37"/>
      <c r="F136" s="37"/>
      <c r="G136" s="37"/>
      <c r="H136" s="38"/>
    </row>
    <row r="137" spans="1:8" ht="50.1" customHeight="1" thickBot="1" x14ac:dyDescent="0.25">
      <c r="A137" s="143" t="s">
        <v>110</v>
      </c>
      <c r="B137" s="144"/>
      <c r="C137" s="186" t="str">
        <f t="shared" si="1"/>
        <v>Электронный справочник на основе Справочника организаций "2ГИС.ТВЕРЬ" (версия для ПК)</v>
      </c>
      <c r="D137" s="44">
        <v>7320</v>
      </c>
      <c r="E137" s="45"/>
      <c r="F137" s="45"/>
      <c r="G137" s="45"/>
      <c r="H137" s="46"/>
    </row>
    <row r="138" spans="1:8" s="28" customFormat="1" ht="50.1" customHeight="1" thickBot="1" x14ac:dyDescent="0.25">
      <c r="A138" s="24" t="s">
        <v>111</v>
      </c>
      <c r="B138" s="25"/>
      <c r="C138" s="26"/>
      <c r="D138" s="156"/>
      <c r="E138" s="156"/>
      <c r="F138" s="156"/>
      <c r="G138" s="156"/>
      <c r="H138" s="157"/>
    </row>
    <row r="139" spans="1:8" s="16" customFormat="1" ht="50.1" customHeight="1" x14ac:dyDescent="0.2">
      <c r="A139" s="143" t="s">
        <v>112</v>
      </c>
      <c r="B139" s="144"/>
      <c r="C139"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39" s="36">
        <v>2400</v>
      </c>
      <c r="E139" s="37"/>
      <c r="F139" s="37"/>
      <c r="G139" s="37"/>
      <c r="H139" s="38"/>
    </row>
    <row r="140" spans="1:8" s="16" customFormat="1" ht="50.1" customHeight="1" x14ac:dyDescent="0.2">
      <c r="A140" s="143" t="s">
        <v>113</v>
      </c>
      <c r="B140" s="144"/>
      <c r="C140" s="196"/>
      <c r="D140" s="36">
        <v>3600</v>
      </c>
      <c r="E140" s="37"/>
      <c r="F140" s="37"/>
      <c r="G140" s="37"/>
      <c r="H140" s="38"/>
    </row>
    <row r="141" spans="1:8" s="16" customFormat="1" ht="50.1" customHeight="1" x14ac:dyDescent="0.2">
      <c r="A141" s="194" t="s">
        <v>114</v>
      </c>
      <c r="B141" s="195"/>
      <c r="C141" s="196"/>
      <c r="D141" s="329">
        <v>1800</v>
      </c>
      <c r="E141" s="140"/>
      <c r="F141" s="140"/>
      <c r="G141" s="140"/>
      <c r="H141" s="140"/>
    </row>
    <row r="142" spans="1:8" s="16" customFormat="1" ht="50.1" customHeight="1" x14ac:dyDescent="0.2">
      <c r="A142" s="194" t="s">
        <v>115</v>
      </c>
      <c r="B142" s="195"/>
      <c r="C142" s="196"/>
      <c r="D142" s="329">
        <v>180</v>
      </c>
      <c r="E142" s="140"/>
      <c r="F142" s="140"/>
      <c r="G142" s="140"/>
      <c r="H142" s="140"/>
    </row>
    <row r="143" spans="1:8" s="16" customFormat="1" ht="50.1" customHeight="1" thickBot="1" x14ac:dyDescent="0.25">
      <c r="A143" s="194" t="s">
        <v>116</v>
      </c>
      <c r="B143" s="195"/>
      <c r="C143" s="198"/>
      <c r="D143" s="78">
        <v>612</v>
      </c>
      <c r="E143" s="79"/>
      <c r="F143" s="79"/>
      <c r="G143" s="79"/>
      <c r="H143" s="79"/>
    </row>
    <row r="144" spans="1:8" s="16" customFormat="1" ht="50.1" customHeight="1" thickBot="1" x14ac:dyDescent="0.25">
      <c r="A144" s="24" t="s">
        <v>117</v>
      </c>
      <c r="B144" s="25"/>
      <c r="C144" s="26"/>
      <c r="D144" s="156"/>
      <c r="E144" s="156"/>
      <c r="F144" s="156"/>
      <c r="G144" s="156"/>
      <c r="H144" s="157"/>
    </row>
    <row r="145" spans="1:8" ht="50.1" customHeight="1" x14ac:dyDescent="0.2">
      <c r="A145" s="143" t="s">
        <v>118</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5" s="200">
        <f>F145*1.2</f>
        <v>3772.7999999999997</v>
      </c>
      <c r="E145" s="201">
        <f>F145*1.1</f>
        <v>3458.4</v>
      </c>
      <c r="F145" s="201">
        <v>3144</v>
      </c>
      <c r="G145" s="201">
        <f>F145*0.75</f>
        <v>2358</v>
      </c>
      <c r="H145" s="202">
        <f>F145*0.5</f>
        <v>1572</v>
      </c>
    </row>
    <row r="146" spans="1:8" ht="50.1" customHeight="1" x14ac:dyDescent="0.2">
      <c r="A146" s="143" t="s">
        <v>119</v>
      </c>
      <c r="B146" s="144"/>
      <c r="C146" s="186" t="str">
        <f>"Интернет-площадка 2gis.ru на основе Cправочника организаций "&amp;$C$2&amp;""</f>
        <v>Интернет-площадка 2gis.ru на основе Cправочника организаций "2ГИС.ТВЕРЬ"</v>
      </c>
      <c r="D146" s="36">
        <v>2298</v>
      </c>
      <c r="E146" s="37"/>
      <c r="F146" s="37"/>
      <c r="G146" s="37"/>
      <c r="H146" s="38"/>
    </row>
    <row r="147" spans="1:8" ht="50.1" customHeight="1" x14ac:dyDescent="0.2">
      <c r="A147" s="143" t="s">
        <v>120</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7" s="36">
        <v>1020</v>
      </c>
      <c r="E147" s="37"/>
      <c r="F147" s="37"/>
      <c r="G147" s="37"/>
      <c r="H147" s="38"/>
    </row>
    <row r="148" spans="1:8" ht="50.1" customHeight="1" x14ac:dyDescent="0.2">
      <c r="A148" s="143" t="s">
        <v>121</v>
      </c>
      <c r="B148" s="144"/>
      <c r="C14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8" s="200">
        <f>F148*1.2</f>
        <v>5328</v>
      </c>
      <c r="E148" s="201">
        <f>F148*1.1</f>
        <v>4884</v>
      </c>
      <c r="F148" s="201">
        <v>4440</v>
      </c>
      <c r="G148" s="201">
        <f>F148*0.75</f>
        <v>3330</v>
      </c>
      <c r="H148" s="202">
        <f>F148*0.5</f>
        <v>2220</v>
      </c>
    </row>
    <row r="149" spans="1:8" ht="50.1" customHeight="1" x14ac:dyDescent="0.2">
      <c r="A149" s="143" t="s">
        <v>166</v>
      </c>
      <c r="B149" s="144"/>
      <c r="C149" s="186" t="str">
        <f>"Интернет-площадка 2gis.ru на основе Cправочника организаций "&amp;$C$2&amp;""</f>
        <v>Интернет-площадка 2gis.ru на основе Cправочника организаций "2ГИС.ТВЕРЬ"</v>
      </c>
      <c r="D149" s="36">
        <v>3240</v>
      </c>
      <c r="E149" s="37"/>
      <c r="F149" s="37"/>
      <c r="G149" s="37"/>
      <c r="H149" s="38"/>
    </row>
    <row r="150" spans="1:8" ht="50.1" customHeight="1" x14ac:dyDescent="0.2">
      <c r="A150" s="143" t="s">
        <v>123</v>
      </c>
      <c r="B150" s="144"/>
      <c r="C150"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50" s="36">
        <v>1440</v>
      </c>
      <c r="E150" s="37"/>
      <c r="F150" s="37"/>
      <c r="G150" s="37"/>
      <c r="H150" s="38"/>
    </row>
    <row r="151" spans="1:8" s="16" customFormat="1" ht="126" customHeight="1" thickBot="1" x14ac:dyDescent="0.25">
      <c r="A151" s="143" t="s">
        <v>124</v>
      </c>
      <c r="B151" s="144"/>
      <c r="C151" s="300" t="str">
        <f>C146</f>
        <v>Интернет-площадка 2gis.ru на основе Cправочника организаций "2ГИС.ТВЕРЬ"</v>
      </c>
      <c r="D151" s="36">
        <v>3144</v>
      </c>
      <c r="E151" s="37"/>
      <c r="F151" s="37"/>
      <c r="G151" s="37"/>
      <c r="H151" s="38"/>
    </row>
    <row r="152" spans="1:8" ht="50.1" customHeight="1" thickBot="1" x14ac:dyDescent="0.25">
      <c r="A152" s="24" t="s">
        <v>185</v>
      </c>
      <c r="B152" s="25"/>
      <c r="C152" s="26"/>
      <c r="D152" s="156"/>
      <c r="E152" s="156"/>
      <c r="F152" s="156"/>
      <c r="G152" s="156"/>
      <c r="H152" s="157"/>
    </row>
    <row r="153" spans="1:8" s="23" customFormat="1" ht="30" customHeight="1" thickBot="1" x14ac:dyDescent="0.25">
      <c r="A153" s="534"/>
      <c r="B153" s="357"/>
      <c r="C153" s="358"/>
      <c r="D153" s="357"/>
      <c r="E153" s="357"/>
      <c r="F153" s="357"/>
      <c r="G153" s="357"/>
      <c r="H153" s="359"/>
    </row>
    <row r="154" spans="1:8" s="16" customFormat="1" ht="185.25" customHeight="1" x14ac:dyDescent="0.2">
      <c r="A154" s="143" t="s">
        <v>186</v>
      </c>
      <c r="B154" s="144"/>
      <c r="C15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4" s="31">
        <v>8040</v>
      </c>
      <c r="E154" s="32"/>
      <c r="F154" s="32"/>
      <c r="G154" s="32"/>
      <c r="H154" s="33"/>
    </row>
    <row r="155" spans="1:8" s="16" customFormat="1" ht="83.25" customHeight="1" thickBot="1" x14ac:dyDescent="0.25">
      <c r="A155" s="143" t="s">
        <v>187</v>
      </c>
      <c r="B155" s="144"/>
      <c r="C155" s="196"/>
      <c r="D155" s="36">
        <v>8040</v>
      </c>
      <c r="E155" s="37"/>
      <c r="F155" s="37"/>
      <c r="G155" s="37"/>
      <c r="H155" s="38"/>
    </row>
    <row r="156" spans="1:8" ht="21.75" thickBot="1" x14ac:dyDescent="0.25">
      <c r="A156" s="301"/>
      <c r="B156" s="302"/>
      <c r="C156" s="182"/>
      <c r="D156" s="325"/>
      <c r="E156" s="325"/>
      <c r="F156" s="325"/>
      <c r="G156" s="325"/>
      <c r="H156" s="326"/>
    </row>
    <row r="158" spans="1:8" ht="21" x14ac:dyDescent="0.2">
      <c r="A158" s="208"/>
      <c r="B158" s="209" t="s">
        <v>126</v>
      </c>
      <c r="C158" s="210" t="s">
        <v>263</v>
      </c>
      <c r="D158" s="210"/>
      <c r="E158" s="211"/>
      <c r="F158" s="211"/>
      <c r="G158" s="211"/>
      <c r="H158" s="211"/>
    </row>
    <row r="159" spans="1:8" ht="21" x14ac:dyDescent="0.2">
      <c r="A159" s="208"/>
      <c r="B159" s="211"/>
      <c r="C159" s="212" t="s">
        <v>264</v>
      </c>
      <c r="D159" s="212"/>
      <c r="E159" s="211"/>
      <c r="F159" s="211"/>
      <c r="G159" s="211"/>
      <c r="H159" s="211"/>
    </row>
    <row r="160" spans="1:8" ht="21" x14ac:dyDescent="0.2">
      <c r="A160" s="208"/>
      <c r="B160" s="211"/>
      <c r="C160" s="212" t="s">
        <v>265</v>
      </c>
      <c r="D160" s="212"/>
      <c r="E160" s="211"/>
      <c r="F160" s="211"/>
      <c r="G160" s="211"/>
      <c r="H160" s="211"/>
    </row>
    <row r="161" spans="1:8" ht="21" x14ac:dyDescent="0.2">
      <c r="C161" s="212"/>
      <c r="D161" s="212"/>
      <c r="E161" s="211"/>
      <c r="F161" s="211"/>
      <c r="G161" s="211"/>
      <c r="H161" s="205"/>
    </row>
    <row r="162" spans="1:8" ht="26.25" customHeight="1" x14ac:dyDescent="0.2">
      <c r="A162" s="215" t="str">
        <f>Абакан_юр!A158</f>
        <v>По соглашению сторон в качестве валюты платежа могут выступать украинские гривны, в этом случае курс следующий: 1 руб. = 0,4427 гривен</v>
      </c>
      <c r="B162" s="215"/>
      <c r="C162" s="215"/>
      <c r="D162" s="216"/>
      <c r="E162" s="216"/>
      <c r="F162" s="217"/>
      <c r="G162" s="218"/>
      <c r="H162" s="218"/>
    </row>
    <row r="163" spans="1:8" ht="26.25" customHeight="1" x14ac:dyDescent="0.2">
      <c r="A163" s="215" t="str">
        <f>Абакан_юр!A159</f>
        <v>По соглашению сторон в качестве валюты платежа могут выступать дирхамы ОАЭ, в этом случае курс следующий: 1 руб. = 0,0427 дирхам</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доллары США, в этом случае курс следующий: 1 руб. = 0,0117 доллара</v>
      </c>
      <c r="B164" s="215"/>
      <c r="C164" s="215"/>
      <c r="D164" s="216"/>
      <c r="E164" s="216"/>
      <c r="F164" s="217"/>
      <c r="G164" s="220"/>
      <c r="H164" s="220"/>
    </row>
    <row r="165" spans="1:8" ht="26.25" customHeight="1" x14ac:dyDescent="0.2">
      <c r="A165" s="215" t="str">
        <f>Абакан_юр!A161</f>
        <v>По соглашению сторон в качестве валюты платежа могут выступать евро, в этом случае курс следующий: 1 руб. = 0,0108 евро</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чешские кроны, в этом случае курс следующий: 1 руб. = 0,2672 крона</v>
      </c>
      <c r="B166" s="215"/>
      <c r="C166" s="215"/>
      <c r="D166" s="216"/>
      <c r="E166" s="217"/>
      <c r="F166" s="217"/>
      <c r="G166" s="220"/>
      <c r="H166" s="220"/>
    </row>
    <row r="167" spans="1:8" ht="26.25" customHeight="1" x14ac:dyDescent="0.2">
      <c r="A167" s="215" t="str">
        <f>Абакан_юр!A163</f>
        <v>По соглашению сторон в качестве валюты платежа могут выступать киргизские сомы, в этом случае курс следующий: 1 руб. = 1,0485 сом</v>
      </c>
      <c r="B167" s="215"/>
      <c r="C167" s="215"/>
      <c r="D167" s="216"/>
      <c r="E167" s="216"/>
      <c r="F167" s="217"/>
      <c r="G167" s="220"/>
      <c r="H167" s="220"/>
    </row>
    <row r="168" spans="1:8" ht="26.25" customHeight="1" x14ac:dyDescent="0.2">
      <c r="A168"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8" s="215"/>
      <c r="C168" s="215"/>
      <c r="D168" s="216"/>
      <c r="E168" s="216"/>
      <c r="F168" s="217"/>
      <c r="G168" s="220"/>
      <c r="H168" s="220"/>
    </row>
    <row r="169" spans="1:8" ht="26.25" x14ac:dyDescent="0.2">
      <c r="A169" s="221"/>
      <c r="B169" s="221"/>
      <c r="C169" s="222"/>
      <c r="D169" s="223"/>
      <c r="E169" s="223"/>
      <c r="F169" s="224"/>
      <c r="G169" s="225"/>
      <c r="H169" s="225"/>
    </row>
    <row r="170" spans="1:8" ht="21" x14ac:dyDescent="0.2">
      <c r="A170" s="227" t="s">
        <v>137</v>
      </c>
      <c r="B170" s="227"/>
      <c r="C170" s="227"/>
      <c r="D170" s="227"/>
      <c r="E170" s="227"/>
      <c r="F170" s="227"/>
      <c r="G170" s="227"/>
      <c r="H170" s="227"/>
    </row>
    <row r="171" spans="1:8" ht="21" x14ac:dyDescent="0.2">
      <c r="A171" s="227" t="s">
        <v>138</v>
      </c>
      <c r="B171" s="227"/>
      <c r="C171" s="227"/>
      <c r="D171" s="227"/>
      <c r="E171" s="227"/>
      <c r="F171" s="227"/>
      <c r="G171" s="227"/>
      <c r="H171" s="227"/>
    </row>
    <row r="172" spans="1:8" ht="26.25" x14ac:dyDescent="0.2">
      <c r="A172" s="221"/>
      <c r="B172" s="221"/>
      <c r="C172" s="222"/>
      <c r="D172" s="223"/>
      <c r="E172" s="223"/>
      <c r="F172" s="224"/>
      <c r="G172" s="225"/>
      <c r="H172" s="225"/>
    </row>
    <row r="173" spans="1:8" ht="50.1" customHeight="1" thickBot="1" x14ac:dyDescent="0.25">
      <c r="A173" s="228" t="s">
        <v>139</v>
      </c>
      <c r="B173" s="228"/>
      <c r="C173" s="228"/>
      <c r="D173" s="228"/>
      <c r="E173" s="228"/>
      <c r="F173" s="229"/>
      <c r="G173" s="219"/>
      <c r="H173" s="230"/>
    </row>
    <row r="174" spans="1:8" ht="50.1" customHeight="1" thickBot="1" x14ac:dyDescent="0.25">
      <c r="A174" s="231" t="s">
        <v>140</v>
      </c>
      <c r="B174" s="232"/>
      <c r="C174" s="232"/>
      <c r="D174" s="232"/>
      <c r="E174" s="233"/>
      <c r="F174" s="234"/>
      <c r="H174" s="235"/>
    </row>
    <row r="175" spans="1:8" ht="84" customHeight="1" thickBot="1" x14ac:dyDescent="0.25">
      <c r="A175" s="305" t="s">
        <v>141</v>
      </c>
      <c r="B175" s="306"/>
      <c r="C175" s="238" t="s">
        <v>142</v>
      </c>
      <c r="D175" s="330" t="s">
        <v>143</v>
      </c>
      <c r="E175" s="331"/>
      <c r="F175" s="240"/>
      <c r="G175" s="240"/>
      <c r="H175" s="240"/>
    </row>
    <row r="176" spans="1:8" ht="108" customHeight="1" x14ac:dyDescent="0.2">
      <c r="A176" s="241" t="s">
        <v>144</v>
      </c>
      <c r="B176" s="242"/>
      <c r="C176" s="243" t="s">
        <v>145</v>
      </c>
      <c r="D176" s="244" t="s">
        <v>146</v>
      </c>
      <c r="E176" s="245"/>
      <c r="F176" s="240"/>
      <c r="G176" s="240"/>
      <c r="H176" s="240"/>
    </row>
    <row r="177" spans="1:8" ht="93.75" customHeight="1" x14ac:dyDescent="0.2">
      <c r="A177" s="246" t="s">
        <v>147</v>
      </c>
      <c r="B177" s="247"/>
      <c r="C177" s="248" t="s">
        <v>148</v>
      </c>
      <c r="D177" s="249" t="s">
        <v>149</v>
      </c>
      <c r="E177" s="250"/>
      <c r="F177" s="240"/>
      <c r="G177" s="240"/>
      <c r="H177" s="240"/>
    </row>
    <row r="178" spans="1:8" ht="120" customHeight="1" thickBot="1" x14ac:dyDescent="0.25">
      <c r="A178" s="332" t="s">
        <v>150</v>
      </c>
      <c r="B178" s="333"/>
      <c r="C178" s="334" t="s">
        <v>151</v>
      </c>
      <c r="D178" s="335" t="s">
        <v>149</v>
      </c>
      <c r="E178" s="336"/>
      <c r="F178" s="240"/>
      <c r="G178" s="240"/>
      <c r="H178" s="240"/>
    </row>
    <row r="179" spans="1:8" s="205" customFormat="1" ht="102.75" customHeight="1" thickBot="1" x14ac:dyDescent="0.25">
      <c r="A179" s="332" t="s">
        <v>153</v>
      </c>
      <c r="B179" s="333"/>
      <c r="C179" s="546" t="s">
        <v>154</v>
      </c>
      <c r="D179" s="333" t="s">
        <v>149</v>
      </c>
      <c r="E179" s="547"/>
      <c r="F179" s="234"/>
      <c r="G179" s="234"/>
      <c r="H179" s="234"/>
    </row>
    <row r="180" spans="1:8" s="226" customFormat="1" ht="222.75" customHeight="1" thickBot="1" x14ac:dyDescent="0.25">
      <c r="A180" s="332" t="s">
        <v>155</v>
      </c>
      <c r="B180" s="333"/>
      <c r="C180" s="334" t="s">
        <v>156</v>
      </c>
      <c r="D180" s="335" t="s">
        <v>149</v>
      </c>
      <c r="E180" s="336"/>
      <c r="F180" s="224"/>
      <c r="G180" s="225"/>
      <c r="H180" s="225"/>
    </row>
    <row r="181" spans="1:8" ht="23.25" x14ac:dyDescent="0.2">
      <c r="A181" s="252" t="s">
        <v>157</v>
      </c>
      <c r="B181" s="252"/>
      <c r="C181" s="252"/>
      <c r="D181" s="252"/>
      <c r="E181" s="252"/>
      <c r="F181" s="252"/>
      <c r="G181" s="252"/>
      <c r="H181" s="252"/>
    </row>
    <row r="182" spans="1:8" ht="23.25" x14ac:dyDescent="0.2">
      <c r="A182" s="252" t="s">
        <v>158</v>
      </c>
      <c r="B182" s="252"/>
      <c r="C182" s="252"/>
      <c r="D182" s="252"/>
      <c r="E182" s="252"/>
      <c r="F182" s="252"/>
      <c r="G182" s="252"/>
      <c r="H182" s="252"/>
    </row>
    <row r="183" spans="1:8" ht="196.5" customHeight="1" x14ac:dyDescent="0.2">
      <c r="A183"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7"/>
      <c r="C183" s="227"/>
      <c r="D183" s="227"/>
      <c r="E183" s="227"/>
      <c r="F183" s="227"/>
      <c r="G183" s="227"/>
      <c r="H183" s="227"/>
    </row>
    <row r="184" spans="1:8" ht="77.25" customHeight="1" x14ac:dyDescent="0.2">
      <c r="A184" s="227" t="s">
        <v>160</v>
      </c>
      <c r="B184" s="227"/>
      <c r="C184" s="227"/>
      <c r="D184" s="227"/>
      <c r="E184" s="227"/>
      <c r="F184" s="227"/>
      <c r="G184" s="227"/>
      <c r="H184" s="227"/>
    </row>
    <row r="185" spans="1:8" ht="30.75" customHeight="1" x14ac:dyDescent="0.2">
      <c r="A185" s="252" t="s">
        <v>161</v>
      </c>
      <c r="B185" s="252"/>
      <c r="C185" s="252"/>
      <c r="D185" s="252"/>
      <c r="E185" s="252"/>
      <c r="F185" s="252"/>
      <c r="G185" s="252"/>
      <c r="H185" s="252"/>
    </row>
    <row r="186" spans="1:8" s="254" customFormat="1" ht="114.75" customHeight="1" x14ac:dyDescent="0.2">
      <c r="A186" s="227" t="s">
        <v>162</v>
      </c>
      <c r="B186" s="227"/>
      <c r="C186" s="227"/>
      <c r="D186" s="227"/>
      <c r="E186" s="227"/>
      <c r="F186" s="227"/>
      <c r="G186" s="227"/>
      <c r="H186" s="227"/>
    </row>
  </sheetData>
  <sheetProtection selectLockedCells="1" selectUnlockedCells="1"/>
  <mergeCells count="308">
    <mergeCell ref="A181:H181"/>
    <mergeCell ref="A182:H182"/>
    <mergeCell ref="A183:H183"/>
    <mergeCell ref="A184:H184"/>
    <mergeCell ref="A185:H185"/>
    <mergeCell ref="A186:E186"/>
    <mergeCell ref="F186:H186"/>
    <mergeCell ref="A178:B178"/>
    <mergeCell ref="D178:E178"/>
    <mergeCell ref="A179:B179"/>
    <mergeCell ref="D179:E179"/>
    <mergeCell ref="A180:B180"/>
    <mergeCell ref="D180:E180"/>
    <mergeCell ref="A175:B175"/>
    <mergeCell ref="D175:E175"/>
    <mergeCell ref="A176:B176"/>
    <mergeCell ref="D176:E176"/>
    <mergeCell ref="A177:B177"/>
    <mergeCell ref="D177:E177"/>
    <mergeCell ref="A167:C167"/>
    <mergeCell ref="A168:C168"/>
    <mergeCell ref="A170:H170"/>
    <mergeCell ref="A171:H171"/>
    <mergeCell ref="A173:E173"/>
    <mergeCell ref="A174:E174"/>
    <mergeCell ref="A162:C162"/>
    <mergeCell ref="G162:H162"/>
    <mergeCell ref="A163:C163"/>
    <mergeCell ref="A164:C164"/>
    <mergeCell ref="A165:C165"/>
    <mergeCell ref="A166:C166"/>
    <mergeCell ref="A156:B156"/>
    <mergeCell ref="D156:H156"/>
    <mergeCell ref="C158:D158"/>
    <mergeCell ref="C159:D159"/>
    <mergeCell ref="C160:D160"/>
    <mergeCell ref="C161:D161"/>
    <mergeCell ref="A153:C153"/>
    <mergeCell ref="D153:H153"/>
    <mergeCell ref="A154:B154"/>
    <mergeCell ref="C154:C155"/>
    <mergeCell ref="D154:H154"/>
    <mergeCell ref="A155:B155"/>
    <mergeCell ref="D155:H155"/>
    <mergeCell ref="A150:B150"/>
    <mergeCell ref="D150:H150"/>
    <mergeCell ref="A151:B151"/>
    <mergeCell ref="D151:H151"/>
    <mergeCell ref="A152:B152"/>
    <mergeCell ref="D152:H152"/>
    <mergeCell ref="A146:B146"/>
    <mergeCell ref="D146:H146"/>
    <mergeCell ref="A147:B147"/>
    <mergeCell ref="D147:H147"/>
    <mergeCell ref="A148:B148"/>
    <mergeCell ref="A149:B149"/>
    <mergeCell ref="D149:H149"/>
    <mergeCell ref="D142:H142"/>
    <mergeCell ref="A143:B143"/>
    <mergeCell ref="D143:H143"/>
    <mergeCell ref="A144:B144"/>
    <mergeCell ref="D144:H144"/>
    <mergeCell ref="A145:B145"/>
    <mergeCell ref="A138:B138"/>
    <mergeCell ref="D138:H138"/>
    <mergeCell ref="A139:B139"/>
    <mergeCell ref="C139:C143"/>
    <mergeCell ref="D139:H139"/>
    <mergeCell ref="A140:B140"/>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D89:H89"/>
    <mergeCell ref="A90:B90"/>
    <mergeCell ref="D90:H90"/>
    <mergeCell ref="A91:B91"/>
    <mergeCell ref="D91:H91"/>
    <mergeCell ref="A92:B92"/>
    <mergeCell ref="D92:H92"/>
    <mergeCell ref="A85:B85"/>
    <mergeCell ref="C85:C102"/>
    <mergeCell ref="D85:H85"/>
    <mergeCell ref="A86:B86"/>
    <mergeCell ref="D86:H86"/>
    <mergeCell ref="A87:B87"/>
    <mergeCell ref="D87:H87"/>
    <mergeCell ref="A88:B88"/>
    <mergeCell ref="D88:H88"/>
    <mergeCell ref="A89:B89"/>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C70:C72"/>
    <mergeCell ref="D70:H70"/>
    <mergeCell ref="D71:H71"/>
    <mergeCell ref="D72:H72"/>
    <mergeCell ref="A73:B73"/>
    <mergeCell ref="C73:C81"/>
    <mergeCell ref="D73:H73"/>
    <mergeCell ref="A74:B74"/>
    <mergeCell ref="D74:H74"/>
    <mergeCell ref="A75:B75"/>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99"/>
  <sheetViews>
    <sheetView view="pageBreakPreview" zoomScale="40" zoomScaleNormal="60" zoomScaleSheetLayoutView="40" workbookViewId="0">
      <pane ySplit="4" topLeftCell="A12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693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361">
        <f>F48*1.2</f>
        <v>3744</v>
      </c>
      <c r="E48" s="361">
        <f>F48*1.1</f>
        <v>3432.0000000000005</v>
      </c>
      <c r="F48" s="361">
        <v>3120</v>
      </c>
      <c r="G48" s="361">
        <f>F48*0.75</f>
        <v>2340</v>
      </c>
      <c r="H48" s="361">
        <f>F48*0.5</f>
        <v>1560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840 до 16800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56" s="127">
        <v>840</v>
      </c>
      <c r="E56" s="128"/>
      <c r="F56" s="128"/>
      <c r="G56" s="128"/>
      <c r="H56" s="129"/>
    </row>
    <row r="57" spans="1:8" ht="37.5" customHeight="1" x14ac:dyDescent="0.2">
      <c r="A57" s="130" t="s">
        <v>33</v>
      </c>
      <c r="B57" s="131"/>
      <c r="C57" s="126"/>
      <c r="D57" s="36">
        <v>1680</v>
      </c>
      <c r="E57" s="37"/>
      <c r="F57" s="37"/>
      <c r="G57" s="37"/>
      <c r="H57" s="38"/>
    </row>
    <row r="58" spans="1:8" ht="37.5" customHeight="1" x14ac:dyDescent="0.2">
      <c r="A58" s="130" t="s">
        <v>34</v>
      </c>
      <c r="B58" s="131"/>
      <c r="C58" s="126"/>
      <c r="D58" s="36">
        <v>2520</v>
      </c>
      <c r="E58" s="37"/>
      <c r="F58" s="37"/>
      <c r="G58" s="37"/>
      <c r="H58" s="38"/>
    </row>
    <row r="59" spans="1:8" ht="37.5" customHeight="1" x14ac:dyDescent="0.2">
      <c r="A59" s="130" t="s">
        <v>35</v>
      </c>
      <c r="B59" s="131"/>
      <c r="C59" s="126"/>
      <c r="D59" s="36">
        <v>3360</v>
      </c>
      <c r="E59" s="37"/>
      <c r="F59" s="37"/>
      <c r="G59" s="37"/>
      <c r="H59" s="38"/>
    </row>
    <row r="60" spans="1:8" ht="37.5" customHeight="1" x14ac:dyDescent="0.2">
      <c r="A60" s="130" t="s">
        <v>36</v>
      </c>
      <c r="B60" s="131"/>
      <c r="C60" s="126"/>
      <c r="D60" s="36">
        <v>4200</v>
      </c>
      <c r="E60" s="37"/>
      <c r="F60" s="37"/>
      <c r="G60" s="37"/>
      <c r="H60" s="38"/>
    </row>
    <row r="61" spans="1:8" ht="37.5" customHeight="1" x14ac:dyDescent="0.2">
      <c r="A61" s="130" t="s">
        <v>37</v>
      </c>
      <c r="B61" s="131"/>
      <c r="C61" s="126"/>
      <c r="D61" s="36">
        <v>5040</v>
      </c>
      <c r="E61" s="37"/>
      <c r="F61" s="37"/>
      <c r="G61" s="37"/>
      <c r="H61" s="38"/>
    </row>
    <row r="62" spans="1:8" ht="37.5" customHeight="1" x14ac:dyDescent="0.2">
      <c r="A62" s="130" t="s">
        <v>38</v>
      </c>
      <c r="B62" s="131"/>
      <c r="C62" s="126"/>
      <c r="D62" s="36">
        <v>5880</v>
      </c>
      <c r="E62" s="37"/>
      <c r="F62" s="37"/>
      <c r="G62" s="37"/>
      <c r="H62" s="38"/>
    </row>
    <row r="63" spans="1:8" ht="37.5" customHeight="1" x14ac:dyDescent="0.2">
      <c r="A63" s="130" t="s">
        <v>39</v>
      </c>
      <c r="B63" s="131"/>
      <c r="C63" s="126"/>
      <c r="D63" s="36">
        <v>6720</v>
      </c>
      <c r="E63" s="37"/>
      <c r="F63" s="37"/>
      <c r="G63" s="37"/>
      <c r="H63" s="38"/>
    </row>
    <row r="64" spans="1:8" ht="37.5" customHeight="1" x14ac:dyDescent="0.2">
      <c r="A64" s="130" t="s">
        <v>40</v>
      </c>
      <c r="B64" s="131"/>
      <c r="C64" s="126"/>
      <c r="D64" s="36">
        <v>7560</v>
      </c>
      <c r="E64" s="37"/>
      <c r="F64" s="37"/>
      <c r="G64" s="37"/>
      <c r="H64" s="38"/>
    </row>
    <row r="65" spans="1:8" ht="37.5" customHeight="1" x14ac:dyDescent="0.2">
      <c r="A65" s="130" t="s">
        <v>41</v>
      </c>
      <c r="B65" s="131"/>
      <c r="C65" s="126"/>
      <c r="D65" s="36">
        <v>8400</v>
      </c>
      <c r="E65" s="37"/>
      <c r="F65" s="37"/>
      <c r="G65" s="37"/>
      <c r="H65" s="38"/>
    </row>
    <row r="66" spans="1:8" ht="37.5" customHeight="1" x14ac:dyDescent="0.2">
      <c r="A66" s="130" t="s">
        <v>42</v>
      </c>
      <c r="B66" s="131"/>
      <c r="C66" s="126"/>
      <c r="D66" s="36">
        <v>9240</v>
      </c>
      <c r="E66" s="37"/>
      <c r="F66" s="37"/>
      <c r="G66" s="37"/>
      <c r="H66" s="38"/>
    </row>
    <row r="67" spans="1:8" ht="37.5" customHeight="1" x14ac:dyDescent="0.2">
      <c r="A67" s="130" t="s">
        <v>43</v>
      </c>
      <c r="B67" s="131"/>
      <c r="C67" s="126"/>
      <c r="D67" s="36">
        <v>10080</v>
      </c>
      <c r="E67" s="37"/>
      <c r="F67" s="37"/>
      <c r="G67" s="37"/>
      <c r="H67" s="38"/>
    </row>
    <row r="68" spans="1:8" ht="37.5" customHeight="1" x14ac:dyDescent="0.2">
      <c r="A68" s="130" t="s">
        <v>44</v>
      </c>
      <c r="B68" s="131"/>
      <c r="C68" s="126"/>
      <c r="D68" s="36">
        <v>10920</v>
      </c>
      <c r="E68" s="37"/>
      <c r="F68" s="37"/>
      <c r="G68" s="37"/>
      <c r="H68" s="38"/>
    </row>
    <row r="69" spans="1:8" ht="37.5" customHeight="1" x14ac:dyDescent="0.2">
      <c r="A69" s="130" t="s">
        <v>45</v>
      </c>
      <c r="B69" s="131"/>
      <c r="C69" s="126"/>
      <c r="D69" s="36">
        <v>11760</v>
      </c>
      <c r="E69" s="37"/>
      <c r="F69" s="37"/>
      <c r="G69" s="37"/>
      <c r="H69" s="38"/>
    </row>
    <row r="70" spans="1:8" ht="37.5" customHeight="1" x14ac:dyDescent="0.2">
      <c r="A70" s="130" t="s">
        <v>46</v>
      </c>
      <c r="B70" s="131"/>
      <c r="C70" s="126"/>
      <c r="D70" s="36">
        <v>12600</v>
      </c>
      <c r="E70" s="37"/>
      <c r="F70" s="37"/>
      <c r="G70" s="37"/>
      <c r="H70" s="38"/>
    </row>
    <row r="71" spans="1:8" ht="37.5" customHeight="1" x14ac:dyDescent="0.2">
      <c r="A71" s="130" t="s">
        <v>47</v>
      </c>
      <c r="B71" s="131"/>
      <c r="C71" s="126"/>
      <c r="D71" s="36">
        <v>13440</v>
      </c>
      <c r="E71" s="37"/>
      <c r="F71" s="37"/>
      <c r="G71" s="37"/>
      <c r="H71" s="38"/>
    </row>
    <row r="72" spans="1:8" ht="37.5" customHeight="1" x14ac:dyDescent="0.2">
      <c r="A72" s="130" t="s">
        <v>48</v>
      </c>
      <c r="B72" s="131"/>
      <c r="C72" s="126"/>
      <c r="D72" s="36">
        <v>14280</v>
      </c>
      <c r="E72" s="37"/>
      <c r="F72" s="37"/>
      <c r="G72" s="37"/>
      <c r="H72" s="38"/>
    </row>
    <row r="73" spans="1:8" ht="37.5" customHeight="1" x14ac:dyDescent="0.2">
      <c r="A73" s="130" t="s">
        <v>49</v>
      </c>
      <c r="B73" s="131"/>
      <c r="C73" s="126"/>
      <c r="D73" s="36">
        <v>15120</v>
      </c>
      <c r="E73" s="37"/>
      <c r="F73" s="37"/>
      <c r="G73" s="37"/>
      <c r="H73" s="38"/>
    </row>
    <row r="74" spans="1:8" ht="37.5" customHeight="1" x14ac:dyDescent="0.2">
      <c r="A74" s="130" t="s">
        <v>50</v>
      </c>
      <c r="B74" s="131"/>
      <c r="C74" s="126"/>
      <c r="D74" s="36">
        <v>15960</v>
      </c>
      <c r="E74" s="37"/>
      <c r="F74" s="37"/>
      <c r="G74" s="37"/>
      <c r="H74" s="38"/>
    </row>
    <row r="75" spans="1:8" ht="37.5" customHeight="1" thickBot="1" x14ac:dyDescent="0.25">
      <c r="A75" s="130" t="s">
        <v>51</v>
      </c>
      <c r="B75" s="131"/>
      <c r="C75" s="126"/>
      <c r="D75" s="36">
        <v>16800</v>
      </c>
      <c r="E75" s="37"/>
      <c r="F75" s="37"/>
      <c r="G75" s="37"/>
      <c r="H75" s="38"/>
    </row>
    <row r="76" spans="1:8" ht="50.1" customHeight="1" thickBot="1" x14ac:dyDescent="0.25">
      <c r="A76" s="119" t="s">
        <v>52</v>
      </c>
      <c r="B76" s="120"/>
      <c r="C76" s="120"/>
      <c r="D76" s="121" t="str">
        <f>"от "&amp;MIN(D77:D86)&amp;" до "&amp;MAX(D77:D86)</f>
        <v>от 240 до 5100</v>
      </c>
      <c r="E76" s="122"/>
      <c r="F76" s="122"/>
      <c r="G76" s="122"/>
      <c r="H76" s="123"/>
    </row>
    <row r="77" spans="1:8" ht="151.5" x14ac:dyDescent="0.2">
      <c r="A77" s="132" t="s">
        <v>53</v>
      </c>
      <c r="B77" s="133" t="s">
        <v>13</v>
      </c>
      <c r="C77" s="512"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7" s="127">
        <v>240</v>
      </c>
      <c r="E77" s="128"/>
      <c r="F77" s="128"/>
      <c r="G77" s="128"/>
      <c r="H77" s="129"/>
    </row>
    <row r="78" spans="1:8" ht="37.5" customHeight="1" x14ac:dyDescent="0.2">
      <c r="A78" s="143" t="s">
        <v>54</v>
      </c>
      <c r="B78" s="144"/>
      <c r="C78" s="142"/>
      <c r="D78" s="36">
        <v>360</v>
      </c>
      <c r="E78" s="37"/>
      <c r="F78" s="37"/>
      <c r="G78" s="37"/>
      <c r="H78" s="38"/>
    </row>
    <row r="79" spans="1:8" ht="37.5" customHeight="1" x14ac:dyDescent="0.2">
      <c r="A79" s="143" t="s">
        <v>55</v>
      </c>
      <c r="B79" s="144"/>
      <c r="C79" s="142"/>
      <c r="D79" s="36">
        <v>5100</v>
      </c>
      <c r="E79" s="37"/>
      <c r="F79" s="37"/>
      <c r="G79" s="37"/>
      <c r="H79" s="38"/>
    </row>
    <row r="80" spans="1:8" ht="37.5" customHeight="1" x14ac:dyDescent="0.2">
      <c r="A80" s="143" t="s">
        <v>56</v>
      </c>
      <c r="B80" s="144"/>
      <c r="C80" s="142"/>
      <c r="D80" s="329">
        <v>720</v>
      </c>
      <c r="E80" s="140"/>
      <c r="F80" s="140"/>
      <c r="G80" s="140"/>
      <c r="H80" s="141"/>
    </row>
    <row r="81" spans="1:8" ht="37.5" customHeight="1" x14ac:dyDescent="0.2">
      <c r="A81" s="143" t="s">
        <v>57</v>
      </c>
      <c r="B81" s="144"/>
      <c r="C81" s="142"/>
      <c r="D81" s="329">
        <v>1440</v>
      </c>
      <c r="E81" s="140"/>
      <c r="F81" s="140"/>
      <c r="G81" s="140"/>
      <c r="H81" s="141"/>
    </row>
    <row r="82" spans="1:8" ht="37.5" customHeight="1" x14ac:dyDescent="0.2">
      <c r="A82" s="143" t="s">
        <v>58</v>
      </c>
      <c r="B82" s="458"/>
      <c r="C82" s="142"/>
      <c r="D82" s="329">
        <v>240</v>
      </c>
      <c r="E82" s="140"/>
      <c r="F82" s="140"/>
      <c r="G82" s="140"/>
      <c r="H82" s="141"/>
    </row>
    <row r="83" spans="1:8" ht="37.5" customHeight="1" x14ac:dyDescent="0.2">
      <c r="A83" s="143" t="s">
        <v>59</v>
      </c>
      <c r="B83" s="458"/>
      <c r="C83" s="142"/>
      <c r="D83" s="36">
        <v>240</v>
      </c>
      <c r="E83" s="37"/>
      <c r="F83" s="37"/>
      <c r="G83" s="37"/>
      <c r="H83" s="38"/>
    </row>
    <row r="84" spans="1:8" ht="37.5" customHeight="1" x14ac:dyDescent="0.2">
      <c r="A84" s="143" t="s">
        <v>60</v>
      </c>
      <c r="B84" s="458"/>
      <c r="C84" s="142"/>
      <c r="D84" s="36">
        <v>480</v>
      </c>
      <c r="E84" s="37"/>
      <c r="F84" s="37"/>
      <c r="G84" s="37"/>
      <c r="H84" s="38"/>
    </row>
    <row r="85" spans="1:8" ht="37.5" customHeight="1" x14ac:dyDescent="0.2">
      <c r="A85" s="143" t="s">
        <v>61</v>
      </c>
      <c r="B85" s="458"/>
      <c r="C85" s="142"/>
      <c r="D85" s="36">
        <v>720</v>
      </c>
      <c r="E85" s="37"/>
      <c r="F85" s="37"/>
      <c r="G85" s="37"/>
      <c r="H85" s="38"/>
    </row>
    <row r="86" spans="1:8" ht="37.5" customHeight="1" thickBot="1" x14ac:dyDescent="0.25">
      <c r="A86" s="194" t="s">
        <v>62</v>
      </c>
      <c r="B86" s="459"/>
      <c r="C86" s="147"/>
      <c r="D86" s="36">
        <v>1560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510 до 9000</v>
      </c>
      <c r="E88" s="156"/>
      <c r="F88" s="156"/>
      <c r="G88" s="156"/>
      <c r="H88" s="157"/>
    </row>
    <row r="89" spans="1:8" ht="21.75" thickBot="1" x14ac:dyDescent="0.25">
      <c r="A89" s="301"/>
      <c r="B89" s="302"/>
      <c r="C89" s="118"/>
      <c r="D89" s="325"/>
      <c r="E89" s="325"/>
      <c r="F89" s="325"/>
      <c r="G89" s="325"/>
      <c r="H89" s="326"/>
    </row>
    <row r="90" spans="1:8" ht="61.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90" s="165">
        <v>1440</v>
      </c>
      <c r="E90" s="165"/>
      <c r="F90" s="165"/>
      <c r="G90" s="165"/>
      <c r="H90" s="166"/>
    </row>
    <row r="91" spans="1:8" ht="61.5" customHeight="1" thickBot="1" x14ac:dyDescent="0.25">
      <c r="A91" s="167" t="s">
        <v>67</v>
      </c>
      <c r="B91" s="168"/>
      <c r="C91" s="169"/>
      <c r="D91" s="170" t="s">
        <v>68</v>
      </c>
      <c r="E91" s="171"/>
      <c r="F91" s="171"/>
      <c r="G91" s="171"/>
      <c r="H91" s="172"/>
    </row>
    <row r="92" spans="1:8" ht="61.5" customHeight="1" x14ac:dyDescent="0.2">
      <c r="A92" s="173" t="s">
        <v>69</v>
      </c>
      <c r="B92" s="174"/>
      <c r="C92" s="169"/>
      <c r="D92" s="140">
        <f>D90/4</f>
        <v>360</v>
      </c>
      <c r="E92" s="140"/>
      <c r="F92" s="140"/>
      <c r="G92" s="140"/>
      <c r="H92" s="141"/>
    </row>
    <row r="93" spans="1:8" ht="61.5" customHeight="1" x14ac:dyDescent="0.2">
      <c r="A93" s="173" t="s">
        <v>70</v>
      </c>
      <c r="B93" s="174"/>
      <c r="C93" s="169"/>
      <c r="D93" s="140">
        <f>D90/5</f>
        <v>288</v>
      </c>
      <c r="E93" s="140"/>
      <c r="F93" s="140"/>
      <c r="G93" s="140"/>
      <c r="H93" s="141"/>
    </row>
    <row r="94" spans="1:8" ht="61.5" customHeight="1" x14ac:dyDescent="0.2">
      <c r="A94" s="173" t="s">
        <v>71</v>
      </c>
      <c r="B94" s="174"/>
      <c r="C94" s="169"/>
      <c r="D94" s="140">
        <f>D90/6</f>
        <v>240</v>
      </c>
      <c r="E94" s="140"/>
      <c r="F94" s="140"/>
      <c r="G94" s="140"/>
      <c r="H94" s="141"/>
    </row>
    <row r="95" spans="1:8" ht="61.5" customHeight="1" x14ac:dyDescent="0.2">
      <c r="A95" s="173" t="s">
        <v>72</v>
      </c>
      <c r="B95" s="174"/>
      <c r="C95" s="169"/>
      <c r="D95" s="140">
        <f>D90/7</f>
        <v>205.71428571428572</v>
      </c>
      <c r="E95" s="140"/>
      <c r="F95" s="140"/>
      <c r="G95" s="140"/>
      <c r="H95" s="141"/>
    </row>
    <row r="96" spans="1:8" ht="61.5" customHeight="1" x14ac:dyDescent="0.2">
      <c r="A96" s="173" t="s">
        <v>73</v>
      </c>
      <c r="B96" s="174"/>
      <c r="C96" s="169"/>
      <c r="D96" s="140">
        <f>D90/8</f>
        <v>180</v>
      </c>
      <c r="E96" s="140"/>
      <c r="F96" s="140"/>
      <c r="G96" s="140"/>
      <c r="H96" s="141"/>
    </row>
    <row r="97" spans="1:8" ht="61.5" customHeight="1" x14ac:dyDescent="0.2">
      <c r="A97" s="173" t="s">
        <v>74</v>
      </c>
      <c r="B97" s="174"/>
      <c r="C97" s="169"/>
      <c r="D97" s="140">
        <f>D90/9</f>
        <v>160</v>
      </c>
      <c r="E97" s="140"/>
      <c r="F97" s="140"/>
      <c r="G97" s="140"/>
      <c r="H97" s="141"/>
    </row>
    <row r="98" spans="1:8" ht="61.5" customHeight="1" x14ac:dyDescent="0.2">
      <c r="A98" s="173" t="s">
        <v>75</v>
      </c>
      <c r="B98" s="174"/>
      <c r="C98" s="169"/>
      <c r="D98" s="140">
        <f>D90/10</f>
        <v>144</v>
      </c>
      <c r="E98" s="140"/>
      <c r="F98" s="140"/>
      <c r="G98" s="140"/>
      <c r="H98" s="141"/>
    </row>
    <row r="99" spans="1:8" ht="61.5" customHeight="1" thickBot="1" x14ac:dyDescent="0.25">
      <c r="A99" s="162" t="s">
        <v>76</v>
      </c>
      <c r="B99" s="163"/>
      <c r="C99" s="169"/>
      <c r="D99" s="165">
        <v>2448</v>
      </c>
      <c r="E99" s="165"/>
      <c r="F99" s="165"/>
      <c r="G99" s="165"/>
      <c r="H99" s="166"/>
    </row>
    <row r="100" spans="1:8" ht="61.5" customHeight="1" thickBot="1" x14ac:dyDescent="0.25">
      <c r="A100" s="167" t="s">
        <v>67</v>
      </c>
      <c r="B100" s="168"/>
      <c r="C100" s="169"/>
      <c r="D100" s="170" t="s">
        <v>68</v>
      </c>
      <c r="E100" s="171"/>
      <c r="F100" s="171"/>
      <c r="G100" s="171"/>
      <c r="H100" s="172"/>
    </row>
    <row r="101" spans="1:8" ht="61.5" customHeight="1" x14ac:dyDescent="0.2">
      <c r="A101" s="173" t="s">
        <v>69</v>
      </c>
      <c r="B101" s="174"/>
      <c r="C101" s="169"/>
      <c r="D101" s="140">
        <v>612</v>
      </c>
      <c r="E101" s="140"/>
      <c r="F101" s="140"/>
      <c r="G101" s="140"/>
      <c r="H101" s="141"/>
    </row>
    <row r="102" spans="1:8" ht="61.5" customHeight="1" x14ac:dyDescent="0.2">
      <c r="A102" s="173" t="s">
        <v>70</v>
      </c>
      <c r="B102" s="174"/>
      <c r="C102" s="169"/>
      <c r="D102" s="140">
        <v>489.59999999999997</v>
      </c>
      <c r="E102" s="140"/>
      <c r="F102" s="140"/>
      <c r="G102" s="140"/>
      <c r="H102" s="141"/>
    </row>
    <row r="103" spans="1:8" ht="61.5" customHeight="1" x14ac:dyDescent="0.2">
      <c r="A103" s="173" t="s">
        <v>71</v>
      </c>
      <c r="B103" s="174"/>
      <c r="C103" s="169"/>
      <c r="D103" s="140">
        <v>408</v>
      </c>
      <c r="E103" s="140"/>
      <c r="F103" s="140"/>
      <c r="G103" s="140"/>
      <c r="H103" s="141"/>
    </row>
    <row r="104" spans="1:8" ht="61.5" customHeight="1" x14ac:dyDescent="0.2">
      <c r="A104" s="173" t="s">
        <v>72</v>
      </c>
      <c r="B104" s="174"/>
      <c r="C104" s="169"/>
      <c r="D104" s="140">
        <v>349.71428571428572</v>
      </c>
      <c r="E104" s="140"/>
      <c r="F104" s="140"/>
      <c r="G104" s="140"/>
      <c r="H104" s="141"/>
    </row>
    <row r="105" spans="1:8" ht="61.5" customHeight="1" x14ac:dyDescent="0.2">
      <c r="A105" s="173" t="s">
        <v>73</v>
      </c>
      <c r="B105" s="174"/>
      <c r="C105" s="169"/>
      <c r="D105" s="140">
        <v>306</v>
      </c>
      <c r="E105" s="140"/>
      <c r="F105" s="140"/>
      <c r="G105" s="140"/>
      <c r="H105" s="141"/>
    </row>
    <row r="106" spans="1:8" ht="61.5" customHeight="1" x14ac:dyDescent="0.2">
      <c r="A106" s="173" t="s">
        <v>74</v>
      </c>
      <c r="B106" s="174"/>
      <c r="C106" s="169"/>
      <c r="D106" s="140">
        <v>272</v>
      </c>
      <c r="E106" s="140"/>
      <c r="F106" s="140"/>
      <c r="G106" s="140"/>
      <c r="H106" s="141"/>
    </row>
    <row r="107" spans="1:8" ht="61.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"2ГИС.ТОБОЛЬСК"</v>
      </c>
      <c r="D110" s="56">
        <v>2280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1" s="56">
        <v>1800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2" s="56">
        <v>3000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"2ГИС.ТОБОЛЬСК"</v>
      </c>
      <c r="D113" s="56">
        <v>3000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"2ГИС.ТОБОЛЬСК"</v>
      </c>
      <c r="D114" s="56">
        <v>3600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5" s="56">
        <v>1140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6" s="56">
        <v>1620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7" s="56">
        <v>2220</v>
      </c>
      <c r="E117" s="37"/>
      <c r="F117" s="37"/>
      <c r="G117" s="37"/>
      <c r="H117" s="38"/>
    </row>
    <row r="118" spans="1:8" ht="50.1" customHeight="1" x14ac:dyDescent="0.2">
      <c r="A118" s="143" t="s">
        <v>86</v>
      </c>
      <c r="B118" s="144"/>
      <c r="C118" s="190" t="str">
        <f>C150</f>
        <v>электронный справочник на основе Справочника организаций "2ГИС.ТОБОЛЬСК" (мобильная версия 2ГИС 4.0 и выше)</v>
      </c>
      <c r="D118" s="56">
        <v>9000</v>
      </c>
      <c r="E118" s="37"/>
      <c r="F118" s="37"/>
      <c r="G118" s="37"/>
      <c r="H118" s="38"/>
    </row>
    <row r="119" spans="1:8" ht="50.1" customHeight="1" x14ac:dyDescent="0.2">
      <c r="A119" s="143" t="s">
        <v>87</v>
      </c>
      <c r="B119" s="144"/>
      <c r="C119" s="190" t="s">
        <v>88</v>
      </c>
      <c r="D119" s="56">
        <v>510</v>
      </c>
      <c r="E119" s="37"/>
      <c r="F119" s="37"/>
      <c r="G119" s="37"/>
      <c r="H119" s="38"/>
    </row>
    <row r="120" spans="1:8" ht="76.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0" s="56">
        <v>1800</v>
      </c>
      <c r="E120" s="37"/>
      <c r="F120" s="37"/>
      <c r="G120" s="37"/>
      <c r="H120" s="38"/>
    </row>
    <row r="121" spans="1:8" ht="76.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1" s="56">
        <v>1440</v>
      </c>
      <c r="E121" s="37"/>
      <c r="F121" s="37"/>
      <c r="G121" s="37"/>
      <c r="H121" s="38"/>
    </row>
    <row r="122" spans="1:8" ht="76.5" customHeight="1" x14ac:dyDescent="0.2">
      <c r="A122" s="143" t="s">
        <v>91</v>
      </c>
      <c r="B122" s="144"/>
      <c r="C122"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2" s="56">
        <v>1200</v>
      </c>
      <c r="E122" s="37"/>
      <c r="F122" s="37"/>
      <c r="G122" s="37"/>
      <c r="H122" s="38"/>
    </row>
    <row r="123" spans="1:8" ht="76.5" customHeight="1" x14ac:dyDescent="0.2">
      <c r="A123" s="143" t="s">
        <v>92</v>
      </c>
      <c r="B123" s="144"/>
      <c r="C123"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3" s="56">
        <v>720</v>
      </c>
      <c r="E123" s="37"/>
      <c r="F123" s="37"/>
      <c r="G123" s="37"/>
      <c r="H123" s="38"/>
    </row>
    <row r="124" spans="1:8" ht="76.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4" s="56">
        <v>3300</v>
      </c>
      <c r="E124" s="37"/>
      <c r="F124" s="37"/>
      <c r="G124" s="37"/>
      <c r="H124" s="38"/>
    </row>
    <row r="125" spans="1:8" ht="76.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5" s="56">
        <v>3000</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6" s="56">
        <v>1500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7" s="56">
        <v>900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8" s="5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9" s="56">
        <v>1800</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30" s="56">
        <v>3000</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31" s="56">
        <v>2004</v>
      </c>
      <c r="E131" s="37"/>
      <c r="F131" s="37"/>
      <c r="G131" s="37"/>
      <c r="H131" s="38"/>
    </row>
    <row r="132" spans="1:8" ht="50.1" customHeight="1" x14ac:dyDescent="0.2">
      <c r="A132" s="143" t="s">
        <v>100</v>
      </c>
      <c r="B132" s="144"/>
      <c r="C132" s="190" t="str">
        <f>"Интернет-площадка 2gis.ru на основе Cправочника организаций "&amp;$C$2&amp;""</f>
        <v>Интернет-площадка 2gis.ru на основе Cправочника организаций "2ГИС.ТОБОЛЬСК"</v>
      </c>
      <c r="D132" s="56">
        <v>3240</v>
      </c>
      <c r="E132" s="37"/>
      <c r="F132" s="37"/>
      <c r="G132" s="37"/>
      <c r="H132" s="38"/>
    </row>
    <row r="133" spans="1:8"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2520</v>
      </c>
      <c r="E133" s="37"/>
      <c r="F133" s="37"/>
      <c r="G133" s="37"/>
      <c r="H133" s="38"/>
    </row>
    <row r="134" spans="1:8" ht="50.1" customHeight="1" x14ac:dyDescent="0.2">
      <c r="A134" s="137" t="s">
        <v>102</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4" s="56">
        <v>4200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"2ГИС.ТОБОЛЬСК"</v>
      </c>
      <c r="D135" s="56">
        <v>4200</v>
      </c>
      <c r="E135" s="37"/>
      <c r="F135" s="37"/>
      <c r="G135" s="37"/>
      <c r="H135" s="38"/>
    </row>
    <row r="136" spans="1:8" ht="50.1" customHeight="1" x14ac:dyDescent="0.2">
      <c r="A136" s="137" t="s">
        <v>104</v>
      </c>
      <c r="B136" s="191"/>
      <c r="C136" s="190" t="str">
        <f>"Интернет-площадка 2gis.ru на основе Cправочника организаций "&amp;$C$2&amp;""</f>
        <v>Интернет-площадка 2gis.ru на основе Cправочника организаций "2ГИС.ТОБОЛЬСК"</v>
      </c>
      <c r="D136" s="56">
        <v>5040</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7" s="56">
        <v>1680</v>
      </c>
      <c r="E137" s="37"/>
      <c r="F137" s="37"/>
      <c r="G137" s="37"/>
      <c r="H137" s="38"/>
    </row>
    <row r="138" spans="1:8" ht="50.1" customHeight="1" x14ac:dyDescent="0.2">
      <c r="A138" s="137" t="s">
        <v>106</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8" s="56">
        <v>2280</v>
      </c>
      <c r="E138" s="37"/>
      <c r="F138" s="37"/>
      <c r="G138" s="37"/>
      <c r="H138" s="38"/>
    </row>
    <row r="139" spans="1:8" ht="50.1" customHeight="1" x14ac:dyDescent="0.2">
      <c r="A139" s="143" t="s">
        <v>107</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9" s="56">
        <v>3120</v>
      </c>
      <c r="E139" s="37"/>
      <c r="F139" s="37"/>
      <c r="G139" s="37"/>
      <c r="H139" s="38"/>
    </row>
    <row r="140" spans="1:8" ht="50.1" customHeight="1" x14ac:dyDescent="0.2">
      <c r="A140" s="143" t="s">
        <v>108</v>
      </c>
      <c r="B140" s="144"/>
      <c r="C140" s="190" t="s">
        <v>88</v>
      </c>
      <c r="D140" s="56">
        <v>720</v>
      </c>
      <c r="E140" s="37"/>
      <c r="F140" s="37"/>
      <c r="G140" s="37"/>
      <c r="H140" s="38"/>
    </row>
    <row r="141" spans="1:8" ht="79.5" customHeight="1" x14ac:dyDescent="0.2">
      <c r="A141" s="143" t="s">
        <v>109</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56">
        <v>4680</v>
      </c>
      <c r="E141" s="37"/>
      <c r="F141" s="37"/>
      <c r="G141" s="37"/>
      <c r="H141" s="38"/>
    </row>
    <row r="142" spans="1:8" ht="50.1" customHeight="1" thickBot="1" x14ac:dyDescent="0.25">
      <c r="A142" s="143" t="s">
        <v>110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2160</v>
      </c>
      <c r="E142" s="37"/>
      <c r="F142" s="37"/>
      <c r="G142" s="37"/>
      <c r="H142" s="38"/>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143" t="s">
        <v>112</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44" s="36">
        <v>2004</v>
      </c>
      <c r="E144" s="37"/>
      <c r="F144" s="37"/>
      <c r="G144" s="37"/>
      <c r="H144" s="38"/>
    </row>
    <row r="145" spans="1:8" s="16" customFormat="1" ht="50.1" customHeight="1" x14ac:dyDescent="0.2">
      <c r="A145" s="143" t="s">
        <v>113</v>
      </c>
      <c r="B145" s="144"/>
      <c r="C145" s="196"/>
      <c r="D145" s="36">
        <v>2004</v>
      </c>
      <c r="E145" s="37"/>
      <c r="F145" s="37"/>
      <c r="G145" s="37"/>
      <c r="H145" s="38"/>
    </row>
    <row r="146" spans="1:8" s="16" customFormat="1" ht="50.1" customHeight="1" x14ac:dyDescent="0.2">
      <c r="A146" s="194" t="s">
        <v>114</v>
      </c>
      <c r="B146" s="195"/>
      <c r="C146" s="196"/>
      <c r="D146" s="329">
        <v>1500</v>
      </c>
      <c r="E146" s="140"/>
      <c r="F146" s="140"/>
      <c r="G146" s="140"/>
      <c r="H146" s="140"/>
    </row>
    <row r="147" spans="1:8" s="16" customFormat="1" ht="50.1" customHeight="1" x14ac:dyDescent="0.2">
      <c r="A147" s="194" t="s">
        <v>115</v>
      </c>
      <c r="B147" s="195"/>
      <c r="C147" s="196"/>
      <c r="D147" s="329">
        <v>150</v>
      </c>
      <c r="E147" s="140"/>
      <c r="F147" s="140"/>
      <c r="G147" s="140"/>
      <c r="H147" s="140"/>
    </row>
    <row r="148" spans="1:8" s="16" customFormat="1" ht="50.1" customHeight="1" thickBot="1" x14ac:dyDescent="0.25">
      <c r="A148" s="194" t="s">
        <v>116</v>
      </c>
      <c r="B148" s="195"/>
      <c r="C148" s="198"/>
      <c r="D148" s="78">
        <v>510</v>
      </c>
      <c r="E148" s="79"/>
      <c r="F148" s="79"/>
      <c r="G148" s="79"/>
      <c r="H148" s="79"/>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50" s="200">
        <f>F150*1.2</f>
        <v>2520</v>
      </c>
      <c r="E150" s="201">
        <f>F150*1.1</f>
        <v>2310</v>
      </c>
      <c r="F150" s="201">
        <v>2100</v>
      </c>
      <c r="G150" s="201">
        <f>F150*0.75</f>
        <v>1575</v>
      </c>
      <c r="H150" s="202">
        <f>F150*0.5</f>
        <v>1050</v>
      </c>
    </row>
    <row r="151" spans="1:8" ht="50.1" customHeight="1" x14ac:dyDescent="0.2">
      <c r="A151" s="143" t="s">
        <v>119</v>
      </c>
      <c r="B151" s="144"/>
      <c r="C151" s="190" t="str">
        <f>"Интернет-площадка 2gis.ru на основе Cправочника организаций "&amp;$C$2&amp;""</f>
        <v>Интернет-площадка 2gis.ru на основе Cправочника организаций "2ГИС.ТОБОЛЬСК"</v>
      </c>
      <c r="D151" s="36">
        <v>1200</v>
      </c>
      <c r="E151" s="37"/>
      <c r="F151" s="37"/>
      <c r="G151" s="37"/>
      <c r="H151" s="38"/>
    </row>
    <row r="152" spans="1:8" ht="50.1" customHeight="1" x14ac:dyDescent="0.2">
      <c r="A152" s="143" t="s">
        <v>120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2" s="56">
        <v>840</v>
      </c>
      <c r="E152" s="37"/>
      <c r="F152" s="37"/>
      <c r="G152" s="37"/>
      <c r="H152" s="38"/>
    </row>
    <row r="153" spans="1:8" ht="50.1" customHeight="1" x14ac:dyDescent="0.2">
      <c r="A153" s="137" t="s">
        <v>287</v>
      </c>
      <c r="B153" s="191"/>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53" s="200">
        <f>F153*1.2</f>
        <v>3600</v>
      </c>
      <c r="E153" s="201">
        <f>F153*1.1</f>
        <v>3300.0000000000005</v>
      </c>
      <c r="F153" s="201">
        <v>3000</v>
      </c>
      <c r="G153" s="201">
        <f>F153*0.75</f>
        <v>2250</v>
      </c>
      <c r="H153" s="202">
        <f>F153*0.5</f>
        <v>1500</v>
      </c>
    </row>
    <row r="154" spans="1:8" ht="50.1" customHeight="1" x14ac:dyDescent="0.2">
      <c r="A154" s="137" t="s">
        <v>166</v>
      </c>
      <c r="B154" s="191"/>
      <c r="C154" s="190" t="str">
        <f>"Интернет-площадка 2gis.ru на основе Cправочника организаций "&amp;$C$2&amp;""</f>
        <v>Интернет-площадка 2gis.ru на основе Cправочника организаций "2ГИС.ТОБОЛЬСК"</v>
      </c>
      <c r="D154" s="36">
        <v>1680</v>
      </c>
      <c r="E154" s="37"/>
      <c r="F154" s="37"/>
      <c r="G154" s="37"/>
      <c r="H154" s="38"/>
    </row>
    <row r="155" spans="1:8" ht="50.1" customHeight="1" x14ac:dyDescent="0.2">
      <c r="A155" s="137" t="s">
        <v>123</v>
      </c>
      <c r="B155" s="191"/>
      <c r="C155"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6">
        <v>1200</v>
      </c>
      <c r="E155" s="37"/>
      <c r="F155" s="37"/>
      <c r="G155" s="37"/>
      <c r="H155" s="38"/>
    </row>
    <row r="156" spans="1:8" s="16" customFormat="1" ht="126" customHeight="1" x14ac:dyDescent="0.2">
      <c r="A156" s="143" t="s">
        <v>124</v>
      </c>
      <c r="B156" s="144"/>
      <c r="C156" s="203" t="str">
        <f>C151</f>
        <v>Интернет-площадка 2gis.ru на основе Cправочника организаций "2ГИС.ТОБОЛЬСК"</v>
      </c>
      <c r="D156" s="200">
        <f>F156*1.2</f>
        <v>2448</v>
      </c>
      <c r="E156" s="201">
        <f>F156*1.1</f>
        <v>2244</v>
      </c>
      <c r="F156" s="201">
        <v>2040</v>
      </c>
      <c r="G156" s="201">
        <f>F156*0.75</f>
        <v>1530</v>
      </c>
      <c r="H156" s="202">
        <f>F156*0.5</f>
        <v>1020</v>
      </c>
    </row>
    <row r="157" spans="1:8" s="16" customFormat="1" ht="126" customHeight="1" thickBot="1" x14ac:dyDescent="0.25">
      <c r="A157" s="143" t="s">
        <v>125</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7" s="56">
        <v>2514</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357"/>
      <c r="B159" s="357"/>
      <c r="C159" s="357"/>
      <c r="D159" s="357"/>
      <c r="E159" s="357"/>
      <c r="F159" s="357"/>
      <c r="G159" s="357"/>
      <c r="H159" s="359"/>
    </row>
    <row r="160" spans="1:8" s="16" customFormat="1" ht="83.25" customHeight="1" x14ac:dyDescent="0.2">
      <c r="A160" s="494" t="s">
        <v>186</v>
      </c>
      <c r="B160" s="495"/>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0" s="564">
        <v>6780</v>
      </c>
      <c r="E160" s="509"/>
      <c r="F160" s="509"/>
      <c r="G160" s="509"/>
      <c r="H160" s="416"/>
    </row>
    <row r="161" spans="1:8" s="16" customFormat="1" ht="83.25" customHeight="1" thickBot="1" x14ac:dyDescent="0.25">
      <c r="A161" s="496" t="s">
        <v>187</v>
      </c>
      <c r="B161" s="497"/>
      <c r="C161" s="198"/>
      <c r="D161" s="327">
        <v>6780</v>
      </c>
      <c r="E161" s="148"/>
      <c r="F161" s="148"/>
      <c r="G161" s="148"/>
      <c r="H161" s="149"/>
    </row>
    <row r="162" spans="1:8" ht="50.1" customHeight="1" thickBot="1" x14ac:dyDescent="0.25">
      <c r="A162" s="180"/>
      <c r="B162" s="181"/>
      <c r="C162" s="182"/>
      <c r="D162" s="183"/>
      <c r="E162" s="183"/>
      <c r="F162" s="183"/>
      <c r="G162" s="183"/>
      <c r="H162" s="184"/>
    </row>
    <row r="163" spans="1:8" s="23" customFormat="1" ht="26.25" x14ac:dyDescent="0.2">
      <c r="A163" s="204"/>
      <c r="B163" s="205"/>
      <c r="C163" s="206"/>
      <c r="D163" s="205"/>
      <c r="E163" s="205"/>
      <c r="F163" s="205"/>
      <c r="G163" s="205"/>
      <c r="H163" s="207"/>
    </row>
    <row r="164" spans="1:8" s="16" customFormat="1" ht="21" x14ac:dyDescent="0.2">
      <c r="A164" s="208"/>
      <c r="B164" s="209" t="s">
        <v>126</v>
      </c>
      <c r="C164" s="210" t="s">
        <v>181</v>
      </c>
      <c r="D164" s="210"/>
      <c r="E164" s="211"/>
      <c r="F164" s="211"/>
      <c r="G164" s="211"/>
      <c r="H164" s="211"/>
    </row>
    <row r="165" spans="1:8" s="16" customFormat="1" ht="21" x14ac:dyDescent="0.2">
      <c r="A165" s="208"/>
      <c r="B165" s="211"/>
      <c r="C165" s="212" t="s">
        <v>182</v>
      </c>
      <c r="D165" s="212"/>
      <c r="E165" s="211"/>
      <c r="F165" s="211"/>
      <c r="G165" s="211"/>
      <c r="H165" s="211"/>
    </row>
    <row r="166" spans="1:8" s="16" customFormat="1" ht="21" x14ac:dyDescent="0.2">
      <c r="A166" s="208"/>
      <c r="B166" s="211"/>
      <c r="C166" s="210" t="s">
        <v>183</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customHeight="1" x14ac:dyDescent="0.2">
      <c r="A175" s="221"/>
      <c r="B175" s="221"/>
      <c r="C175" s="222"/>
      <c r="D175" s="223"/>
      <c r="E175" s="223"/>
      <c r="F175" s="224"/>
      <c r="G175" s="225"/>
      <c r="H175" s="225"/>
    </row>
    <row r="176" spans="1:8" ht="26.25" customHeight="1" x14ac:dyDescent="0.2">
      <c r="A176" s="227" t="s">
        <v>137</v>
      </c>
      <c r="B176" s="227"/>
      <c r="C176" s="227"/>
      <c r="D176" s="227"/>
      <c r="E176" s="227"/>
      <c r="F176" s="227"/>
      <c r="G176" s="227"/>
      <c r="H176" s="227"/>
    </row>
    <row r="177" spans="1:8" ht="26.25" customHeight="1" x14ac:dyDescent="0.2">
      <c r="A177" s="227" t="s">
        <v>138</v>
      </c>
      <c r="B177" s="227"/>
      <c r="C177" s="227"/>
      <c r="D177" s="227"/>
      <c r="E177" s="227"/>
      <c r="F177" s="227"/>
      <c r="G177" s="227"/>
      <c r="H177" s="227"/>
    </row>
    <row r="178" spans="1:8" ht="26.25" customHeight="1" x14ac:dyDescent="0.2">
      <c r="A178" s="221"/>
      <c r="B178" s="221"/>
      <c r="C178" s="222"/>
      <c r="D178" s="223"/>
      <c r="E178" s="223"/>
      <c r="F178" s="224"/>
      <c r="G178" s="225"/>
      <c r="H178" s="225"/>
    </row>
    <row r="179" spans="1:8" ht="26.25" customHeight="1" thickBot="1" x14ac:dyDescent="0.25">
      <c r="A179" s="228" t="s">
        <v>139</v>
      </c>
      <c r="B179" s="228"/>
      <c r="C179" s="228"/>
      <c r="D179" s="228"/>
      <c r="E179" s="228"/>
      <c r="F179" s="229"/>
      <c r="G179" s="219"/>
      <c r="H179" s="230"/>
    </row>
    <row r="180" spans="1:8" ht="26.25" customHeight="1" thickBot="1" x14ac:dyDescent="0.25">
      <c r="A180" s="540" t="s">
        <v>140</v>
      </c>
      <c r="B180" s="541"/>
      <c r="C180" s="541"/>
      <c r="D180" s="541"/>
      <c r="E180" s="542"/>
      <c r="F180" s="234"/>
      <c r="H180" s="235"/>
    </row>
    <row r="181" spans="1:8" ht="26.25" customHeight="1" thickBot="1" x14ac:dyDescent="0.25">
      <c r="A181" s="579" t="s">
        <v>141</v>
      </c>
      <c r="B181" s="580"/>
      <c r="C181" s="581" t="s">
        <v>142</v>
      </c>
      <c r="D181" s="602" t="s">
        <v>143</v>
      </c>
      <c r="E181" s="603"/>
      <c r="F181" s="240"/>
      <c r="G181" s="240"/>
      <c r="H181" s="240"/>
    </row>
    <row r="182" spans="1:8" ht="84" x14ac:dyDescent="0.2">
      <c r="A182" s="241" t="s">
        <v>144</v>
      </c>
      <c r="B182" s="242"/>
      <c r="C182" s="243" t="s">
        <v>145</v>
      </c>
      <c r="D182" s="244" t="s">
        <v>146</v>
      </c>
      <c r="E182" s="245"/>
      <c r="F182" s="240"/>
      <c r="G182" s="240"/>
      <c r="H182" s="240"/>
    </row>
    <row r="183" spans="1:8" ht="21" x14ac:dyDescent="0.2">
      <c r="A183" s="246" t="s">
        <v>147</v>
      </c>
      <c r="B183" s="247"/>
      <c r="C183" s="248" t="s">
        <v>148</v>
      </c>
      <c r="D183" s="249" t="s">
        <v>149</v>
      </c>
      <c r="E183" s="250"/>
      <c r="F183" s="240"/>
      <c r="G183" s="240"/>
      <c r="H183" s="240"/>
    </row>
    <row r="184" spans="1:8" ht="63" x14ac:dyDescent="0.2">
      <c r="A184" s="246" t="s">
        <v>150</v>
      </c>
      <c r="B184" s="247"/>
      <c r="C184" s="248" t="s">
        <v>151</v>
      </c>
      <c r="D184" s="249" t="s">
        <v>149</v>
      </c>
      <c r="E184" s="250"/>
      <c r="F184" s="240"/>
      <c r="G184" s="240"/>
      <c r="H184" s="240"/>
    </row>
    <row r="185" spans="1:8" ht="42" x14ac:dyDescent="0.2">
      <c r="A185" s="246" t="s">
        <v>153</v>
      </c>
      <c r="B185" s="247"/>
      <c r="C185" s="337" t="s">
        <v>154</v>
      </c>
      <c r="D185" s="247" t="s">
        <v>149</v>
      </c>
      <c r="E185" s="338"/>
      <c r="F185" s="234"/>
      <c r="G185" s="234"/>
      <c r="H185" s="234"/>
    </row>
    <row r="186" spans="1:8" ht="50.1" customHeight="1" thickBot="1" x14ac:dyDescent="0.25">
      <c r="A186" s="332" t="s">
        <v>155</v>
      </c>
      <c r="B186" s="333"/>
      <c r="C186" s="334" t="s">
        <v>156</v>
      </c>
      <c r="D186" s="335" t="s">
        <v>149</v>
      </c>
      <c r="E186" s="336"/>
      <c r="F186" s="224"/>
      <c r="G186" s="225"/>
      <c r="H186" s="225"/>
    </row>
    <row r="187" spans="1:8" ht="50.1" customHeight="1" x14ac:dyDescent="0.2">
      <c r="A187" s="252" t="s">
        <v>157</v>
      </c>
      <c r="B187" s="252"/>
      <c r="C187" s="252"/>
      <c r="D187" s="252"/>
      <c r="E187" s="252"/>
      <c r="F187" s="252"/>
      <c r="G187" s="252"/>
      <c r="H187" s="252"/>
    </row>
    <row r="188" spans="1:8" ht="106.5" customHeight="1" x14ac:dyDescent="0.2">
      <c r="A188" s="252" t="s">
        <v>158</v>
      </c>
      <c r="B188" s="252"/>
      <c r="C188" s="252"/>
      <c r="D188" s="252"/>
      <c r="E188" s="252"/>
      <c r="F188" s="252"/>
      <c r="G188" s="252"/>
      <c r="H188" s="252"/>
    </row>
    <row r="189" spans="1:8" ht="114" customHeight="1" x14ac:dyDescent="0.2">
      <c r="A189"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11"/>
      <c r="C189" s="311"/>
      <c r="D189" s="311"/>
      <c r="E189" s="311"/>
      <c r="F189" s="311"/>
      <c r="G189" s="311"/>
      <c r="H189" s="311"/>
    </row>
    <row r="190" spans="1:8" ht="109.5" customHeight="1" x14ac:dyDescent="0.2">
      <c r="A190" s="227" t="s">
        <v>160</v>
      </c>
      <c r="B190" s="227"/>
      <c r="C190" s="227"/>
      <c r="D190" s="227"/>
      <c r="E190" s="227"/>
      <c r="F190" s="227"/>
      <c r="G190" s="227"/>
      <c r="H190" s="227"/>
    </row>
    <row r="191" spans="1:8" ht="127.5" customHeight="1" x14ac:dyDescent="0.2">
      <c r="A191" s="252" t="s">
        <v>161</v>
      </c>
      <c r="B191" s="252"/>
      <c r="C191" s="252"/>
      <c r="D191" s="252"/>
      <c r="E191" s="252"/>
      <c r="F191" s="252"/>
      <c r="G191" s="252"/>
      <c r="H191" s="252"/>
    </row>
    <row r="192" spans="1:8" s="205" customFormat="1" ht="102.75" customHeight="1" x14ac:dyDescent="0.2">
      <c r="A192" s="227" t="s">
        <v>162</v>
      </c>
      <c r="B192" s="227"/>
      <c r="C192" s="227"/>
      <c r="D192" s="227"/>
      <c r="E192" s="227"/>
      <c r="F192" s="227"/>
      <c r="G192" s="227"/>
      <c r="H192" s="227"/>
    </row>
    <row r="193" spans="1:8" s="226" customFormat="1" ht="222.75" customHeight="1" x14ac:dyDescent="0.2">
      <c r="A193" s="204"/>
      <c r="B193" s="205"/>
      <c r="C193" s="206"/>
      <c r="D193" s="205"/>
      <c r="E193" s="205"/>
      <c r="F193" s="205"/>
      <c r="G193" s="205"/>
      <c r="H193" s="207"/>
    </row>
    <row r="194" spans="1:8" ht="34.5" customHeight="1" x14ac:dyDescent="0.2"/>
    <row r="195" spans="1:8" ht="34.5" customHeight="1" x14ac:dyDescent="0.2"/>
    <row r="196" spans="1:8" ht="195.75" customHeight="1" x14ac:dyDescent="0.2"/>
    <row r="197" spans="1:8" ht="73.5" customHeight="1" x14ac:dyDescent="0.2"/>
    <row r="199" spans="1:8" s="254" customFormat="1" ht="114.75" customHeight="1" x14ac:dyDescent="0.2">
      <c r="A199" s="204"/>
      <c r="B199" s="205"/>
      <c r="C199" s="206"/>
      <c r="D199" s="205"/>
      <c r="E199" s="205"/>
      <c r="F199" s="205"/>
      <c r="G199" s="205"/>
      <c r="H199" s="207"/>
    </row>
  </sheetData>
  <sheetProtection selectLockedCells="1" selectUnlockedCells="1"/>
  <mergeCells count="316">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5:B155"/>
    <mergeCell ref="D155:H155"/>
    <mergeCell ref="A156:B156"/>
    <mergeCell ref="A157:B157"/>
    <mergeCell ref="D157:H157"/>
    <mergeCell ref="A158:B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2"/>
  <sheetViews>
    <sheetView view="pageBreakPreview" zoomScale="40" zoomScaleNormal="60" zoomScaleSheetLayoutView="40" workbookViewId="0">
      <pane ySplit="3" topLeftCell="A145"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694</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31</v>
      </c>
      <c r="B49" s="120"/>
      <c r="C49" s="120"/>
      <c r="D49" s="121" t="str">
        <f>"от "&amp;MIN(D50:D69)&amp;" до "&amp;MAX(D50:D69)</f>
        <v>от 1500 до 30000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50" s="127">
        <v>1500</v>
      </c>
      <c r="E50" s="128"/>
      <c r="F50" s="128"/>
      <c r="G50" s="128"/>
      <c r="H50" s="129"/>
    </row>
    <row r="51" spans="1:8" s="16" customFormat="1" ht="37.5" customHeight="1" outlineLevel="1" x14ac:dyDescent="0.2">
      <c r="A51" s="130" t="s">
        <v>33</v>
      </c>
      <c r="B51" s="131"/>
      <c r="C51" s="126"/>
      <c r="D51" s="36">
        <v>3000</v>
      </c>
      <c r="E51" s="37"/>
      <c r="F51" s="37"/>
      <c r="G51" s="37"/>
      <c r="H51" s="38"/>
    </row>
    <row r="52" spans="1:8" s="16" customFormat="1" ht="37.5" customHeight="1" outlineLevel="1" x14ac:dyDescent="0.2">
      <c r="A52" s="130" t="s">
        <v>34</v>
      </c>
      <c r="B52" s="131"/>
      <c r="C52" s="126"/>
      <c r="D52" s="36">
        <v>4500</v>
      </c>
      <c r="E52" s="37"/>
      <c r="F52" s="37"/>
      <c r="G52" s="37"/>
      <c r="H52" s="38"/>
    </row>
    <row r="53" spans="1:8" s="16" customFormat="1" ht="37.5" customHeight="1" outlineLevel="1" x14ac:dyDescent="0.2">
      <c r="A53" s="130" t="s">
        <v>35</v>
      </c>
      <c r="B53" s="131"/>
      <c r="C53" s="126"/>
      <c r="D53" s="36">
        <v>6000</v>
      </c>
      <c r="E53" s="37"/>
      <c r="F53" s="37"/>
      <c r="G53" s="37"/>
      <c r="H53" s="38"/>
    </row>
    <row r="54" spans="1:8" s="16" customFormat="1" ht="37.5" customHeight="1" outlineLevel="1" x14ac:dyDescent="0.2">
      <c r="A54" s="130" t="s">
        <v>36</v>
      </c>
      <c r="B54" s="131"/>
      <c r="C54" s="126"/>
      <c r="D54" s="36">
        <v>7500</v>
      </c>
      <c r="E54" s="37"/>
      <c r="F54" s="37"/>
      <c r="G54" s="37"/>
      <c r="H54" s="38"/>
    </row>
    <row r="55" spans="1:8" s="16" customFormat="1" ht="37.5" customHeight="1" outlineLevel="1" x14ac:dyDescent="0.2">
      <c r="A55" s="130" t="s">
        <v>37</v>
      </c>
      <c r="B55" s="131"/>
      <c r="C55" s="126"/>
      <c r="D55" s="36">
        <v>9000</v>
      </c>
      <c r="E55" s="37"/>
      <c r="F55" s="37"/>
      <c r="G55" s="37"/>
      <c r="H55" s="38"/>
    </row>
    <row r="56" spans="1:8" s="16" customFormat="1" ht="37.5" customHeight="1" outlineLevel="1" x14ac:dyDescent="0.2">
      <c r="A56" s="130" t="s">
        <v>38</v>
      </c>
      <c r="B56" s="131"/>
      <c r="C56" s="126"/>
      <c r="D56" s="36">
        <v>10500</v>
      </c>
      <c r="E56" s="37"/>
      <c r="F56" s="37"/>
      <c r="G56" s="37"/>
      <c r="H56" s="38"/>
    </row>
    <row r="57" spans="1:8" s="16" customFormat="1" ht="37.5" customHeight="1" outlineLevel="1" x14ac:dyDescent="0.2">
      <c r="A57" s="130" t="s">
        <v>39</v>
      </c>
      <c r="B57" s="131"/>
      <c r="C57" s="126"/>
      <c r="D57" s="36">
        <v>12000</v>
      </c>
      <c r="E57" s="37"/>
      <c r="F57" s="37"/>
      <c r="G57" s="37"/>
      <c r="H57" s="38"/>
    </row>
    <row r="58" spans="1:8" s="16" customFormat="1" ht="37.5" customHeight="1" outlineLevel="1" x14ac:dyDescent="0.2">
      <c r="A58" s="130" t="s">
        <v>40</v>
      </c>
      <c r="B58" s="131"/>
      <c r="C58" s="126"/>
      <c r="D58" s="36">
        <v>13500</v>
      </c>
      <c r="E58" s="37"/>
      <c r="F58" s="37"/>
      <c r="G58" s="37"/>
      <c r="H58" s="38"/>
    </row>
    <row r="59" spans="1:8" s="16" customFormat="1" ht="37.5" customHeight="1" outlineLevel="1" x14ac:dyDescent="0.2">
      <c r="A59" s="130" t="s">
        <v>41</v>
      </c>
      <c r="B59" s="131"/>
      <c r="C59" s="126"/>
      <c r="D59" s="36">
        <v>15000</v>
      </c>
      <c r="E59" s="37"/>
      <c r="F59" s="37"/>
      <c r="G59" s="37"/>
      <c r="H59" s="38"/>
    </row>
    <row r="60" spans="1:8" s="16" customFormat="1" ht="37.5" customHeight="1" outlineLevel="1" x14ac:dyDescent="0.2">
      <c r="A60" s="130" t="s">
        <v>42</v>
      </c>
      <c r="B60" s="131"/>
      <c r="C60" s="126"/>
      <c r="D60" s="36">
        <v>16500</v>
      </c>
      <c r="E60" s="37"/>
      <c r="F60" s="37"/>
      <c r="G60" s="37"/>
      <c r="H60" s="38"/>
    </row>
    <row r="61" spans="1:8" s="16" customFormat="1" ht="37.5" customHeight="1" outlineLevel="1" x14ac:dyDescent="0.2">
      <c r="A61" s="130" t="s">
        <v>43</v>
      </c>
      <c r="B61" s="131"/>
      <c r="C61" s="126"/>
      <c r="D61" s="36">
        <v>18000</v>
      </c>
      <c r="E61" s="37"/>
      <c r="F61" s="37"/>
      <c r="G61" s="37"/>
      <c r="H61" s="38"/>
    </row>
    <row r="62" spans="1:8" s="16" customFormat="1" ht="37.5" customHeight="1" outlineLevel="1" x14ac:dyDescent="0.2">
      <c r="A62" s="130" t="s">
        <v>44</v>
      </c>
      <c r="B62" s="131"/>
      <c r="C62" s="126"/>
      <c r="D62" s="36">
        <v>19500</v>
      </c>
      <c r="E62" s="37"/>
      <c r="F62" s="37"/>
      <c r="G62" s="37"/>
      <c r="H62" s="38"/>
    </row>
    <row r="63" spans="1:8" s="16" customFormat="1" ht="37.5" customHeight="1" outlineLevel="1" x14ac:dyDescent="0.2">
      <c r="A63" s="130" t="s">
        <v>45</v>
      </c>
      <c r="B63" s="131"/>
      <c r="C63" s="126"/>
      <c r="D63" s="36">
        <v>21000</v>
      </c>
      <c r="E63" s="37"/>
      <c r="F63" s="37"/>
      <c r="G63" s="37"/>
      <c r="H63" s="38"/>
    </row>
    <row r="64" spans="1:8" s="16" customFormat="1" ht="37.5" customHeight="1" outlineLevel="1" x14ac:dyDescent="0.2">
      <c r="A64" s="130" t="s">
        <v>46</v>
      </c>
      <c r="B64" s="131"/>
      <c r="C64" s="126"/>
      <c r="D64" s="36">
        <v>22500</v>
      </c>
      <c r="E64" s="37"/>
      <c r="F64" s="37"/>
      <c r="G64" s="37"/>
      <c r="H64" s="38"/>
    </row>
    <row r="65" spans="1:8" s="16" customFormat="1" ht="37.5" customHeight="1" outlineLevel="1" x14ac:dyDescent="0.2">
      <c r="A65" s="130" t="s">
        <v>47</v>
      </c>
      <c r="B65" s="131"/>
      <c r="C65" s="126"/>
      <c r="D65" s="36">
        <v>24000</v>
      </c>
      <c r="E65" s="37"/>
      <c r="F65" s="37"/>
      <c r="G65" s="37"/>
      <c r="H65" s="38"/>
    </row>
    <row r="66" spans="1:8" s="16" customFormat="1" ht="37.5" customHeight="1" outlineLevel="1" x14ac:dyDescent="0.2">
      <c r="A66" s="130" t="s">
        <v>48</v>
      </c>
      <c r="B66" s="131"/>
      <c r="C66" s="126"/>
      <c r="D66" s="36">
        <v>25500</v>
      </c>
      <c r="E66" s="37"/>
      <c r="F66" s="37"/>
      <c r="G66" s="37"/>
      <c r="H66" s="38"/>
    </row>
    <row r="67" spans="1:8" s="16" customFormat="1" ht="37.5" customHeight="1" outlineLevel="1" x14ac:dyDescent="0.2">
      <c r="A67" s="130" t="s">
        <v>49</v>
      </c>
      <c r="B67" s="131"/>
      <c r="C67" s="126"/>
      <c r="D67" s="36">
        <v>27000</v>
      </c>
      <c r="E67" s="37"/>
      <c r="F67" s="37"/>
      <c r="G67" s="37"/>
      <c r="H67" s="38"/>
    </row>
    <row r="68" spans="1:8" s="16" customFormat="1" ht="37.5" customHeight="1" outlineLevel="1" x14ac:dyDescent="0.2">
      <c r="A68" s="130" t="s">
        <v>50</v>
      </c>
      <c r="B68" s="131"/>
      <c r="C68" s="126"/>
      <c r="D68" s="36">
        <v>28500</v>
      </c>
      <c r="E68" s="37"/>
      <c r="F68" s="37"/>
      <c r="G68" s="37"/>
      <c r="H68" s="38"/>
    </row>
    <row r="69" spans="1:8" s="16" customFormat="1" ht="37.5" customHeight="1" outlineLevel="1" thickBot="1" x14ac:dyDescent="0.25">
      <c r="A69" s="130" t="s">
        <v>51</v>
      </c>
      <c r="B69" s="131"/>
      <c r="C69" s="126"/>
      <c r="D69" s="36">
        <v>30000</v>
      </c>
      <c r="E69" s="37"/>
      <c r="F69" s="37"/>
      <c r="G69" s="37"/>
      <c r="H69" s="38"/>
    </row>
    <row r="70" spans="1:8" s="16" customFormat="1" ht="24.95" customHeight="1" thickBot="1" x14ac:dyDescent="0.25">
      <c r="A70" s="81"/>
      <c r="B70" s="467"/>
      <c r="C70" s="118"/>
      <c r="D70" s="468" t="s">
        <v>352</v>
      </c>
      <c r="E70" s="468"/>
      <c r="F70" s="468"/>
      <c r="G70" s="468"/>
      <c r="H70" s="469"/>
    </row>
    <row r="71" spans="1:8" s="16" customFormat="1" ht="24.95" customHeight="1" thickBot="1" x14ac:dyDescent="0.25">
      <c r="A71" s="470"/>
      <c r="B71" s="471"/>
      <c r="C71" s="182"/>
      <c r="D71" s="472" t="s">
        <v>176</v>
      </c>
      <c r="E71" s="473" t="s">
        <v>177</v>
      </c>
      <c r="F71" s="474" t="s">
        <v>178</v>
      </c>
      <c r="G71" s="473" t="s">
        <v>179</v>
      </c>
      <c r="H71" s="475" t="s">
        <v>180</v>
      </c>
    </row>
    <row r="72" spans="1:8" s="16" customFormat="1" ht="48" customHeight="1" x14ac:dyDescent="0.2">
      <c r="A72" s="29" t="s">
        <v>353</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2" s="31">
        <f>F72*1.2</f>
        <v>12016.8</v>
      </c>
      <c r="E72" s="32">
        <f>F72*1.1</f>
        <v>11015.400000000001</v>
      </c>
      <c r="F72" s="32">
        <v>10014</v>
      </c>
      <c r="G72" s="32">
        <f>F72*0.75</f>
        <v>7510.5</v>
      </c>
      <c r="H72" s="33">
        <f>F72*0.5</f>
        <v>5007</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9"/>
    </row>
    <row r="77" spans="1:8" s="16" customFormat="1" ht="48" customHeight="1" x14ac:dyDescent="0.2">
      <c r="A77" s="53" t="s">
        <v>354</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7" s="54">
        <f>F77*1.2</f>
        <v>13932</v>
      </c>
      <c r="E77" s="32">
        <f>F77*1.1</f>
        <v>12771.000000000002</v>
      </c>
      <c r="F77" s="32">
        <v>11610</v>
      </c>
      <c r="G77" s="32">
        <f>F77*0.75</f>
        <v>8707.5</v>
      </c>
      <c r="H77" s="33">
        <f>F77*0.5</f>
        <v>5805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9"/>
    </row>
    <row r="83" spans="1:8" s="16" customFormat="1" ht="50.1" customHeight="1" x14ac:dyDescent="0.2">
      <c r="A83" s="65" t="s">
        <v>355</v>
      </c>
      <c r="B83" s="66" t="s">
        <v>196</v>
      </c>
      <c r="C83" s="72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3" s="264">
        <v>180</v>
      </c>
      <c r="E83" s="316"/>
      <c r="F83" s="316"/>
      <c r="G83" s="316"/>
      <c r="H83" s="317"/>
    </row>
    <row r="84" spans="1:8" s="16" customFormat="1" ht="94.5" customHeight="1" x14ac:dyDescent="0.2">
      <c r="A84" s="71"/>
      <c r="B84" s="72" t="s">
        <v>23</v>
      </c>
      <c r="C84"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5" s="265"/>
      <c r="E85" s="319"/>
      <c r="F85" s="319"/>
      <c r="G85" s="319"/>
      <c r="H85" s="320"/>
    </row>
    <row r="86" spans="1:8" s="16" customFormat="1" ht="24.95" customHeight="1" thickBot="1" x14ac:dyDescent="0.25">
      <c r="A86" s="81"/>
      <c r="B86" s="117"/>
      <c r="C86" s="118"/>
      <c r="D86" s="468" t="s">
        <v>352</v>
      </c>
      <c r="E86" s="468"/>
      <c r="F86" s="468"/>
      <c r="G86" s="468"/>
      <c r="H86" s="469"/>
    </row>
    <row r="87" spans="1:8" s="16" customFormat="1" ht="50.1" customHeight="1" thickBot="1" x14ac:dyDescent="0.25">
      <c r="A87" s="119" t="s">
        <v>31</v>
      </c>
      <c r="B87" s="120"/>
      <c r="C87" s="120"/>
      <c r="D87" s="452" t="str">
        <f>"от "&amp;MIN(D88:D106)&amp;" до "&amp;MAX(D88:D106)</f>
        <v>от 1500 до 28500</v>
      </c>
      <c r="E87" s="453"/>
      <c r="F87" s="453"/>
      <c r="G87" s="453"/>
      <c r="H87" s="454"/>
    </row>
    <row r="88" spans="1:8" s="16" customFormat="1" ht="37.5" customHeight="1" outlineLevel="1" x14ac:dyDescent="0.2">
      <c r="A88" s="124" t="s">
        <v>356</v>
      </c>
      <c r="B88" s="364"/>
      <c r="C88" s="3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8" s="365">
        <v>1500</v>
      </c>
      <c r="E88" s="128"/>
      <c r="F88" s="128"/>
      <c r="G88" s="128"/>
      <c r="H88" s="129"/>
    </row>
    <row r="89" spans="1:8" s="16" customFormat="1" ht="37.5" customHeight="1" outlineLevel="1" x14ac:dyDescent="0.2">
      <c r="A89" s="500" t="s">
        <v>357</v>
      </c>
      <c r="B89" s="511"/>
      <c r="C89" s="367"/>
      <c r="D89" s="365">
        <v>3000</v>
      </c>
      <c r="E89" s="128"/>
      <c r="F89" s="128"/>
      <c r="G89" s="128"/>
      <c r="H89" s="129"/>
    </row>
    <row r="90" spans="1:8" s="16" customFormat="1" ht="37.5" customHeight="1" outlineLevel="1" x14ac:dyDescent="0.2">
      <c r="A90" s="500" t="s">
        <v>358</v>
      </c>
      <c r="B90" s="511"/>
      <c r="C90" s="367"/>
      <c r="D90" s="365">
        <v>4500</v>
      </c>
      <c r="E90" s="128"/>
      <c r="F90" s="128"/>
      <c r="G90" s="128"/>
      <c r="H90" s="129"/>
    </row>
    <row r="91" spans="1:8" s="16" customFormat="1" ht="37.5" customHeight="1" outlineLevel="1" x14ac:dyDescent="0.2">
      <c r="A91" s="500" t="s">
        <v>359</v>
      </c>
      <c r="B91" s="511"/>
      <c r="C91" s="367"/>
      <c r="D91" s="365">
        <v>6000</v>
      </c>
      <c r="E91" s="128"/>
      <c r="F91" s="128"/>
      <c r="G91" s="128"/>
      <c r="H91" s="129"/>
    </row>
    <row r="92" spans="1:8" s="16" customFormat="1" ht="37.5" customHeight="1" outlineLevel="1" x14ac:dyDescent="0.2">
      <c r="A92" s="500" t="s">
        <v>360</v>
      </c>
      <c r="B92" s="511"/>
      <c r="C92" s="367"/>
      <c r="D92" s="365">
        <v>7500</v>
      </c>
      <c r="E92" s="128"/>
      <c r="F92" s="128"/>
      <c r="G92" s="128"/>
      <c r="H92" s="129"/>
    </row>
    <row r="93" spans="1:8" s="16" customFormat="1" ht="37.5" customHeight="1" outlineLevel="1" x14ac:dyDescent="0.2">
      <c r="A93" s="500" t="s">
        <v>361</v>
      </c>
      <c r="B93" s="511"/>
      <c r="C93" s="367"/>
      <c r="D93" s="365">
        <v>9000</v>
      </c>
      <c r="E93" s="128"/>
      <c r="F93" s="128"/>
      <c r="G93" s="128"/>
      <c r="H93" s="129"/>
    </row>
    <row r="94" spans="1:8" s="16" customFormat="1" ht="37.5" customHeight="1" outlineLevel="1" x14ac:dyDescent="0.2">
      <c r="A94" s="500" t="s">
        <v>362</v>
      </c>
      <c r="B94" s="511"/>
      <c r="C94" s="367"/>
      <c r="D94" s="365">
        <v>10500</v>
      </c>
      <c r="E94" s="128"/>
      <c r="F94" s="128"/>
      <c r="G94" s="128"/>
      <c r="H94" s="129"/>
    </row>
    <row r="95" spans="1:8" s="16" customFormat="1" ht="37.5" customHeight="1" outlineLevel="1" x14ac:dyDescent="0.2">
      <c r="A95" s="500" t="s">
        <v>363</v>
      </c>
      <c r="B95" s="511"/>
      <c r="C95" s="367"/>
      <c r="D95" s="365">
        <v>12000</v>
      </c>
      <c r="E95" s="128"/>
      <c r="F95" s="128"/>
      <c r="G95" s="128"/>
      <c r="H95" s="129"/>
    </row>
    <row r="96" spans="1:8" s="16" customFormat="1" ht="37.5" customHeight="1" outlineLevel="1" x14ac:dyDescent="0.2">
      <c r="A96" s="500" t="s">
        <v>364</v>
      </c>
      <c r="B96" s="511"/>
      <c r="C96" s="367"/>
      <c r="D96" s="365">
        <v>13500</v>
      </c>
      <c r="E96" s="128"/>
      <c r="F96" s="128"/>
      <c r="G96" s="128"/>
      <c r="H96" s="129"/>
    </row>
    <row r="97" spans="1:8" s="16" customFormat="1" ht="37.5" customHeight="1" outlineLevel="1" x14ac:dyDescent="0.2">
      <c r="A97" s="500" t="s">
        <v>365</v>
      </c>
      <c r="B97" s="511"/>
      <c r="C97" s="367"/>
      <c r="D97" s="365">
        <v>15000</v>
      </c>
      <c r="E97" s="128"/>
      <c r="F97" s="128"/>
      <c r="G97" s="128"/>
      <c r="H97" s="129"/>
    </row>
    <row r="98" spans="1:8" s="16" customFormat="1" ht="37.5" customHeight="1" outlineLevel="1" x14ac:dyDescent="0.2">
      <c r="A98" s="500" t="s">
        <v>366</v>
      </c>
      <c r="B98" s="511"/>
      <c r="C98" s="367"/>
      <c r="D98" s="365">
        <v>16500</v>
      </c>
      <c r="E98" s="128"/>
      <c r="F98" s="128"/>
      <c r="G98" s="128"/>
      <c r="H98" s="129"/>
    </row>
    <row r="99" spans="1:8" s="16" customFormat="1" ht="37.5" customHeight="1" outlineLevel="1" x14ac:dyDescent="0.2">
      <c r="A99" s="500" t="s">
        <v>367</v>
      </c>
      <c r="B99" s="511"/>
      <c r="C99" s="367"/>
      <c r="D99" s="365">
        <v>18000</v>
      </c>
      <c r="E99" s="128"/>
      <c r="F99" s="128"/>
      <c r="G99" s="128"/>
      <c r="H99" s="129"/>
    </row>
    <row r="100" spans="1:8" s="16" customFormat="1" ht="37.5" customHeight="1" outlineLevel="1" x14ac:dyDescent="0.2">
      <c r="A100" s="500" t="s">
        <v>368</v>
      </c>
      <c r="B100" s="511"/>
      <c r="C100" s="367"/>
      <c r="D100" s="365">
        <v>19500</v>
      </c>
      <c r="E100" s="128"/>
      <c r="F100" s="128"/>
      <c r="G100" s="128"/>
      <c r="H100" s="129"/>
    </row>
    <row r="101" spans="1:8" s="16" customFormat="1" ht="37.5" customHeight="1" outlineLevel="1" x14ac:dyDescent="0.2">
      <c r="A101" s="500" t="s">
        <v>369</v>
      </c>
      <c r="B101" s="511"/>
      <c r="C101" s="367"/>
      <c r="D101" s="365">
        <v>21000</v>
      </c>
      <c r="E101" s="128"/>
      <c r="F101" s="128"/>
      <c r="G101" s="128"/>
      <c r="H101" s="129"/>
    </row>
    <row r="102" spans="1:8" s="16" customFormat="1" ht="37.5" customHeight="1" outlineLevel="1" x14ac:dyDescent="0.2">
      <c r="A102" s="500" t="s">
        <v>370</v>
      </c>
      <c r="B102" s="511"/>
      <c r="C102" s="367"/>
      <c r="D102" s="365">
        <v>22500</v>
      </c>
      <c r="E102" s="128"/>
      <c r="F102" s="128"/>
      <c r="G102" s="128"/>
      <c r="H102" s="129"/>
    </row>
    <row r="103" spans="1:8" s="16" customFormat="1" ht="37.5" customHeight="1" outlineLevel="1" x14ac:dyDescent="0.2">
      <c r="A103" s="500" t="s">
        <v>371</v>
      </c>
      <c r="B103" s="511"/>
      <c r="C103" s="367"/>
      <c r="D103" s="365">
        <v>24000</v>
      </c>
      <c r="E103" s="128"/>
      <c r="F103" s="128"/>
      <c r="G103" s="128"/>
      <c r="H103" s="129"/>
    </row>
    <row r="104" spans="1:8" s="16" customFormat="1" ht="37.5" customHeight="1" outlineLevel="1" x14ac:dyDescent="0.2">
      <c r="A104" s="500" t="s">
        <v>372</v>
      </c>
      <c r="B104" s="511"/>
      <c r="C104" s="367"/>
      <c r="D104" s="365">
        <v>25500</v>
      </c>
      <c r="E104" s="128"/>
      <c r="F104" s="128"/>
      <c r="G104" s="128"/>
      <c r="H104" s="129"/>
    </row>
    <row r="105" spans="1:8" s="16" customFormat="1" ht="37.5" customHeight="1" outlineLevel="1" x14ac:dyDescent="0.2">
      <c r="A105" s="500" t="s">
        <v>373</v>
      </c>
      <c r="B105" s="511"/>
      <c r="C105" s="367"/>
      <c r="D105" s="365">
        <v>27000</v>
      </c>
      <c r="E105" s="128"/>
      <c r="F105" s="128"/>
      <c r="G105" s="128"/>
      <c r="H105" s="129"/>
    </row>
    <row r="106" spans="1:8" s="16" customFormat="1" ht="37.5" customHeight="1" outlineLevel="1" x14ac:dyDescent="0.2">
      <c r="A106" s="500" t="s">
        <v>374</v>
      </c>
      <c r="B106" s="511"/>
      <c r="C106" s="367"/>
      <c r="D106" s="365">
        <v>28500</v>
      </c>
      <c r="E106" s="128"/>
      <c r="F106" s="128"/>
      <c r="G106" s="128"/>
      <c r="H106" s="129"/>
    </row>
    <row r="107" spans="1:8" s="16" customFormat="1" ht="37.5" customHeight="1" outlineLevel="1" thickBot="1" x14ac:dyDescent="0.25">
      <c r="A107" s="130" t="s">
        <v>375</v>
      </c>
      <c r="B107" s="366"/>
      <c r="C107" s="368"/>
      <c r="D107" s="365">
        <v>30000</v>
      </c>
      <c r="E107" s="128"/>
      <c r="F107" s="128"/>
      <c r="G107" s="128"/>
      <c r="H107" s="129"/>
    </row>
    <row r="108" spans="1:8" s="16" customFormat="1" ht="50.1" customHeight="1" thickBot="1" x14ac:dyDescent="0.25">
      <c r="A108" s="119" t="s">
        <v>52</v>
      </c>
      <c r="B108" s="120"/>
      <c r="C108" s="120"/>
      <c r="D108" s="121" t="str">
        <f>"от "&amp;MIN(D109:D118)&amp;" до "&amp;MAX(D109:D118)</f>
        <v>от 390 до 9390</v>
      </c>
      <c r="E108" s="122"/>
      <c r="F108" s="122"/>
      <c r="G108" s="122"/>
      <c r="H108" s="123"/>
    </row>
    <row r="109" spans="1:8" s="16" customFormat="1" ht="154.5" customHeight="1" x14ac:dyDescent="0.2">
      <c r="A109" s="590" t="s">
        <v>272</v>
      </c>
      <c r="B109" s="133" t="s">
        <v>273</v>
      </c>
      <c r="C10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09" s="509">
        <v>1380</v>
      </c>
      <c r="E109" s="509"/>
      <c r="F109" s="509"/>
      <c r="G109" s="509"/>
      <c r="H109" s="54"/>
    </row>
    <row r="110" spans="1:8" s="16" customFormat="1" ht="37.5" customHeight="1" x14ac:dyDescent="0.2">
      <c r="A110" s="143" t="s">
        <v>54</v>
      </c>
      <c r="B110" s="144"/>
      <c r="C110" s="13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10" s="329">
        <v>840</v>
      </c>
      <c r="E110" s="140"/>
      <c r="F110" s="140"/>
      <c r="G110" s="140"/>
      <c r="H110" s="141"/>
    </row>
    <row r="111" spans="1:8" s="16" customFormat="1" ht="37.5" customHeight="1" x14ac:dyDescent="0.2">
      <c r="A111" s="143" t="s">
        <v>55</v>
      </c>
      <c r="B111" s="144"/>
      <c r="C111" s="142"/>
      <c r="D111" s="329">
        <v>9390</v>
      </c>
      <c r="E111" s="140"/>
      <c r="F111" s="140"/>
      <c r="G111" s="140"/>
      <c r="H111" s="141"/>
    </row>
    <row r="112" spans="1:8" s="16" customFormat="1" ht="37.5" customHeight="1" x14ac:dyDescent="0.2">
      <c r="A112" s="143" t="s">
        <v>56</v>
      </c>
      <c r="B112" s="144"/>
      <c r="C112" s="142"/>
      <c r="D112" s="329">
        <v>2190</v>
      </c>
      <c r="E112" s="140"/>
      <c r="F112" s="140"/>
      <c r="G112" s="140"/>
      <c r="H112" s="141"/>
    </row>
    <row r="113" spans="1:8" s="16" customFormat="1" ht="37.5" customHeight="1" x14ac:dyDescent="0.2">
      <c r="A113" s="725" t="s">
        <v>57</v>
      </c>
      <c r="B113" s="726"/>
      <c r="C113" s="142"/>
      <c r="D113" s="329">
        <v>5790</v>
      </c>
      <c r="E113" s="140"/>
      <c r="F113" s="140"/>
      <c r="G113" s="140"/>
      <c r="H113" s="141"/>
    </row>
    <row r="114" spans="1:8" s="16" customFormat="1" ht="37.5" customHeight="1" x14ac:dyDescent="0.2">
      <c r="A114" s="143" t="s">
        <v>58</v>
      </c>
      <c r="B114" s="144"/>
      <c r="C114" s="142"/>
      <c r="D114" s="56">
        <v>390</v>
      </c>
      <c r="E114" s="37"/>
      <c r="F114" s="37"/>
      <c r="G114" s="37"/>
      <c r="H114" s="38"/>
    </row>
    <row r="115" spans="1:8" s="16" customFormat="1" ht="37.5" customHeight="1" x14ac:dyDescent="0.2">
      <c r="A115" s="143" t="s">
        <v>59</v>
      </c>
      <c r="B115" s="144"/>
      <c r="C115" s="142"/>
      <c r="D115" s="56">
        <v>390</v>
      </c>
      <c r="E115" s="37"/>
      <c r="F115" s="37"/>
      <c r="G115" s="37"/>
      <c r="H115" s="38"/>
    </row>
    <row r="116" spans="1:8" s="16" customFormat="1" ht="37.5" customHeight="1" x14ac:dyDescent="0.2">
      <c r="A116" s="143" t="s">
        <v>60</v>
      </c>
      <c r="B116" s="144"/>
      <c r="C116" s="142"/>
      <c r="D116" s="56">
        <v>780</v>
      </c>
      <c r="E116" s="37"/>
      <c r="F116" s="37"/>
      <c r="G116" s="37"/>
      <c r="H116" s="38"/>
    </row>
    <row r="117" spans="1:8" s="16" customFormat="1" ht="37.5" customHeight="1" x14ac:dyDescent="0.2">
      <c r="A117" s="143" t="s">
        <v>61</v>
      </c>
      <c r="B117" s="144"/>
      <c r="C117" s="142"/>
      <c r="D117" s="56">
        <v>1170</v>
      </c>
      <c r="E117" s="37"/>
      <c r="F117" s="37"/>
      <c r="G117" s="37"/>
      <c r="H117" s="38"/>
    </row>
    <row r="118" spans="1:8" s="16" customFormat="1" ht="37.5" customHeight="1" thickBot="1" x14ac:dyDescent="0.25">
      <c r="A118" s="194" t="s">
        <v>62</v>
      </c>
      <c r="B118" s="195"/>
      <c r="C118" s="147"/>
      <c r="D118" s="56">
        <v>6990</v>
      </c>
      <c r="E118" s="37"/>
      <c r="F118" s="37"/>
      <c r="G118" s="37"/>
      <c r="H118" s="38"/>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540 до 22290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8.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22" s="165">
        <v>12600</v>
      </c>
      <c r="E122" s="165"/>
      <c r="F122" s="165"/>
      <c r="G122" s="165"/>
      <c r="H122" s="166"/>
    </row>
    <row r="123" spans="1:8" s="16" customFormat="1" ht="68.25" customHeight="1" thickBot="1" x14ac:dyDescent="0.25">
      <c r="A123" s="167" t="s">
        <v>67</v>
      </c>
      <c r="B123" s="168"/>
      <c r="C123" s="169"/>
      <c r="D123" s="170" t="s">
        <v>68</v>
      </c>
      <c r="E123" s="171"/>
      <c r="F123" s="171"/>
      <c r="G123" s="171"/>
      <c r="H123" s="172"/>
    </row>
    <row r="124" spans="1:8" s="16" customFormat="1" ht="68.25" customHeight="1" x14ac:dyDescent="0.2">
      <c r="A124" s="173" t="s">
        <v>69</v>
      </c>
      <c r="B124" s="174"/>
      <c r="C124" s="169"/>
      <c r="D124" s="140">
        <f>D122/4</f>
        <v>3150</v>
      </c>
      <c r="E124" s="140"/>
      <c r="F124" s="140"/>
      <c r="G124" s="140"/>
      <c r="H124" s="141"/>
    </row>
    <row r="125" spans="1:8" s="16" customFormat="1" ht="68.25" customHeight="1" x14ac:dyDescent="0.2">
      <c r="A125" s="173" t="s">
        <v>70</v>
      </c>
      <c r="B125" s="174"/>
      <c r="C125" s="169"/>
      <c r="D125" s="140">
        <f>D122/5</f>
        <v>2520</v>
      </c>
      <c r="E125" s="140"/>
      <c r="F125" s="140"/>
      <c r="G125" s="140"/>
      <c r="H125" s="141"/>
    </row>
    <row r="126" spans="1:8" s="16" customFormat="1" ht="68.25" customHeight="1" x14ac:dyDescent="0.2">
      <c r="A126" s="173" t="s">
        <v>71</v>
      </c>
      <c r="B126" s="174"/>
      <c r="C126" s="169"/>
      <c r="D126" s="140">
        <f>D122/6</f>
        <v>2100</v>
      </c>
      <c r="E126" s="140"/>
      <c r="F126" s="140"/>
      <c r="G126" s="140"/>
      <c r="H126" s="141"/>
    </row>
    <row r="127" spans="1:8" s="16" customFormat="1" ht="68.25" customHeight="1" x14ac:dyDescent="0.2">
      <c r="A127" s="173" t="s">
        <v>72</v>
      </c>
      <c r="B127" s="174"/>
      <c r="C127" s="169"/>
      <c r="D127" s="140">
        <f>D122/7</f>
        <v>1800</v>
      </c>
      <c r="E127" s="140"/>
      <c r="F127" s="140"/>
      <c r="G127" s="140"/>
      <c r="H127" s="141"/>
    </row>
    <row r="128" spans="1:8" s="16" customFormat="1" ht="68.25" customHeight="1" x14ac:dyDescent="0.2">
      <c r="A128" s="173" t="s">
        <v>73</v>
      </c>
      <c r="B128" s="174"/>
      <c r="C128" s="169"/>
      <c r="D128" s="140">
        <f>D122/8</f>
        <v>1575</v>
      </c>
      <c r="E128" s="140"/>
      <c r="F128" s="140"/>
      <c r="G128" s="140"/>
      <c r="H128" s="141"/>
    </row>
    <row r="129" spans="1:8" s="16" customFormat="1" ht="68.25" customHeight="1" x14ac:dyDescent="0.2">
      <c r="A129" s="173" t="s">
        <v>74</v>
      </c>
      <c r="B129" s="174"/>
      <c r="C129" s="169"/>
      <c r="D129" s="140">
        <f>D122/9</f>
        <v>1400</v>
      </c>
      <c r="E129" s="140"/>
      <c r="F129" s="140"/>
      <c r="G129" s="140"/>
      <c r="H129" s="141"/>
    </row>
    <row r="130" spans="1:8" s="16" customFormat="1" ht="68.25" customHeight="1" x14ac:dyDescent="0.2">
      <c r="A130" s="173" t="s">
        <v>75</v>
      </c>
      <c r="B130" s="174"/>
      <c r="C130" s="169"/>
      <c r="D130" s="140">
        <f>D122/10</f>
        <v>1260</v>
      </c>
      <c r="E130" s="140"/>
      <c r="F130" s="140"/>
      <c r="G130" s="140"/>
      <c r="H130" s="141"/>
    </row>
    <row r="131" spans="1:8" s="16" customFormat="1" ht="68.25" customHeight="1" thickBot="1" x14ac:dyDescent="0.25">
      <c r="A131" s="162" t="s">
        <v>76</v>
      </c>
      <c r="B131" s="163"/>
      <c r="C131" s="169"/>
      <c r="D131" s="165">
        <v>18888</v>
      </c>
      <c r="E131" s="165"/>
      <c r="F131" s="165"/>
      <c r="G131" s="165"/>
      <c r="H131" s="166"/>
    </row>
    <row r="132" spans="1:8" s="16" customFormat="1" ht="68.25" customHeight="1" thickBot="1" x14ac:dyDescent="0.25">
      <c r="A132" s="167" t="s">
        <v>67</v>
      </c>
      <c r="B132" s="168"/>
      <c r="C132" s="169"/>
      <c r="D132" s="170" t="s">
        <v>68</v>
      </c>
      <c r="E132" s="171"/>
      <c r="F132" s="171"/>
      <c r="G132" s="171"/>
      <c r="H132" s="172"/>
    </row>
    <row r="133" spans="1:8" s="16" customFormat="1" ht="68.25" customHeight="1" x14ac:dyDescent="0.2">
      <c r="A133" s="173" t="s">
        <v>69</v>
      </c>
      <c r="B133" s="174"/>
      <c r="C133" s="169"/>
      <c r="D133" s="140">
        <v>4722</v>
      </c>
      <c r="E133" s="140"/>
      <c r="F133" s="140"/>
      <c r="G133" s="140"/>
      <c r="H133" s="141"/>
    </row>
    <row r="134" spans="1:8" s="16" customFormat="1" ht="68.25" customHeight="1" x14ac:dyDescent="0.2">
      <c r="A134" s="173" t="s">
        <v>70</v>
      </c>
      <c r="B134" s="174"/>
      <c r="C134" s="169"/>
      <c r="D134" s="140">
        <v>3777.6</v>
      </c>
      <c r="E134" s="140"/>
      <c r="F134" s="140"/>
      <c r="G134" s="140"/>
      <c r="H134" s="141"/>
    </row>
    <row r="135" spans="1:8" s="16" customFormat="1" ht="68.25" customHeight="1" x14ac:dyDescent="0.2">
      <c r="A135" s="173" t="s">
        <v>71</v>
      </c>
      <c r="B135" s="174"/>
      <c r="C135" s="169"/>
      <c r="D135" s="140">
        <v>3148</v>
      </c>
      <c r="E135" s="140"/>
      <c r="F135" s="140"/>
      <c r="G135" s="140"/>
      <c r="H135" s="141"/>
    </row>
    <row r="136" spans="1:8" s="16" customFormat="1" ht="68.25" customHeight="1" x14ac:dyDescent="0.2">
      <c r="A136" s="173" t="s">
        <v>72</v>
      </c>
      <c r="B136" s="174"/>
      <c r="C136" s="169"/>
      <c r="D136" s="140">
        <v>2698.2857142857142</v>
      </c>
      <c r="E136" s="140"/>
      <c r="F136" s="140"/>
      <c r="G136" s="140"/>
      <c r="H136" s="141"/>
    </row>
    <row r="137" spans="1:8" s="16" customFormat="1" ht="68.25" customHeight="1" x14ac:dyDescent="0.2">
      <c r="A137" s="173" t="s">
        <v>73</v>
      </c>
      <c r="B137" s="174"/>
      <c r="C137" s="169"/>
      <c r="D137" s="140">
        <v>2361</v>
      </c>
      <c r="E137" s="140"/>
      <c r="F137" s="140"/>
      <c r="G137" s="140"/>
      <c r="H137" s="141"/>
    </row>
    <row r="138" spans="1:8" s="16" customFormat="1" ht="68.25" customHeight="1" x14ac:dyDescent="0.2">
      <c r="A138" s="173" t="s">
        <v>74</v>
      </c>
      <c r="B138" s="174"/>
      <c r="C138" s="169"/>
      <c r="D138" s="140">
        <v>2098.6666666666665</v>
      </c>
      <c r="E138" s="140"/>
      <c r="F138" s="140"/>
      <c r="G138" s="140"/>
      <c r="H138" s="141"/>
    </row>
    <row r="139" spans="1:8" s="16" customFormat="1" ht="68.25" customHeight="1" thickBot="1" x14ac:dyDescent="0.25">
      <c r="A139" s="173" t="s">
        <v>75</v>
      </c>
      <c r="B139" s="174"/>
      <c r="C139" s="177"/>
      <c r="D139" s="140">
        <v>1888.8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137" t="s">
        <v>78</v>
      </c>
      <c r="B142" s="191"/>
      <c r="C142" s="294" t="str">
        <f>"Интернет-площадка 2gis.ru на основе Cправочника организаций "&amp;$C$2&amp;""</f>
        <v>Интернет-площадка 2gis.ru на основе Cправочника организаций "2ГИС.ТОЛЬЯТТИ"</v>
      </c>
      <c r="D142" s="329">
        <v>5490</v>
      </c>
      <c r="E142" s="140"/>
      <c r="F142" s="140"/>
      <c r="G142" s="140"/>
      <c r="H142" s="141"/>
    </row>
    <row r="143" spans="1:8" s="16" customFormat="1" ht="50.1" customHeight="1" x14ac:dyDescent="0.2">
      <c r="A143" s="143" t="s">
        <v>79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3" s="56">
        <v>6090</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56">
        <v>21990</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"2ГИС.ТОЛЬЯТТИ"</v>
      </c>
      <c r="D145" s="56">
        <v>5790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"2ГИС.ТОЛЬЯТТИ"</v>
      </c>
      <c r="D146" s="56">
        <v>6948</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7" s="56">
        <v>8490</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8" s="56">
        <v>12390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9" s="56">
        <v>22290</v>
      </c>
      <c r="E149" s="37"/>
      <c r="F149" s="37"/>
      <c r="G149" s="37"/>
      <c r="H149" s="38"/>
    </row>
    <row r="150" spans="1:8" s="16" customFormat="1" ht="50.1" customHeight="1" x14ac:dyDescent="0.2">
      <c r="A150" s="143" t="s">
        <v>86</v>
      </c>
      <c r="B150" s="144"/>
      <c r="C150" s="190" t="str">
        <f>C181</f>
        <v>электронный справочник на основе Справочника организаций "2ГИС.ТОЛЬЯТТИ" (мобильная версия 2ГИС 4.0 и выше)</v>
      </c>
      <c r="D150" s="56">
        <v>12000</v>
      </c>
      <c r="E150" s="37"/>
      <c r="F150" s="37"/>
      <c r="G150" s="37"/>
      <c r="H150" s="38"/>
    </row>
    <row r="151" spans="1:8" s="16" customFormat="1" ht="50.1" customHeight="1" x14ac:dyDescent="0.2">
      <c r="A151" s="143" t="s">
        <v>87</v>
      </c>
      <c r="B151" s="144"/>
      <c r="C151" s="190" t="s">
        <v>695</v>
      </c>
      <c r="D151" s="56">
        <v>540</v>
      </c>
      <c r="E151" s="37"/>
      <c r="F151" s="37"/>
      <c r="G151" s="37"/>
      <c r="H151" s="38"/>
    </row>
    <row r="152" spans="1:8" s="16" customFormat="1" ht="83.2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2" s="56">
        <v>4590</v>
      </c>
      <c r="E152" s="37"/>
      <c r="F152" s="37"/>
      <c r="G152" s="37"/>
      <c r="H152" s="38"/>
    </row>
    <row r="153" spans="1:8" s="16" customFormat="1" ht="83.2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3" s="56">
        <v>3672</v>
      </c>
      <c r="E153" s="37"/>
      <c r="F153" s="37"/>
      <c r="G153" s="37"/>
      <c r="H153" s="38"/>
    </row>
    <row r="154" spans="1:8" s="16" customFormat="1" ht="83.25" customHeight="1" x14ac:dyDescent="0.2">
      <c r="A154" s="143" t="s">
        <v>91</v>
      </c>
      <c r="B154" s="144"/>
      <c r="C154"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4" s="56">
        <v>3750</v>
      </c>
      <c r="E154" s="37"/>
      <c r="F154" s="37"/>
      <c r="G154" s="37"/>
      <c r="H154" s="38"/>
    </row>
    <row r="155" spans="1:8" s="16" customFormat="1" ht="83.25" customHeight="1" x14ac:dyDescent="0.2">
      <c r="A155" s="143" t="s">
        <v>92</v>
      </c>
      <c r="B155" s="144"/>
      <c r="C155"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5" s="56">
        <v>1836</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6" s="56">
        <v>6990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7" s="56">
        <v>1380</v>
      </c>
      <c r="E157" s="37"/>
      <c r="F157" s="37"/>
      <c r="G157" s="37"/>
      <c r="H157" s="38"/>
    </row>
    <row r="158" spans="1:8" s="16" customFormat="1" ht="102" customHeight="1" thickBot="1" x14ac:dyDescent="0.25">
      <c r="A158" s="143" t="s">
        <v>96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8" s="56">
        <v>100002</v>
      </c>
      <c r="E158" s="37"/>
      <c r="F158" s="37"/>
      <c r="G158" s="37"/>
      <c r="H158" s="38"/>
    </row>
    <row r="159" spans="1:8" s="16" customFormat="1" ht="126" customHeight="1" x14ac:dyDescent="0.2">
      <c r="A159" s="143" t="s">
        <v>97</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9" s="56">
        <v>14100</v>
      </c>
      <c r="E159" s="37"/>
      <c r="F159" s="37"/>
      <c r="G159" s="37"/>
      <c r="H159" s="38"/>
    </row>
    <row r="160" spans="1:8" s="16" customFormat="1" ht="96" customHeight="1" x14ac:dyDescent="0.2">
      <c r="A160" s="137" t="s">
        <v>98</v>
      </c>
      <c r="B160" s="19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60" s="56">
        <v>5010</v>
      </c>
      <c r="E160" s="37"/>
      <c r="F160" s="37"/>
      <c r="G160" s="37"/>
      <c r="H160" s="38"/>
    </row>
    <row r="161" spans="1:8" s="16" customFormat="1" ht="96" customHeight="1" x14ac:dyDescent="0.2">
      <c r="A161" s="137" t="s">
        <v>99</v>
      </c>
      <c r="B161" s="191"/>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1" s="56">
        <v>5010</v>
      </c>
      <c r="E161" s="37"/>
      <c r="F161" s="37"/>
      <c r="G161" s="37"/>
      <c r="H161" s="38"/>
    </row>
    <row r="162" spans="1:8" s="16" customFormat="1" ht="78" customHeight="1" x14ac:dyDescent="0.2">
      <c r="A162" s="143" t="s">
        <v>93</v>
      </c>
      <c r="B162" s="144" t="s">
        <v>93</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2" s="56">
        <v>10008</v>
      </c>
      <c r="E162" s="37"/>
      <c r="F162" s="37"/>
      <c r="G162" s="37"/>
      <c r="H162" s="38"/>
    </row>
    <row r="163" spans="1:8" s="16" customFormat="1" ht="78" customHeight="1" x14ac:dyDescent="0.2">
      <c r="A163" s="143" t="s">
        <v>94</v>
      </c>
      <c r="B163" s="144" t="s">
        <v>94</v>
      </c>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3" s="56">
        <v>7500</v>
      </c>
      <c r="E163" s="37"/>
      <c r="F163" s="37"/>
      <c r="G163" s="37"/>
      <c r="H163" s="38"/>
    </row>
    <row r="164" spans="1:8" s="16" customFormat="1" ht="50.1" customHeight="1" x14ac:dyDescent="0.2">
      <c r="A164" s="143" t="s">
        <v>100</v>
      </c>
      <c r="B164" s="144"/>
      <c r="C164" s="190" t="str">
        <f>"Интернет-площадка 2gis.ru на основе Cправочника организаций "&amp;$C$2&amp;""</f>
        <v>Интернет-площадка 2gis.ru на основе Cправочника организаций "2ГИС.ТОЛЬЯТТИ"</v>
      </c>
      <c r="D164" s="56">
        <v>7800</v>
      </c>
      <c r="E164" s="37"/>
      <c r="F164" s="37"/>
      <c r="G164" s="37"/>
      <c r="H164" s="38"/>
    </row>
    <row r="165" spans="1:8" s="16" customFormat="1" ht="50.1" customHeight="1" x14ac:dyDescent="0.2">
      <c r="A165" s="143" t="s">
        <v>101</v>
      </c>
      <c r="B165" s="144"/>
      <c r="C165" s="190" t="str">
        <f t="shared" ref="C165:C173"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56">
        <v>8640</v>
      </c>
      <c r="E165" s="37"/>
      <c r="F165" s="37"/>
      <c r="G165" s="37"/>
      <c r="H165" s="38"/>
    </row>
    <row r="166" spans="1:8" s="16" customFormat="1" ht="50.1" customHeight="1" x14ac:dyDescent="0.2">
      <c r="A166" s="143" t="s">
        <v>102</v>
      </c>
      <c r="B166" s="144"/>
      <c r="C166" s="190" t="str">
        <f t="shared" si="1"/>
        <v>Электронный справочник на основе Справочника организаций "2ГИС.ТОЛЬЯТТИ" (версия для ПК)</v>
      </c>
      <c r="D166" s="56">
        <v>30840</v>
      </c>
      <c r="E166" s="37"/>
      <c r="F166" s="37"/>
      <c r="G166" s="37"/>
      <c r="H166" s="38"/>
    </row>
    <row r="167" spans="1:8" s="16" customFormat="1" ht="50.1" customHeight="1" x14ac:dyDescent="0.2">
      <c r="A167" s="143" t="s">
        <v>103</v>
      </c>
      <c r="B167" s="144"/>
      <c r="C167" s="190" t="str">
        <f>"Интернет-площадка 2gis.ru на основе Cправочника организаций "&amp;$C$2&amp;""</f>
        <v>Интернет-площадка 2gis.ru на основе Cправочника организаций "2ГИС.ТОЛЬЯТТИ"</v>
      </c>
      <c r="D167" s="56">
        <v>8160</v>
      </c>
      <c r="E167" s="37"/>
      <c r="F167" s="37"/>
      <c r="G167" s="37"/>
      <c r="H167" s="38"/>
    </row>
    <row r="168" spans="1:8" s="16" customFormat="1" ht="50.1" customHeight="1" x14ac:dyDescent="0.2">
      <c r="A168" s="143" t="s">
        <v>104</v>
      </c>
      <c r="B168" s="144"/>
      <c r="C168" s="190" t="str">
        <f>"Интернет-площадка 2gis.ru на основе Cправочника организаций "&amp;$C$2&amp;""</f>
        <v>Интернет-площадка 2gis.ru на основе Cправочника организаций "2ГИС.ТОЛЬЯТТИ"</v>
      </c>
      <c r="D168" s="56">
        <v>9792</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"2ГИС.ТОЛЬЯТТИ" (версия для ПК)</v>
      </c>
      <c r="D169" s="56">
        <v>12000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"2ГИС.ТОЛЬЯТТИ" (версия для ПК)</v>
      </c>
      <c r="D170" s="56">
        <v>17400</v>
      </c>
      <c r="E170" s="37"/>
      <c r="F170" s="37"/>
      <c r="G170" s="37"/>
      <c r="H170" s="38"/>
    </row>
    <row r="171" spans="1:8" s="16" customFormat="1" ht="50.1" customHeight="1" x14ac:dyDescent="0.2">
      <c r="A171" s="143" t="s">
        <v>107</v>
      </c>
      <c r="B171" s="144"/>
      <c r="C171" s="190" t="str">
        <f t="shared" si="1"/>
        <v>Электронный справочник на основе Справочника организаций "2ГИС.ТОЛЬЯТТИ" (версия для ПК)</v>
      </c>
      <c r="D171" s="56">
        <v>31320</v>
      </c>
      <c r="E171" s="37"/>
      <c r="F171" s="37"/>
      <c r="G171" s="37"/>
      <c r="H171" s="38"/>
    </row>
    <row r="172" spans="1:8" s="16" customFormat="1" ht="50.1" customHeight="1" x14ac:dyDescent="0.2">
      <c r="A172" s="143" t="s">
        <v>108</v>
      </c>
      <c r="B172" s="144"/>
      <c r="C172" s="190" t="s">
        <v>695</v>
      </c>
      <c r="D172" s="56">
        <v>840</v>
      </c>
      <c r="E172" s="37"/>
      <c r="F172" s="37"/>
      <c r="G172" s="37"/>
      <c r="H172" s="38"/>
    </row>
    <row r="173" spans="1:8" s="16" customFormat="1" ht="50.1" customHeight="1" thickBot="1" x14ac:dyDescent="0.25">
      <c r="A173" s="143" t="s">
        <v>110</v>
      </c>
      <c r="B173" s="144"/>
      <c r="C173" s="190" t="str">
        <f t="shared" si="1"/>
        <v>Электронный справочник на основе Справочника организаций "2ГИС.ТОЛЬЯТТИ" (версия для ПК)</v>
      </c>
      <c r="D173" s="56">
        <v>9840</v>
      </c>
      <c r="E173" s="37"/>
      <c r="F173" s="37"/>
      <c r="G173" s="37"/>
      <c r="H173" s="38"/>
    </row>
    <row r="174" spans="1:8" s="28" customFormat="1" ht="50.1" customHeight="1" thickBot="1" x14ac:dyDescent="0.25">
      <c r="A174" s="24" t="s">
        <v>111</v>
      </c>
      <c r="B174" s="25"/>
      <c r="C174" s="26"/>
      <c r="D174" s="156"/>
      <c r="E174" s="156"/>
      <c r="F174" s="156"/>
      <c r="G174" s="156"/>
      <c r="H174" s="157"/>
    </row>
    <row r="175" spans="1:8" s="16" customFormat="1" ht="50.1" customHeight="1" x14ac:dyDescent="0.2">
      <c r="A175" s="143" t="s">
        <v>112</v>
      </c>
      <c r="B175" s="144"/>
      <c r="C17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75" s="31">
        <v>5004</v>
      </c>
      <c r="E175" s="32"/>
      <c r="F175" s="32"/>
      <c r="G175" s="32"/>
      <c r="H175" s="33"/>
    </row>
    <row r="176" spans="1:8" s="16" customFormat="1" ht="50.1" customHeight="1" x14ac:dyDescent="0.2">
      <c r="A176" s="143" t="s">
        <v>113</v>
      </c>
      <c r="B176" s="144"/>
      <c r="C176" s="196"/>
      <c r="D176" s="36">
        <v>5004</v>
      </c>
      <c r="E176" s="37"/>
      <c r="F176" s="37"/>
      <c r="G176" s="37"/>
      <c r="H176" s="38"/>
    </row>
    <row r="177" spans="1:8" s="16" customFormat="1" ht="50.1" customHeight="1" x14ac:dyDescent="0.2">
      <c r="A177" s="194" t="s">
        <v>114</v>
      </c>
      <c r="B177" s="195"/>
      <c r="C177" s="196"/>
      <c r="D177" s="329">
        <v>3000</v>
      </c>
      <c r="E177" s="140"/>
      <c r="F177" s="140"/>
      <c r="G177" s="140"/>
      <c r="H177" s="141"/>
    </row>
    <row r="178" spans="1:8" s="16" customFormat="1" ht="50.1" customHeight="1" x14ac:dyDescent="0.2">
      <c r="A178" s="194" t="s">
        <v>115</v>
      </c>
      <c r="B178" s="195"/>
      <c r="C178" s="196"/>
      <c r="D178" s="329">
        <v>300</v>
      </c>
      <c r="E178" s="140"/>
      <c r="F178" s="140"/>
      <c r="G178" s="140"/>
      <c r="H178" s="141"/>
    </row>
    <row r="179" spans="1:8" s="16" customFormat="1" ht="50.1" customHeight="1" thickBot="1" x14ac:dyDescent="0.25">
      <c r="A179" s="194" t="s">
        <v>116</v>
      </c>
      <c r="B179" s="195"/>
      <c r="C179" s="198"/>
      <c r="D179" s="78">
        <v>1050</v>
      </c>
      <c r="E179" s="79"/>
      <c r="F179" s="79"/>
      <c r="G179" s="79"/>
      <c r="H179" s="80"/>
    </row>
    <row r="180" spans="1:8" s="16" customFormat="1" ht="50.1" customHeight="1" thickBot="1" x14ac:dyDescent="0.25">
      <c r="A180" s="24" t="s">
        <v>117</v>
      </c>
      <c r="B180" s="25"/>
      <c r="C180" s="26"/>
      <c r="D180" s="156"/>
      <c r="E180" s="156"/>
      <c r="F180" s="156"/>
      <c r="G180" s="156"/>
      <c r="H180" s="157"/>
    </row>
    <row r="181" spans="1:8" s="16" customFormat="1" ht="50.1" customHeight="1" x14ac:dyDescent="0.2">
      <c r="A181" s="143" t="s">
        <v>164</v>
      </c>
      <c r="B181" s="144"/>
      <c r="C18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1" s="56">
        <v>8490</v>
      </c>
      <c r="E181" s="37"/>
      <c r="F181" s="37"/>
      <c r="G181" s="37"/>
      <c r="H181" s="38"/>
    </row>
    <row r="182" spans="1:8" s="16" customFormat="1" ht="50.1" customHeight="1" x14ac:dyDescent="0.2">
      <c r="A182" s="137" t="s">
        <v>119</v>
      </c>
      <c r="B182" s="191" t="s">
        <v>456</v>
      </c>
      <c r="C18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2" s="56">
        <v>8190</v>
      </c>
      <c r="E182" s="37"/>
      <c r="F182" s="37"/>
      <c r="G182" s="37"/>
      <c r="H182" s="38"/>
    </row>
    <row r="183" spans="1:8" s="16" customFormat="1" ht="50.1" customHeight="1" x14ac:dyDescent="0.2">
      <c r="A183" s="143" t="s">
        <v>165</v>
      </c>
      <c r="B183" s="144"/>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3" s="329">
        <v>12000</v>
      </c>
      <c r="E183" s="140"/>
      <c r="F183" s="140"/>
      <c r="G183" s="140"/>
      <c r="H183" s="141"/>
    </row>
    <row r="184" spans="1:8" s="16" customFormat="1" ht="67.5" customHeight="1" x14ac:dyDescent="0.2">
      <c r="A184" s="137" t="s">
        <v>166</v>
      </c>
      <c r="B184" s="191" t="s">
        <v>456</v>
      </c>
      <c r="C18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4" s="329">
        <v>11520</v>
      </c>
      <c r="E184" s="140"/>
      <c r="F184" s="140"/>
      <c r="G184" s="140"/>
      <c r="H184" s="141"/>
    </row>
    <row r="185" spans="1:8" s="16" customFormat="1" ht="126" customHeight="1" x14ac:dyDescent="0.2">
      <c r="A185" s="143" t="s">
        <v>124</v>
      </c>
      <c r="B185" s="144"/>
      <c r="C185" s="300" t="str">
        <f>C181</f>
        <v>электронный справочник на основе Справочника организаций "2ГИС.ТОЛЬЯТТИ" (мобильная версия 2ГИС 4.0 и выше)</v>
      </c>
      <c r="D185" s="329">
        <v>10290</v>
      </c>
      <c r="E185" s="140"/>
      <c r="F185" s="140"/>
      <c r="G185" s="140"/>
      <c r="H185" s="141"/>
    </row>
    <row r="186" spans="1:8" s="16" customFormat="1" ht="126" customHeight="1" thickBot="1" x14ac:dyDescent="0.25">
      <c r="A186" s="143" t="s">
        <v>125</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86" s="329">
        <v>7722</v>
      </c>
      <c r="E186" s="140"/>
      <c r="F186" s="140"/>
      <c r="G186" s="140"/>
      <c r="H186" s="141"/>
    </row>
    <row r="187" spans="1:8" s="28" customFormat="1" ht="50.1" customHeight="1" thickBot="1" x14ac:dyDescent="0.25">
      <c r="A187" s="301"/>
      <c r="B187" s="302"/>
      <c r="C187" s="118"/>
      <c r="D187" s="325"/>
      <c r="E187" s="325"/>
      <c r="F187" s="325"/>
      <c r="G187" s="325"/>
      <c r="H187" s="326"/>
    </row>
    <row r="188" spans="1:8" s="16" customFormat="1" ht="21" x14ac:dyDescent="0.2">
      <c r="A188" s="204"/>
      <c r="B188" s="205"/>
      <c r="C188" s="206"/>
      <c r="D188" s="205"/>
      <c r="E188" s="205"/>
      <c r="F188" s="205"/>
      <c r="G188" s="205"/>
      <c r="H188" s="207"/>
    </row>
    <row r="189" spans="1:8" s="16" customFormat="1" ht="21" x14ac:dyDescent="0.2">
      <c r="A189" s="208"/>
      <c r="B189" s="209" t="s">
        <v>126</v>
      </c>
      <c r="C189" s="210" t="s">
        <v>181</v>
      </c>
      <c r="D189" s="210"/>
      <c r="E189" s="211"/>
      <c r="F189" s="211"/>
      <c r="G189" s="211"/>
      <c r="H189" s="211"/>
    </row>
    <row r="190" spans="1:8" s="16" customFormat="1" ht="21" x14ac:dyDescent="0.2">
      <c r="A190" s="208"/>
      <c r="B190" s="211"/>
      <c r="C190" s="212" t="s">
        <v>182</v>
      </c>
      <c r="D190" s="212"/>
      <c r="E190" s="211"/>
      <c r="F190" s="211"/>
      <c r="G190" s="211"/>
      <c r="H190" s="211"/>
    </row>
    <row r="191" spans="1:8" s="16" customFormat="1" ht="21" x14ac:dyDescent="0.2">
      <c r="A191" s="208"/>
      <c r="B191" s="211"/>
      <c r="C191" s="210" t="s">
        <v>183</v>
      </c>
      <c r="D191" s="212"/>
      <c r="E191" s="211"/>
      <c r="F191" s="211"/>
      <c r="G191" s="211"/>
      <c r="H191" s="211"/>
    </row>
    <row r="192" spans="1:8" s="28" customFormat="1" ht="26.25" x14ac:dyDescent="0.2">
      <c r="A192" s="221"/>
      <c r="B192" s="221"/>
      <c r="C192" s="212"/>
      <c r="D192" s="212"/>
      <c r="E192" s="223"/>
      <c r="F192" s="224"/>
      <c r="G192" s="225"/>
      <c r="H192" s="225"/>
    </row>
    <row r="193" spans="1:8" s="23" customFormat="1" ht="26.25" x14ac:dyDescent="0.2">
      <c r="A193" s="215" t="str">
        <f>Абакан_юр!A158</f>
        <v>По соглашению сторон в качестве валюты платежа могут выступать украинские гривны, в этом случае курс следующий: 1 руб. = 0,4427 гривен</v>
      </c>
      <c r="B193" s="215"/>
      <c r="C193" s="215"/>
      <c r="D193" s="216"/>
      <c r="E193" s="216"/>
      <c r="F193" s="217"/>
      <c r="G193" s="218"/>
      <c r="H193" s="218"/>
    </row>
    <row r="194" spans="1:8" s="16" customFormat="1" ht="26.25" x14ac:dyDescent="0.2">
      <c r="A194" s="215" t="str">
        <f>Абакан_юр!A159</f>
        <v>По соглашению сторон в качестве валюты платежа могут выступать дирхамы ОАЭ, в этом случае курс следующий: 1 руб. = 0,0427 дирхам</v>
      </c>
      <c r="B194" s="215"/>
      <c r="C194" s="215"/>
      <c r="D194" s="216"/>
      <c r="E194" s="216"/>
      <c r="F194" s="217"/>
      <c r="G194" s="220"/>
      <c r="H194" s="220"/>
    </row>
    <row r="195" spans="1:8" ht="12.6" customHeight="1" x14ac:dyDescent="0.2">
      <c r="A195" s="215" t="str">
        <f>Абакан_юр!A160</f>
        <v>По соглашению сторон в качестве валюты платежа могут выступать доллары США, в этом случае курс следующий: 1 руб. = 0,0117 доллара</v>
      </c>
      <c r="B195" s="215"/>
      <c r="C195" s="215"/>
      <c r="D195" s="216"/>
      <c r="E195" s="216"/>
      <c r="F195" s="217"/>
      <c r="G195" s="220"/>
      <c r="H195" s="220"/>
    </row>
    <row r="196" spans="1:8" s="211" customFormat="1" ht="24.95" customHeight="1" x14ac:dyDescent="0.2">
      <c r="A196" s="215" t="str">
        <f>Абакан_юр!A161</f>
        <v>По соглашению сторон в качестве валюты платежа могут выступать евро, в этом случае курс следующий: 1 руб. = 0,0108 евро</v>
      </c>
      <c r="B196" s="215"/>
      <c r="C196" s="215"/>
      <c r="D196" s="216"/>
      <c r="E196" s="217"/>
      <c r="F196" s="217"/>
      <c r="G196" s="220"/>
      <c r="H196" s="220"/>
    </row>
    <row r="197" spans="1:8" s="211" customFormat="1" ht="24.95" customHeight="1" x14ac:dyDescent="0.2">
      <c r="A197" s="215" t="str">
        <f>Абакан_юр!A162</f>
        <v>По соглашению сторон в качестве валюты платежа могут выступать чешские кроны, в этом случае курс следующий: 1 руб. = 0,2672 крона</v>
      </c>
      <c r="B197" s="215"/>
      <c r="C197" s="215"/>
      <c r="D197" s="216"/>
      <c r="E197" s="217"/>
      <c r="F197" s="217"/>
      <c r="G197" s="220"/>
      <c r="H197" s="220"/>
    </row>
    <row r="198" spans="1:8" s="211" customFormat="1" ht="24.95" customHeight="1" x14ac:dyDescent="0.2">
      <c r="A198" s="215" t="str">
        <f>Абакан_юр!A163</f>
        <v>По соглашению сторон в качестве валюты платежа могут выступать киргизские сомы, в этом случае курс следующий: 1 руб. = 1,0485 сом</v>
      </c>
      <c r="B198" s="215"/>
      <c r="C198" s="215"/>
      <c r="D198" s="216"/>
      <c r="E198" s="216"/>
      <c r="F198" s="217"/>
      <c r="G198" s="220"/>
      <c r="H198" s="220"/>
    </row>
    <row r="199" spans="1:8" s="226" customFormat="1" ht="12" customHeight="1" x14ac:dyDescent="0.2">
      <c r="A199"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9" s="215"/>
      <c r="C199" s="215"/>
      <c r="D199" s="216"/>
      <c r="E199" s="216"/>
      <c r="F199" s="217"/>
      <c r="G199" s="220"/>
      <c r="H199" s="220"/>
    </row>
    <row r="200" spans="1:8" s="219" customFormat="1" ht="24.95" customHeight="1" x14ac:dyDescent="0.2">
      <c r="A200" s="221"/>
      <c r="B200" s="221"/>
      <c r="C200" s="222"/>
      <c r="D200" s="223"/>
      <c r="E200" s="223"/>
      <c r="F200" s="224"/>
      <c r="G200" s="225"/>
      <c r="H200" s="225"/>
    </row>
    <row r="201" spans="1:8" s="219" customFormat="1" ht="24.95" customHeight="1" x14ac:dyDescent="0.2">
      <c r="A201" s="227" t="s">
        <v>137</v>
      </c>
      <c r="B201" s="227"/>
      <c r="C201" s="227"/>
      <c r="D201" s="227"/>
      <c r="E201" s="227"/>
      <c r="F201" s="227"/>
      <c r="G201" s="227"/>
      <c r="H201" s="227"/>
    </row>
    <row r="202" spans="1:8" s="219" customFormat="1" ht="24.95" customHeight="1" x14ac:dyDescent="0.2">
      <c r="A202" s="227" t="s">
        <v>138</v>
      </c>
      <c r="B202" s="227"/>
      <c r="C202" s="227"/>
      <c r="D202" s="227"/>
      <c r="E202" s="227"/>
      <c r="F202" s="227"/>
      <c r="G202" s="227"/>
      <c r="H202" s="227"/>
    </row>
    <row r="203" spans="1:8" s="219" customFormat="1" ht="74.25" customHeight="1" x14ac:dyDescent="0.2">
      <c r="A203" s="215" t="s">
        <v>459</v>
      </c>
      <c r="B203" s="215"/>
      <c r="C203" s="215"/>
      <c r="D203" s="215"/>
      <c r="E203" s="215"/>
      <c r="F203" s="215"/>
      <c r="G203" s="215"/>
      <c r="H203" s="215"/>
    </row>
    <row r="204" spans="1:8" s="219" customFormat="1" ht="24.95" customHeight="1" thickBot="1" x14ac:dyDescent="0.25">
      <c r="A204" s="228" t="s">
        <v>139</v>
      </c>
      <c r="B204" s="228"/>
      <c r="C204" s="228"/>
      <c r="D204" s="228"/>
      <c r="E204" s="228"/>
      <c r="F204" s="229"/>
      <c r="H204" s="230"/>
    </row>
    <row r="205" spans="1:8" s="219" customFormat="1" ht="24.95" customHeight="1" thickBot="1" x14ac:dyDescent="0.25">
      <c r="A205" s="231" t="s">
        <v>140</v>
      </c>
      <c r="B205" s="232"/>
      <c r="C205" s="232"/>
      <c r="D205" s="232"/>
      <c r="E205" s="233"/>
      <c r="F205" s="234"/>
      <c r="G205" s="205"/>
      <c r="H205" s="235"/>
    </row>
    <row r="206" spans="1:8" s="219" customFormat="1" ht="24.95" customHeight="1" thickBot="1" x14ac:dyDescent="0.25">
      <c r="A206" s="305" t="s">
        <v>141</v>
      </c>
      <c r="B206" s="306"/>
      <c r="C206" s="238" t="s">
        <v>142</v>
      </c>
      <c r="D206" s="330" t="s">
        <v>143</v>
      </c>
      <c r="E206" s="331"/>
      <c r="F206" s="240"/>
      <c r="G206" s="240"/>
      <c r="H206" s="240"/>
    </row>
    <row r="207" spans="1:8" s="226" customFormat="1" ht="12" customHeight="1" x14ac:dyDescent="0.2">
      <c r="A207" s="247" t="s">
        <v>170</v>
      </c>
      <c r="B207" s="247"/>
      <c r="C207" s="249" t="s">
        <v>171</v>
      </c>
      <c r="D207" s="371">
        <v>2190</v>
      </c>
      <c r="E207" s="249"/>
      <c r="F207" s="240"/>
      <c r="G207" s="240"/>
      <c r="H207" s="240"/>
    </row>
    <row r="208" spans="1:8" ht="24.95" customHeight="1" x14ac:dyDescent="0.2">
      <c r="A208" s="247" t="s">
        <v>172</v>
      </c>
      <c r="B208" s="247"/>
      <c r="C208" s="249"/>
      <c r="D208" s="371">
        <v>1590</v>
      </c>
      <c r="E208" s="249"/>
      <c r="F208" s="240"/>
      <c r="G208" s="240"/>
      <c r="H208" s="240"/>
    </row>
    <row r="209" spans="1:8" ht="24.95" customHeight="1" x14ac:dyDescent="0.2">
      <c r="A209" s="247" t="s">
        <v>173</v>
      </c>
      <c r="B209" s="247"/>
      <c r="C209" s="249"/>
      <c r="D209" s="371">
        <v>1440</v>
      </c>
      <c r="E209" s="249"/>
      <c r="F209" s="240"/>
      <c r="G209" s="240"/>
      <c r="H209" s="240"/>
    </row>
    <row r="210" spans="1:8" s="205" customFormat="1" ht="38.25" customHeight="1" x14ac:dyDescent="0.2">
      <c r="A210" s="247" t="s">
        <v>174</v>
      </c>
      <c r="B210" s="247"/>
      <c r="C210" s="249"/>
      <c r="D210" s="371">
        <v>1290</v>
      </c>
      <c r="E210" s="249"/>
      <c r="F210" s="240"/>
      <c r="G210" s="240"/>
      <c r="H210" s="240"/>
    </row>
    <row r="211" spans="1:8" s="230" customFormat="1" ht="50.1" customHeight="1" x14ac:dyDescent="0.2">
      <c r="A211" s="247" t="s">
        <v>144</v>
      </c>
      <c r="B211" s="247"/>
      <c r="C211" s="248" t="s">
        <v>145</v>
      </c>
      <c r="D211" s="249" t="s">
        <v>146</v>
      </c>
      <c r="E211" s="249"/>
      <c r="F211" s="240"/>
      <c r="G211" s="240"/>
      <c r="H211" s="240"/>
    </row>
    <row r="212" spans="1:8" s="235" customFormat="1" ht="50.1" customHeight="1" x14ac:dyDescent="0.2">
      <c r="A212" s="247" t="s">
        <v>147</v>
      </c>
      <c r="B212" s="247"/>
      <c r="C212" s="248" t="s">
        <v>148</v>
      </c>
      <c r="D212" s="249" t="s">
        <v>149</v>
      </c>
      <c r="E212" s="249"/>
      <c r="F212" s="240"/>
      <c r="G212" s="240"/>
      <c r="H212" s="240"/>
    </row>
    <row r="213" spans="1:8" ht="93" customHeight="1" x14ac:dyDescent="0.2">
      <c r="A213" s="247" t="s">
        <v>150</v>
      </c>
      <c r="B213" s="247"/>
      <c r="C213" s="248" t="s">
        <v>151</v>
      </c>
      <c r="D213" s="249" t="s">
        <v>149</v>
      </c>
      <c r="E213" s="249"/>
      <c r="F213" s="240"/>
      <c r="G213" s="240"/>
      <c r="H213" s="240"/>
    </row>
    <row r="214" spans="1:8" ht="50.1" customHeight="1" thickBot="1" x14ac:dyDescent="0.25">
      <c r="A214" s="332" t="s">
        <v>153</v>
      </c>
      <c r="B214" s="333"/>
      <c r="C214" s="546" t="s">
        <v>154</v>
      </c>
      <c r="D214" s="333" t="s">
        <v>149</v>
      </c>
      <c r="E214" s="547"/>
      <c r="F214" s="234"/>
      <c r="G214" s="234"/>
      <c r="H214" s="234"/>
    </row>
    <row r="215" spans="1:8" ht="50.1" customHeight="1" thickBot="1" x14ac:dyDescent="0.25">
      <c r="A215" s="332" t="s">
        <v>155</v>
      </c>
      <c r="B215" s="333"/>
      <c r="C215" s="334" t="s">
        <v>156</v>
      </c>
      <c r="D215" s="335" t="s">
        <v>149</v>
      </c>
      <c r="E215" s="336"/>
      <c r="F215" s="224"/>
      <c r="G215" s="225"/>
      <c r="H215" s="225"/>
    </row>
    <row r="216" spans="1:8" ht="50.1" customHeight="1" x14ac:dyDescent="0.2">
      <c r="A216" s="252" t="s">
        <v>157</v>
      </c>
      <c r="B216" s="252"/>
      <c r="C216" s="252"/>
      <c r="D216" s="252"/>
      <c r="E216" s="252"/>
      <c r="F216" s="252"/>
      <c r="G216" s="252"/>
      <c r="H216" s="252"/>
    </row>
    <row r="217" spans="1:8" ht="50.1" customHeight="1" x14ac:dyDescent="0.2">
      <c r="A217" s="252" t="s">
        <v>158</v>
      </c>
      <c r="B217" s="252"/>
      <c r="C217" s="252"/>
      <c r="D217" s="252"/>
      <c r="E217" s="252"/>
      <c r="F217" s="252"/>
      <c r="G217" s="252"/>
      <c r="H217" s="252"/>
    </row>
    <row r="218" spans="1:8" ht="99.95" customHeight="1" x14ac:dyDescent="0.2">
      <c r="A21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11"/>
      <c r="C218" s="311"/>
      <c r="D218" s="311"/>
      <c r="E218" s="311"/>
      <c r="F218" s="311"/>
      <c r="G218" s="311"/>
      <c r="H218" s="311"/>
    </row>
    <row r="219" spans="1:8" ht="75" customHeight="1" x14ac:dyDescent="0.2">
      <c r="A219" s="227" t="s">
        <v>160</v>
      </c>
      <c r="B219" s="227"/>
      <c r="C219" s="227"/>
      <c r="D219" s="227"/>
      <c r="E219" s="227"/>
      <c r="F219" s="227"/>
      <c r="G219" s="227"/>
      <c r="H219" s="227"/>
    </row>
    <row r="220" spans="1:8" ht="131.25" customHeight="1" x14ac:dyDescent="0.2">
      <c r="A220" s="252" t="s">
        <v>161</v>
      </c>
      <c r="B220" s="252"/>
      <c r="C220" s="252"/>
      <c r="D220" s="252"/>
      <c r="E220" s="252"/>
      <c r="F220" s="252"/>
      <c r="G220" s="252"/>
      <c r="H220" s="252"/>
    </row>
    <row r="221" spans="1:8" s="205" customFormat="1" ht="125.25" customHeight="1" x14ac:dyDescent="0.2">
      <c r="A221" s="487" t="s">
        <v>460</v>
      </c>
      <c r="B221" s="487"/>
      <c r="C221" s="487"/>
      <c r="D221" s="487"/>
      <c r="E221" s="487"/>
      <c r="F221" s="487"/>
      <c r="G221" s="487"/>
      <c r="H221" s="487"/>
    </row>
    <row r="222" spans="1:8" ht="25.5" x14ac:dyDescent="0.35">
      <c r="A222" s="488" t="s">
        <v>461</v>
      </c>
      <c r="B222" s="489"/>
      <c r="C222" s="490" t="s">
        <v>462</v>
      </c>
    </row>
    <row r="223" spans="1:8" ht="25.5" x14ac:dyDescent="0.35">
      <c r="A223" s="491" t="s">
        <v>463</v>
      </c>
      <c r="B223" s="492"/>
      <c r="C223" s="493">
        <v>1</v>
      </c>
    </row>
    <row r="224" spans="1:8" ht="25.5" x14ac:dyDescent="0.35">
      <c r="A224" s="491">
        <v>2</v>
      </c>
      <c r="B224" s="492"/>
      <c r="C224" s="493">
        <v>1.1000000000000001</v>
      </c>
    </row>
    <row r="225" spans="1:8" ht="25.5" x14ac:dyDescent="0.35">
      <c r="A225" s="491">
        <v>3</v>
      </c>
      <c r="B225" s="492"/>
      <c r="C225" s="493">
        <v>1.2</v>
      </c>
    </row>
    <row r="226" spans="1:8" ht="25.5" x14ac:dyDescent="0.35">
      <c r="A226" s="491" t="s">
        <v>464</v>
      </c>
      <c r="B226" s="492"/>
      <c r="C226" s="493">
        <v>1.25</v>
      </c>
    </row>
    <row r="227" spans="1:8" ht="25.5" x14ac:dyDescent="0.35">
      <c r="A227" s="491" t="s">
        <v>465</v>
      </c>
      <c r="B227" s="492"/>
      <c r="C227" s="493">
        <v>1.3</v>
      </c>
    </row>
    <row r="228" spans="1:8" ht="25.5" x14ac:dyDescent="0.35">
      <c r="A228" s="491" t="s">
        <v>466</v>
      </c>
      <c r="B228" s="492"/>
      <c r="C228" s="493">
        <v>1.35</v>
      </c>
    </row>
    <row r="229" spans="1:8" ht="25.5" x14ac:dyDescent="0.35">
      <c r="A229" s="491" t="s">
        <v>467</v>
      </c>
      <c r="B229" s="492"/>
      <c r="C229" s="493">
        <v>1.4</v>
      </c>
    </row>
    <row r="230" spans="1:8" ht="25.5" x14ac:dyDescent="0.35">
      <c r="A230" s="491" t="s">
        <v>468</v>
      </c>
      <c r="B230" s="492"/>
      <c r="C230" s="493">
        <v>1.45</v>
      </c>
    </row>
    <row r="231" spans="1:8" ht="25.5" x14ac:dyDescent="0.35">
      <c r="A231" s="491" t="s">
        <v>469</v>
      </c>
      <c r="B231" s="492"/>
      <c r="C231" s="493">
        <v>1.5</v>
      </c>
    </row>
    <row r="232" spans="1:8" ht="25.5" x14ac:dyDescent="0.35">
      <c r="A232" s="491" t="s">
        <v>470</v>
      </c>
      <c r="B232" s="492"/>
      <c r="C232" s="493">
        <v>2</v>
      </c>
    </row>
    <row r="233" spans="1:8" ht="23.25" x14ac:dyDescent="0.2">
      <c r="A233" s="252" t="s">
        <v>471</v>
      </c>
      <c r="B233" s="252"/>
      <c r="C233" s="252"/>
      <c r="D233" s="252"/>
      <c r="E233" s="252"/>
      <c r="F233" s="252"/>
      <c r="G233" s="252"/>
      <c r="H233" s="252"/>
    </row>
    <row r="236" spans="1:8" s="254" customFormat="1" ht="114.75" customHeight="1" x14ac:dyDescent="0.2">
      <c r="A236" s="227" t="s">
        <v>472</v>
      </c>
      <c r="B236" s="227"/>
      <c r="C236" s="227"/>
      <c r="D236" s="227"/>
      <c r="E236" s="227"/>
      <c r="F236" s="227"/>
      <c r="G236" s="227"/>
      <c r="H236" s="227"/>
    </row>
    <row r="242" spans="1:8" s="254" customFormat="1" ht="114.75" customHeight="1" x14ac:dyDescent="0.2">
      <c r="A242" s="204"/>
      <c r="B242" s="205"/>
      <c r="C242" s="206"/>
      <c r="D242" s="205"/>
      <c r="E242" s="205"/>
      <c r="F242" s="205"/>
      <c r="G242" s="205"/>
      <c r="H242" s="207"/>
    </row>
  </sheetData>
  <sheetProtection selectLockedCells="1" selectUnlockedCells="1"/>
  <mergeCells count="385">
    <mergeCell ref="A232:B232"/>
    <mergeCell ref="A233:H233"/>
    <mergeCell ref="A236:E236"/>
    <mergeCell ref="F236:H236"/>
    <mergeCell ref="A226:B226"/>
    <mergeCell ref="A227:B227"/>
    <mergeCell ref="A228:B228"/>
    <mergeCell ref="A229:B229"/>
    <mergeCell ref="A230:B230"/>
    <mergeCell ref="A231:B231"/>
    <mergeCell ref="A220:H220"/>
    <mergeCell ref="A221:H221"/>
    <mergeCell ref="A222:B222"/>
    <mergeCell ref="A223:B223"/>
    <mergeCell ref="A224:B224"/>
    <mergeCell ref="A225:B225"/>
    <mergeCell ref="A215:B215"/>
    <mergeCell ref="D215:E215"/>
    <mergeCell ref="A216:H216"/>
    <mergeCell ref="A217:H217"/>
    <mergeCell ref="A218:H218"/>
    <mergeCell ref="A219:H219"/>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3:H203"/>
    <mergeCell ref="A204:E204"/>
    <mergeCell ref="A205:E205"/>
    <mergeCell ref="A206:B206"/>
    <mergeCell ref="D206:E206"/>
    <mergeCell ref="A207:B207"/>
    <mergeCell ref="C207:C210"/>
    <mergeCell ref="D207:E207"/>
    <mergeCell ref="A208:B208"/>
    <mergeCell ref="D208:E208"/>
    <mergeCell ref="A196:C196"/>
    <mergeCell ref="A197:C197"/>
    <mergeCell ref="A198:C198"/>
    <mergeCell ref="A199:C199"/>
    <mergeCell ref="A201:H201"/>
    <mergeCell ref="A202:H202"/>
    <mergeCell ref="C191:D191"/>
    <mergeCell ref="C192:D192"/>
    <mergeCell ref="A193:C193"/>
    <mergeCell ref="G193:H193"/>
    <mergeCell ref="A194:C194"/>
    <mergeCell ref="A195:C195"/>
    <mergeCell ref="A186:B186"/>
    <mergeCell ref="D186:H186"/>
    <mergeCell ref="A187:B187"/>
    <mergeCell ref="D187:H187"/>
    <mergeCell ref="C189:D189"/>
    <mergeCell ref="C190:D190"/>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B88"/>
    <mergeCell ref="C88:C107"/>
    <mergeCell ref="D88:H88"/>
    <mergeCell ref="A89:B89"/>
    <mergeCell ref="D89:H89"/>
    <mergeCell ref="A90:B90"/>
    <mergeCell ref="D90:H90"/>
    <mergeCell ref="A91:B91"/>
    <mergeCell ref="D91:H91"/>
    <mergeCell ref="A92:B92"/>
    <mergeCell ref="D82:H82"/>
    <mergeCell ref="A83:A85"/>
    <mergeCell ref="D83:H85"/>
    <mergeCell ref="D86:H86"/>
    <mergeCell ref="A87:C87"/>
    <mergeCell ref="D87:H87"/>
    <mergeCell ref="D76:H76"/>
    <mergeCell ref="A77:A81"/>
    <mergeCell ref="B77:B78"/>
    <mergeCell ref="C77:C78"/>
    <mergeCell ref="D77:D81"/>
    <mergeCell ref="E77:E81"/>
    <mergeCell ref="F77:F81"/>
    <mergeCell ref="G77:G81"/>
    <mergeCell ref="H77:H81"/>
    <mergeCell ref="D70:H70"/>
    <mergeCell ref="A72:A75"/>
    <mergeCell ref="B72:B73"/>
    <mergeCell ref="C72:C73"/>
    <mergeCell ref="D72:D75"/>
    <mergeCell ref="E72:E75"/>
    <mergeCell ref="F72:F75"/>
    <mergeCell ref="G72:G75"/>
    <mergeCell ref="H72:H75"/>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6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31"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4" width="43.85546875" style="205" customWidth="1"/>
    <col min="5" max="5" width="26.7109375" style="207" customWidth="1"/>
    <col min="6" max="6" width="30.28515625" style="207" customWidth="1"/>
    <col min="7" max="7" width="18.85546875" style="207" customWidth="1"/>
    <col min="8" max="8" width="28.140625" style="207" customWidth="1"/>
    <col min="9" max="16384" width="9.140625" style="207"/>
  </cols>
  <sheetData>
    <row r="1" spans="1:8" s="4" customFormat="1" ht="50.1" customHeight="1" x14ac:dyDescent="0.2">
      <c r="A1" s="1"/>
      <c r="B1" s="2"/>
      <c r="C1" s="3" t="s">
        <v>0</v>
      </c>
      <c r="D1" s="224"/>
    </row>
    <row r="2" spans="1:8" s="10" customFormat="1" ht="50.1" customHeight="1" x14ac:dyDescent="0.2">
      <c r="A2" s="5" t="str">
        <f>Абакан_юр!A2</f>
        <v>Введен в действие с "01" февраля 2024 г.</v>
      </c>
      <c r="B2" s="6" t="s">
        <v>2</v>
      </c>
      <c r="C2" s="7" t="s">
        <v>696</v>
      </c>
      <c r="D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445" t="s">
        <v>176</v>
      </c>
      <c r="E6" s="314" t="s">
        <v>177</v>
      </c>
      <c r="F6" s="446" t="s">
        <v>178</v>
      </c>
      <c r="G6" s="314" t="s">
        <v>179</v>
      </c>
      <c r="H6" s="447" t="s">
        <v>180</v>
      </c>
    </row>
    <row r="7" spans="1:8" s="16" customFormat="1" ht="48" customHeight="1" x14ac:dyDescent="0.2">
      <c r="A7" s="727"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 s="31">
        <f>F7*1.2</f>
        <v>10368</v>
      </c>
      <c r="E7" s="32">
        <f>F7*1.1</f>
        <v>9504</v>
      </c>
      <c r="F7" s="32">
        <v>8640</v>
      </c>
      <c r="G7" s="32">
        <f>F7*0.75</f>
        <v>6480</v>
      </c>
      <c r="H7" s="33">
        <f>F7*0.5</f>
        <v>4320</v>
      </c>
    </row>
    <row r="8" spans="1:8" s="16" customFormat="1" ht="132" customHeight="1" x14ac:dyDescent="0.2">
      <c r="A8" s="55"/>
      <c r="B8" s="35"/>
      <c r="C8" s="35"/>
      <c r="D8" s="36"/>
      <c r="E8" s="37"/>
      <c r="F8" s="37"/>
      <c r="G8" s="37"/>
      <c r="H8" s="38"/>
    </row>
    <row r="9" spans="1:8" s="16" customFormat="1" ht="97.5" customHeight="1" x14ac:dyDescent="0.2">
      <c r="A9" s="55"/>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 s="36"/>
      <c r="E9" s="37"/>
      <c r="F9" s="37"/>
      <c r="G9" s="37"/>
      <c r="H9" s="38"/>
    </row>
    <row r="10" spans="1:8" s="16" customFormat="1" ht="166.5" customHeight="1" thickBot="1" x14ac:dyDescent="0.25">
      <c r="A10" s="59"/>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 s="44"/>
      <c r="E10" s="45"/>
      <c r="F10" s="45"/>
      <c r="G10" s="45"/>
      <c r="H10" s="46"/>
    </row>
    <row r="11" spans="1:8" s="16" customFormat="1" ht="24.95" customHeight="1" thickBot="1" x14ac:dyDescent="0.25">
      <c r="A11" s="81"/>
      <c r="B11" s="117"/>
      <c r="C11" s="118"/>
      <c r="D11" s="160"/>
      <c r="E11" s="160"/>
      <c r="F11" s="160"/>
      <c r="G11" s="160"/>
      <c r="H11" s="161"/>
    </row>
    <row r="12" spans="1:8" s="16" customFormat="1" ht="48" customHeight="1" x14ac:dyDescent="0.2">
      <c r="A12" s="55" t="s">
        <v>14</v>
      </c>
      <c r="B12" s="367" t="s">
        <v>27</v>
      </c>
      <c r="C12" s="72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 s="31">
        <f>F12*1.2</f>
        <v>13464</v>
      </c>
      <c r="E12" s="32">
        <f>F12*1.1</f>
        <v>12342.000000000002</v>
      </c>
      <c r="F12" s="404">
        <v>11220</v>
      </c>
      <c r="G12" s="32">
        <f>F12*0.75</f>
        <v>8415</v>
      </c>
      <c r="H12" s="33">
        <f>F12*0.5</f>
        <v>5610</v>
      </c>
    </row>
    <row r="13" spans="1:8" s="16" customFormat="1" ht="132" customHeight="1" x14ac:dyDescent="0.2">
      <c r="A13" s="55"/>
      <c r="B13" s="35"/>
      <c r="C13" s="729"/>
      <c r="D13" s="36"/>
      <c r="E13" s="37"/>
      <c r="F13" s="407"/>
      <c r="G13" s="37"/>
      <c r="H13" s="38"/>
    </row>
    <row r="14" spans="1:8" s="16" customFormat="1" ht="97.5" customHeight="1" x14ac:dyDescent="0.2">
      <c r="A14" s="55"/>
      <c r="B14" s="39" t="s">
        <v>12</v>
      </c>
      <c r="C1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 s="36"/>
      <c r="E14" s="37"/>
      <c r="F14" s="407"/>
      <c r="G14" s="37"/>
      <c r="H14" s="38"/>
    </row>
    <row r="15" spans="1:8" s="16" customFormat="1" ht="166.5" customHeight="1" x14ac:dyDescent="0.2">
      <c r="A15" s="55"/>
      <c r="B15" s="57" t="s">
        <v>13</v>
      </c>
      <c r="C15" s="7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 s="36"/>
      <c r="E15" s="37"/>
      <c r="F15" s="407"/>
      <c r="G15" s="37"/>
      <c r="H15" s="38"/>
    </row>
    <row r="16" spans="1:8" s="16" customFormat="1" ht="92.25" customHeight="1" thickBot="1" x14ac:dyDescent="0.25">
      <c r="A16" s="59"/>
      <c r="B16" s="42" t="s">
        <v>16</v>
      </c>
      <c r="C16" s="7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44"/>
      <c r="E16" s="45"/>
      <c r="F16" s="410"/>
      <c r="G16" s="45"/>
      <c r="H16" s="46"/>
    </row>
    <row r="17" spans="1:8" s="16" customFormat="1" ht="24.95" customHeight="1" thickBot="1" x14ac:dyDescent="0.25">
      <c r="A17" s="81"/>
      <c r="B17" s="467"/>
      <c r="C17" s="118"/>
      <c r="D17" s="183"/>
      <c r="E17" s="183"/>
      <c r="F17" s="183"/>
      <c r="G17" s="183"/>
      <c r="H17" s="184"/>
    </row>
    <row r="18" spans="1:8" s="16" customFormat="1" ht="112.5" customHeight="1" x14ac:dyDescent="0.2">
      <c r="A18" s="55" t="s">
        <v>17</v>
      </c>
      <c r="B18" s="572" t="s">
        <v>18</v>
      </c>
      <c r="C18" s="321"/>
      <c r="D18" s="68">
        <v>1302</v>
      </c>
      <c r="E18" s="69"/>
      <c r="F18" s="69"/>
      <c r="G18" s="69"/>
      <c r="H18" s="70"/>
    </row>
    <row r="19" spans="1:8" s="16" customFormat="1" ht="50.1" customHeight="1" x14ac:dyDescent="0.2">
      <c r="A19" s="55"/>
      <c r="B19" s="72" t="s">
        <v>19</v>
      </c>
      <c r="C19" s="73" t="str">
        <f>"Электронный справочник "&amp;$C$2&amp;" (версия для ПК)"</f>
        <v>Электронный справочник "2ГИС.ТОМСК" (версия для ПК)</v>
      </c>
      <c r="D19" s="74"/>
      <c r="E19" s="75"/>
      <c r="F19" s="75"/>
      <c r="G19" s="75"/>
      <c r="H19" s="76"/>
    </row>
    <row r="20" spans="1:8" s="16" customFormat="1" ht="40.5" customHeight="1" x14ac:dyDescent="0.2">
      <c r="A20" s="55"/>
      <c r="B20" s="72" t="s">
        <v>20</v>
      </c>
      <c r="C20" s="35"/>
      <c r="D20" s="74"/>
      <c r="E20" s="75"/>
      <c r="F20" s="75"/>
      <c r="G20" s="75"/>
      <c r="H20" s="76"/>
    </row>
    <row r="21" spans="1:8" s="16" customFormat="1" ht="75" customHeight="1" thickBot="1" x14ac:dyDescent="0.25">
      <c r="A21" s="59"/>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1" s="78"/>
      <c r="E21" s="79"/>
      <c r="F21" s="79"/>
      <c r="G21" s="79"/>
      <c r="H21" s="80"/>
    </row>
    <row r="22" spans="1:8" s="16" customFormat="1" ht="24.95" customHeight="1" thickBot="1" x14ac:dyDescent="0.25">
      <c r="A22" s="81"/>
      <c r="B22" s="467"/>
      <c r="C22" s="118"/>
      <c r="D22" s="325"/>
      <c r="E22" s="325"/>
      <c r="F22" s="325"/>
      <c r="G22" s="325"/>
      <c r="H22" s="326"/>
    </row>
    <row r="23" spans="1:8" s="16" customFormat="1" ht="50.1" customHeight="1" x14ac:dyDescent="0.2">
      <c r="A23" s="53"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3" s="68">
        <v>300</v>
      </c>
      <c r="E23" s="69"/>
      <c r="F23" s="69"/>
      <c r="G23" s="69"/>
      <c r="H23" s="70"/>
    </row>
    <row r="24" spans="1:8" s="16" customFormat="1" ht="94.5" customHeight="1" x14ac:dyDescent="0.2">
      <c r="A24" s="55"/>
      <c r="B24" s="92"/>
      <c r="C24" s="93"/>
      <c r="D24" s="74"/>
      <c r="E24" s="75"/>
      <c r="F24" s="75"/>
      <c r="G24" s="75"/>
      <c r="H24" s="76"/>
    </row>
    <row r="25" spans="1:8" s="16" customFormat="1" ht="163.5" customHeight="1" thickBot="1" x14ac:dyDescent="0.25">
      <c r="A25" s="59"/>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5" s="78"/>
      <c r="E25" s="79"/>
      <c r="F25" s="79"/>
      <c r="G25" s="79"/>
      <c r="H25" s="80"/>
    </row>
    <row r="26" spans="1:8" s="16" customFormat="1" ht="24.95" customHeight="1" thickBot="1" x14ac:dyDescent="0.25">
      <c r="A26" s="81"/>
      <c r="B26" s="467"/>
      <c r="C26" s="118"/>
      <c r="D26" s="325"/>
      <c r="E26" s="325"/>
      <c r="F26" s="325"/>
      <c r="G26" s="325"/>
      <c r="H26" s="326"/>
    </row>
    <row r="27" spans="1:8" s="16" customFormat="1" ht="50.1" customHeight="1" x14ac:dyDescent="0.2">
      <c r="A27" s="53"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7" s="31">
        <f>F27*1.2</f>
        <v>15552</v>
      </c>
      <c r="E27" s="32">
        <f>F27*1.1</f>
        <v>14256.000000000002</v>
      </c>
      <c r="F27" s="32">
        <v>12960</v>
      </c>
      <c r="G27" s="32">
        <f>F27*0.75</f>
        <v>9720</v>
      </c>
      <c r="H27" s="33">
        <f>F27*0.5</f>
        <v>6480</v>
      </c>
    </row>
    <row r="28" spans="1:8" s="16" customFormat="1" ht="99.95" customHeight="1" x14ac:dyDescent="0.2">
      <c r="A28" s="55"/>
      <c r="B28" s="35"/>
      <c r="C28" s="35"/>
      <c r="D28" s="36"/>
      <c r="E28" s="37"/>
      <c r="F28" s="37"/>
      <c r="G28" s="37"/>
      <c r="H28" s="38"/>
    </row>
    <row r="29" spans="1:8" s="16" customFormat="1" ht="99.95" customHeight="1" x14ac:dyDescent="0.2">
      <c r="A29" s="55"/>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9" s="36"/>
      <c r="E29" s="37"/>
      <c r="F29" s="37"/>
      <c r="G29" s="37"/>
      <c r="H29" s="38"/>
    </row>
    <row r="30" spans="1:8" s="16" customFormat="1" ht="156.75" customHeight="1" thickBot="1" x14ac:dyDescent="0.25">
      <c r="A30" s="59"/>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0" s="44"/>
      <c r="E30" s="45"/>
      <c r="F30" s="45"/>
      <c r="G30" s="45"/>
      <c r="H30" s="46"/>
    </row>
    <row r="31" spans="1:8" s="16" customFormat="1" ht="24.95" customHeight="1" thickBot="1" x14ac:dyDescent="0.25">
      <c r="A31" s="81"/>
      <c r="B31" s="467"/>
      <c r="C31" s="118"/>
      <c r="D31" s="325"/>
      <c r="E31" s="325"/>
      <c r="F31" s="325"/>
      <c r="G31" s="325"/>
      <c r="H31" s="326"/>
    </row>
    <row r="32" spans="1:8" s="16" customFormat="1" ht="50.1" customHeight="1" x14ac:dyDescent="0.2">
      <c r="A32" s="53"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2" s="54">
        <f>F32*1.2</f>
        <v>20203.2</v>
      </c>
      <c r="E32" s="32">
        <f>F32*1.1</f>
        <v>18519.600000000002</v>
      </c>
      <c r="F32" s="404">
        <v>16836</v>
      </c>
      <c r="G32" s="32">
        <f>F32*0.75</f>
        <v>12627</v>
      </c>
      <c r="H32" s="33">
        <f>F32*0.5</f>
        <v>8418</v>
      </c>
    </row>
    <row r="33" spans="1:8" s="16" customFormat="1" ht="99.95" customHeight="1" x14ac:dyDescent="0.2">
      <c r="A33" s="55"/>
      <c r="B33" s="35"/>
      <c r="C33" s="35"/>
      <c r="D33" s="56"/>
      <c r="E33" s="37"/>
      <c r="F33" s="407"/>
      <c r="G33" s="37"/>
      <c r="H33" s="38"/>
    </row>
    <row r="34" spans="1:8" s="16" customFormat="1" ht="99.95" customHeight="1" x14ac:dyDescent="0.2">
      <c r="A34" s="55"/>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4" s="56"/>
      <c r="E34" s="37"/>
      <c r="F34" s="407"/>
      <c r="G34" s="37"/>
      <c r="H34" s="38"/>
    </row>
    <row r="35" spans="1:8" s="16" customFormat="1" ht="156.75" customHeight="1" x14ac:dyDescent="0.2">
      <c r="A35" s="55"/>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5" s="56"/>
      <c r="E35" s="37"/>
      <c r="F35" s="407"/>
      <c r="G35" s="37"/>
      <c r="H35" s="38"/>
    </row>
    <row r="36" spans="1:8" s="16" customFormat="1" ht="92.25" customHeight="1" thickBot="1" x14ac:dyDescent="0.25">
      <c r="A36" s="59"/>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61"/>
      <c r="E36" s="45"/>
      <c r="F36" s="410"/>
      <c r="G36" s="45"/>
      <c r="H36" s="46"/>
    </row>
    <row r="37" spans="1:8" s="16" customFormat="1" ht="24.95" customHeight="1" thickBot="1" x14ac:dyDescent="0.25">
      <c r="A37" s="81"/>
      <c r="B37" s="467"/>
      <c r="C37" s="118"/>
      <c r="D37" s="325"/>
      <c r="E37" s="325"/>
      <c r="F37" s="325"/>
      <c r="G37" s="325"/>
      <c r="H37" s="326"/>
    </row>
    <row r="38" spans="1:8" s="16" customFormat="1" ht="125.1" customHeight="1" x14ac:dyDescent="0.2">
      <c r="A38" s="53" t="s">
        <v>28</v>
      </c>
      <c r="B38" s="66" t="s">
        <v>29</v>
      </c>
      <c r="C38" s="67"/>
      <c r="D38" s="68">
        <v>2040</v>
      </c>
      <c r="E38" s="69"/>
      <c r="F38" s="69"/>
      <c r="G38" s="69"/>
      <c r="H38" s="70"/>
    </row>
    <row r="39" spans="1:8" s="16" customFormat="1" ht="50.1" customHeight="1" x14ac:dyDescent="0.2">
      <c r="A39" s="55"/>
      <c r="B39" s="72" t="s">
        <v>19</v>
      </c>
      <c r="C39" s="73" t="str">
        <f>"Электронный справочник "&amp;$C$2&amp;" (версия для ПК)"</f>
        <v>Электронный справочник "2ГИС.ТОМСК" (версия для ПК)</v>
      </c>
      <c r="D39" s="74"/>
      <c r="E39" s="75"/>
      <c r="F39" s="75"/>
      <c r="G39" s="75"/>
      <c r="H39" s="76"/>
    </row>
    <row r="40" spans="1:8" s="16" customFormat="1" ht="50.1" customHeight="1" x14ac:dyDescent="0.2">
      <c r="A40" s="55"/>
      <c r="B40" s="72" t="s">
        <v>20</v>
      </c>
      <c r="C40" s="35"/>
      <c r="D40" s="74"/>
      <c r="E40" s="75"/>
      <c r="F40" s="75"/>
      <c r="G40" s="75"/>
      <c r="H40" s="76"/>
    </row>
    <row r="41" spans="1:8" s="16" customFormat="1" ht="75" customHeight="1" thickBot="1" x14ac:dyDescent="0.25">
      <c r="A41" s="59"/>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1" s="78"/>
      <c r="E41" s="79"/>
      <c r="F41" s="79"/>
      <c r="G41" s="79"/>
      <c r="H41" s="80"/>
    </row>
    <row r="42" spans="1:8" s="16" customFormat="1" ht="24.95" customHeight="1" thickBot="1" x14ac:dyDescent="0.25">
      <c r="A42" s="81"/>
      <c r="B42" s="467"/>
      <c r="C42" s="118"/>
      <c r="D42" s="325"/>
      <c r="E42" s="325"/>
      <c r="F42" s="325"/>
      <c r="G42" s="325"/>
      <c r="H42" s="326"/>
    </row>
    <row r="43" spans="1:8" s="16" customFormat="1" ht="50.1" customHeight="1" x14ac:dyDescent="0.2">
      <c r="A43" s="53"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3" s="68">
        <v>456</v>
      </c>
      <c r="E43" s="69"/>
      <c r="F43" s="69"/>
      <c r="G43" s="69"/>
      <c r="H43" s="70"/>
    </row>
    <row r="44" spans="1:8" s="16" customFormat="1" ht="69.75" customHeight="1" x14ac:dyDescent="0.2">
      <c r="A44" s="55"/>
      <c r="B44" s="92"/>
      <c r="C44" s="93"/>
      <c r="D44" s="74"/>
      <c r="E44" s="75"/>
      <c r="F44" s="75"/>
      <c r="G44" s="75"/>
      <c r="H44" s="76"/>
    </row>
    <row r="45" spans="1:8" s="16" customFormat="1" ht="155.25" customHeight="1" x14ac:dyDescent="0.2">
      <c r="A45" s="55"/>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5" s="74"/>
      <c r="E45" s="75"/>
      <c r="F45" s="75"/>
      <c r="G45" s="75"/>
      <c r="H45" s="76"/>
    </row>
    <row r="46" spans="1:8" s="16" customFormat="1" ht="168.75" customHeight="1" thickBot="1" x14ac:dyDescent="0.25">
      <c r="A46" s="59"/>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8"/>
      <c r="E46" s="79"/>
      <c r="F46" s="79"/>
      <c r="G46" s="79"/>
      <c r="H46" s="80"/>
    </row>
    <row r="47" spans="1:8" s="16" customFormat="1" ht="24.95" customHeight="1" thickBot="1" x14ac:dyDescent="0.25">
      <c r="A47" s="81"/>
      <c r="B47" s="467"/>
      <c r="C47" s="118"/>
      <c r="D47" s="325"/>
      <c r="E47" s="325"/>
      <c r="F47" s="325"/>
      <c r="G47" s="325"/>
      <c r="H47" s="326"/>
    </row>
    <row r="48" spans="1:8" ht="37.5" customHeight="1" x14ac:dyDescent="0.2">
      <c r="A48" s="53"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8" s="68">
        <v>4080</v>
      </c>
      <c r="E48" s="69"/>
      <c r="F48" s="69"/>
      <c r="G48" s="69"/>
      <c r="H48" s="70"/>
    </row>
    <row r="49" spans="1:8" ht="72.75" customHeight="1" x14ac:dyDescent="0.2">
      <c r="A49" s="55"/>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9" s="74"/>
      <c r="E49" s="75"/>
      <c r="F49" s="75"/>
      <c r="G49" s="75"/>
      <c r="H49" s="76"/>
    </row>
    <row r="50" spans="1:8" ht="109.5" customHeight="1"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8"/>
      <c r="E50" s="79"/>
      <c r="F50" s="79"/>
      <c r="G50" s="79"/>
      <c r="H50" s="80"/>
    </row>
    <row r="51" spans="1:8" s="16" customFormat="1" ht="24.95" customHeight="1" thickBot="1" x14ac:dyDescent="0.25">
      <c r="A51" s="81"/>
      <c r="B51" s="467"/>
      <c r="C51" s="118"/>
      <c r="D51" s="325"/>
      <c r="E51" s="325"/>
      <c r="F51" s="325"/>
      <c r="G51" s="325"/>
      <c r="H51" s="326"/>
    </row>
    <row r="52" spans="1:8" ht="45" customHeight="1" x14ac:dyDescent="0.2">
      <c r="A52" s="5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2" s="68">
        <v>126</v>
      </c>
      <c r="E52" s="69"/>
      <c r="F52" s="69"/>
      <c r="G52" s="69"/>
      <c r="H52" s="70"/>
    </row>
    <row r="53" spans="1:8" ht="64.5" customHeight="1"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3" s="78"/>
      <c r="E53" s="79"/>
      <c r="F53" s="79"/>
      <c r="G53" s="79"/>
      <c r="H53" s="80"/>
    </row>
    <row r="54" spans="1:8" s="16" customFormat="1" ht="24.95" customHeight="1" thickBot="1" x14ac:dyDescent="0.25">
      <c r="A54" s="81"/>
      <c r="B54" s="467"/>
      <c r="C54" s="118"/>
      <c r="D54" s="325"/>
      <c r="E54" s="325"/>
      <c r="F54" s="325"/>
      <c r="G54" s="325"/>
      <c r="H54" s="326"/>
    </row>
    <row r="55" spans="1:8" ht="50.1" customHeight="1" thickBot="1" x14ac:dyDescent="0.25">
      <c r="A55" s="119" t="s">
        <v>31</v>
      </c>
      <c r="B55" s="601"/>
      <c r="C55" s="601"/>
      <c r="D55" s="528" t="str">
        <f>"от "&amp;MIN(D56:D75)&amp;" до "&amp;MAX(D56:D75)</f>
        <v>от 2340 до 46800</v>
      </c>
      <c r="E55" s="528"/>
      <c r="F55" s="528"/>
      <c r="G55" s="528"/>
      <c r="H55" s="529"/>
    </row>
    <row r="56" spans="1:8" ht="37.5" customHeight="1" x14ac:dyDescent="0.2">
      <c r="A56" s="732" t="s">
        <v>32</v>
      </c>
      <c r="B56" s="733"/>
      <c r="C56"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6" s="56">
        <v>2340</v>
      </c>
      <c r="E56" s="37"/>
      <c r="F56" s="37"/>
      <c r="G56" s="37"/>
      <c r="H56" s="38"/>
    </row>
    <row r="57" spans="1:8" ht="37.5" customHeight="1" x14ac:dyDescent="0.2">
      <c r="A57" s="500" t="s">
        <v>33</v>
      </c>
      <c r="B57" s="511"/>
      <c r="C57" s="367"/>
      <c r="D57" s="56">
        <v>4680</v>
      </c>
      <c r="E57" s="37"/>
      <c r="F57" s="37"/>
      <c r="G57" s="37"/>
      <c r="H57" s="38"/>
    </row>
    <row r="58" spans="1:8" ht="37.5" customHeight="1" x14ac:dyDescent="0.2">
      <c r="A58" s="500" t="s">
        <v>34</v>
      </c>
      <c r="B58" s="511"/>
      <c r="C58" s="367"/>
      <c r="D58" s="56">
        <v>7020</v>
      </c>
      <c r="E58" s="37"/>
      <c r="F58" s="37"/>
      <c r="G58" s="37"/>
      <c r="H58" s="38"/>
    </row>
    <row r="59" spans="1:8" ht="37.5" customHeight="1" x14ac:dyDescent="0.2">
      <c r="A59" s="500" t="s">
        <v>35</v>
      </c>
      <c r="B59" s="511"/>
      <c r="C59" s="367"/>
      <c r="D59" s="56">
        <v>9360</v>
      </c>
      <c r="E59" s="37"/>
      <c r="F59" s="37"/>
      <c r="G59" s="37"/>
      <c r="H59" s="38"/>
    </row>
    <row r="60" spans="1:8" ht="37.5" customHeight="1" x14ac:dyDescent="0.2">
      <c r="A60" s="500" t="s">
        <v>36</v>
      </c>
      <c r="B60" s="511"/>
      <c r="C60" s="367"/>
      <c r="D60" s="56">
        <v>11700</v>
      </c>
      <c r="E60" s="37"/>
      <c r="F60" s="37"/>
      <c r="G60" s="37"/>
      <c r="H60" s="38"/>
    </row>
    <row r="61" spans="1:8" ht="37.5" customHeight="1" x14ac:dyDescent="0.2">
      <c r="A61" s="500" t="s">
        <v>37</v>
      </c>
      <c r="B61" s="511"/>
      <c r="C61" s="367"/>
      <c r="D61" s="56">
        <v>14040</v>
      </c>
      <c r="E61" s="37"/>
      <c r="F61" s="37"/>
      <c r="G61" s="37"/>
      <c r="H61" s="38"/>
    </row>
    <row r="62" spans="1:8" ht="37.5" customHeight="1" x14ac:dyDescent="0.2">
      <c r="A62" s="500" t="s">
        <v>38</v>
      </c>
      <c r="B62" s="511"/>
      <c r="C62" s="367"/>
      <c r="D62" s="56">
        <v>16380</v>
      </c>
      <c r="E62" s="37"/>
      <c r="F62" s="37"/>
      <c r="G62" s="37"/>
      <c r="H62" s="38"/>
    </row>
    <row r="63" spans="1:8" ht="37.5" customHeight="1" x14ac:dyDescent="0.2">
      <c r="A63" s="500" t="s">
        <v>39</v>
      </c>
      <c r="B63" s="511"/>
      <c r="C63" s="367"/>
      <c r="D63" s="56">
        <v>18720</v>
      </c>
      <c r="E63" s="37"/>
      <c r="F63" s="37"/>
      <c r="G63" s="37"/>
      <c r="H63" s="38"/>
    </row>
    <row r="64" spans="1:8" ht="37.5" customHeight="1" x14ac:dyDescent="0.2">
      <c r="A64" s="500" t="s">
        <v>40</v>
      </c>
      <c r="B64" s="511"/>
      <c r="C64" s="367"/>
      <c r="D64" s="56">
        <v>21060</v>
      </c>
      <c r="E64" s="37"/>
      <c r="F64" s="37"/>
      <c r="G64" s="37"/>
      <c r="H64" s="38"/>
    </row>
    <row r="65" spans="1:8" ht="37.5" customHeight="1" x14ac:dyDescent="0.2">
      <c r="A65" s="500" t="s">
        <v>41</v>
      </c>
      <c r="B65" s="511"/>
      <c r="C65" s="367"/>
      <c r="D65" s="56">
        <v>23400</v>
      </c>
      <c r="E65" s="37"/>
      <c r="F65" s="37"/>
      <c r="G65" s="37"/>
      <c r="H65" s="38"/>
    </row>
    <row r="66" spans="1:8" ht="37.5" customHeight="1" x14ac:dyDescent="0.2">
      <c r="A66" s="500" t="s">
        <v>42</v>
      </c>
      <c r="B66" s="511"/>
      <c r="C66" s="367"/>
      <c r="D66" s="56">
        <v>25740</v>
      </c>
      <c r="E66" s="37"/>
      <c r="F66" s="37"/>
      <c r="G66" s="37"/>
      <c r="H66" s="38"/>
    </row>
    <row r="67" spans="1:8" ht="37.5" customHeight="1" x14ac:dyDescent="0.2">
      <c r="A67" s="500" t="s">
        <v>43</v>
      </c>
      <c r="B67" s="511"/>
      <c r="C67" s="367"/>
      <c r="D67" s="56">
        <v>28080</v>
      </c>
      <c r="E67" s="37"/>
      <c r="F67" s="37"/>
      <c r="G67" s="37"/>
      <c r="H67" s="38"/>
    </row>
    <row r="68" spans="1:8" ht="37.5" customHeight="1" x14ac:dyDescent="0.2">
      <c r="A68" s="500" t="s">
        <v>44</v>
      </c>
      <c r="B68" s="511"/>
      <c r="C68" s="367"/>
      <c r="D68" s="56">
        <v>30420</v>
      </c>
      <c r="E68" s="37"/>
      <c r="F68" s="37"/>
      <c r="G68" s="37"/>
      <c r="H68" s="38"/>
    </row>
    <row r="69" spans="1:8" ht="37.5" customHeight="1" x14ac:dyDescent="0.2">
      <c r="A69" s="500" t="s">
        <v>45</v>
      </c>
      <c r="B69" s="511"/>
      <c r="C69" s="367"/>
      <c r="D69" s="56">
        <v>32760</v>
      </c>
      <c r="E69" s="37"/>
      <c r="F69" s="37"/>
      <c r="G69" s="37"/>
      <c r="H69" s="38"/>
    </row>
    <row r="70" spans="1:8" ht="37.5" customHeight="1" x14ac:dyDescent="0.2">
      <c r="A70" s="500" t="s">
        <v>46</v>
      </c>
      <c r="B70" s="511"/>
      <c r="C70" s="367"/>
      <c r="D70" s="56">
        <v>35100</v>
      </c>
      <c r="E70" s="37"/>
      <c r="F70" s="37"/>
      <c r="G70" s="37"/>
      <c r="H70" s="38"/>
    </row>
    <row r="71" spans="1:8" ht="37.5" customHeight="1" x14ac:dyDescent="0.2">
      <c r="A71" s="500" t="s">
        <v>47</v>
      </c>
      <c r="B71" s="511"/>
      <c r="C71" s="367"/>
      <c r="D71" s="56">
        <v>37440</v>
      </c>
      <c r="E71" s="37"/>
      <c r="F71" s="37"/>
      <c r="G71" s="37"/>
      <c r="H71" s="38"/>
    </row>
    <row r="72" spans="1:8" ht="37.5" customHeight="1" x14ac:dyDescent="0.2">
      <c r="A72" s="500" t="s">
        <v>48</v>
      </c>
      <c r="B72" s="511"/>
      <c r="C72" s="367"/>
      <c r="D72" s="56">
        <v>39780</v>
      </c>
      <c r="E72" s="37"/>
      <c r="F72" s="37"/>
      <c r="G72" s="37"/>
      <c r="H72" s="38"/>
    </row>
    <row r="73" spans="1:8" ht="37.5" customHeight="1" x14ac:dyDescent="0.2">
      <c r="A73" s="500" t="s">
        <v>49</v>
      </c>
      <c r="B73" s="511"/>
      <c r="C73" s="367"/>
      <c r="D73" s="56">
        <v>42120</v>
      </c>
      <c r="E73" s="37"/>
      <c r="F73" s="37"/>
      <c r="G73" s="37"/>
      <c r="H73" s="38"/>
    </row>
    <row r="74" spans="1:8" ht="37.5" customHeight="1" x14ac:dyDescent="0.2">
      <c r="A74" s="500" t="s">
        <v>50</v>
      </c>
      <c r="B74" s="511"/>
      <c r="C74" s="367"/>
      <c r="D74" s="56">
        <v>44460</v>
      </c>
      <c r="E74" s="37"/>
      <c r="F74" s="37"/>
      <c r="G74" s="37"/>
      <c r="H74" s="38"/>
    </row>
    <row r="75" spans="1:8" ht="37.5" customHeight="1" x14ac:dyDescent="0.2">
      <c r="A75" s="130" t="s">
        <v>51</v>
      </c>
      <c r="B75" s="131"/>
      <c r="C75" s="367"/>
      <c r="D75" s="56">
        <v>46800</v>
      </c>
      <c r="E75" s="37"/>
      <c r="F75" s="37"/>
      <c r="G75" s="37"/>
      <c r="H75" s="38"/>
    </row>
    <row r="76" spans="1:8" ht="37.5" customHeight="1" x14ac:dyDescent="0.2">
      <c r="A76" s="130" t="s">
        <v>197</v>
      </c>
      <c r="B76" s="131"/>
      <c r="C76" s="367"/>
      <c r="D76" s="56">
        <v>49140</v>
      </c>
      <c r="E76" s="37"/>
      <c r="F76" s="37"/>
      <c r="G76" s="37"/>
      <c r="H76" s="38"/>
    </row>
    <row r="77" spans="1:8" ht="37.5" customHeight="1" x14ac:dyDescent="0.2">
      <c r="A77" s="130" t="s">
        <v>198</v>
      </c>
      <c r="B77" s="131"/>
      <c r="C77" s="367"/>
      <c r="D77" s="56">
        <v>51480</v>
      </c>
      <c r="E77" s="37"/>
      <c r="F77" s="37"/>
      <c r="G77" s="37"/>
      <c r="H77" s="38"/>
    </row>
    <row r="78" spans="1:8" ht="37.5" customHeight="1" x14ac:dyDescent="0.2">
      <c r="A78" s="130" t="s">
        <v>199</v>
      </c>
      <c r="B78" s="131"/>
      <c r="C78" s="367"/>
      <c r="D78" s="56">
        <v>53820</v>
      </c>
      <c r="E78" s="37"/>
      <c r="F78" s="37"/>
      <c r="G78" s="37"/>
      <c r="H78" s="38"/>
    </row>
    <row r="79" spans="1:8" ht="37.5" customHeight="1" x14ac:dyDescent="0.2">
      <c r="A79" s="130" t="s">
        <v>200</v>
      </c>
      <c r="B79" s="131"/>
      <c r="C79" s="367"/>
      <c r="D79" s="56">
        <v>56160</v>
      </c>
      <c r="E79" s="37"/>
      <c r="F79" s="37"/>
      <c r="G79" s="37"/>
      <c r="H79" s="38"/>
    </row>
    <row r="80" spans="1:8" ht="37.5" customHeight="1" x14ac:dyDescent="0.2">
      <c r="A80" s="130" t="s">
        <v>201</v>
      </c>
      <c r="B80" s="131"/>
      <c r="C80" s="367"/>
      <c r="D80" s="56">
        <v>58500</v>
      </c>
      <c r="E80" s="37"/>
      <c r="F80" s="37"/>
      <c r="G80" s="37"/>
      <c r="H80" s="38"/>
    </row>
    <row r="81" spans="1:8" ht="37.5" customHeight="1" x14ac:dyDescent="0.2">
      <c r="A81" s="130" t="s">
        <v>202</v>
      </c>
      <c r="B81" s="131"/>
      <c r="C81" s="367"/>
      <c r="D81" s="56">
        <v>60840</v>
      </c>
      <c r="E81" s="37"/>
      <c r="F81" s="37"/>
      <c r="G81" s="37"/>
      <c r="H81" s="38"/>
    </row>
    <row r="82" spans="1:8" ht="37.5" customHeight="1" x14ac:dyDescent="0.2">
      <c r="A82" s="130" t="s">
        <v>203</v>
      </c>
      <c r="B82" s="131"/>
      <c r="C82" s="367"/>
      <c r="D82" s="56">
        <v>63180</v>
      </c>
      <c r="E82" s="37"/>
      <c r="F82" s="37"/>
      <c r="G82" s="37"/>
      <c r="H82" s="38"/>
    </row>
    <row r="83" spans="1:8" ht="37.5" customHeight="1" x14ac:dyDescent="0.2">
      <c r="A83" s="130" t="s">
        <v>204</v>
      </c>
      <c r="B83" s="131"/>
      <c r="C83" s="367"/>
      <c r="D83" s="56">
        <v>65520</v>
      </c>
      <c r="E83" s="37"/>
      <c r="F83" s="37"/>
      <c r="G83" s="37"/>
      <c r="H83" s="38"/>
    </row>
    <row r="84" spans="1:8" ht="37.5" customHeight="1" x14ac:dyDescent="0.2">
      <c r="A84" s="130" t="s">
        <v>205</v>
      </c>
      <c r="B84" s="131"/>
      <c r="C84" s="367"/>
      <c r="D84" s="56">
        <v>67860</v>
      </c>
      <c r="E84" s="37"/>
      <c r="F84" s="37"/>
      <c r="G84" s="37"/>
      <c r="H84" s="38"/>
    </row>
    <row r="85" spans="1:8" ht="37.5" customHeight="1" thickBot="1" x14ac:dyDescent="0.25">
      <c r="A85" s="130" t="s">
        <v>206</v>
      </c>
      <c r="B85" s="131"/>
      <c r="C85" s="368"/>
      <c r="D85" s="56">
        <v>70200</v>
      </c>
      <c r="E85" s="37"/>
      <c r="F85" s="37"/>
      <c r="G85" s="37"/>
      <c r="H85" s="38"/>
    </row>
    <row r="86" spans="1:8" ht="50.1" customHeight="1" thickBot="1" x14ac:dyDescent="0.25">
      <c r="A86" s="119" t="s">
        <v>52</v>
      </c>
      <c r="B86" s="601"/>
      <c r="C86" s="601"/>
      <c r="D86" s="528" t="str">
        <f>"от "&amp;MIN(D87:D96)&amp;" до "&amp;MAX(D87:D96)</f>
        <v>от 240 до 5076</v>
      </c>
      <c r="E86" s="528"/>
      <c r="F86" s="528"/>
      <c r="G86" s="528"/>
      <c r="H86" s="529"/>
    </row>
    <row r="87" spans="1:8" ht="151.5" x14ac:dyDescent="0.2">
      <c r="A87" s="348" t="s">
        <v>53</v>
      </c>
      <c r="B87" s="349" t="s">
        <v>13</v>
      </c>
      <c r="C87" s="369"/>
      <c r="D87" s="36">
        <v>810</v>
      </c>
      <c r="E87" s="37"/>
      <c r="F87" s="37"/>
      <c r="G87" s="37"/>
      <c r="H87" s="38"/>
    </row>
    <row r="88" spans="1:8" ht="37.5" customHeight="1" x14ac:dyDescent="0.2">
      <c r="A88" s="273" t="s">
        <v>54</v>
      </c>
      <c r="B88" s="734"/>
      <c r="C88" s="73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8" s="36">
        <v>474</v>
      </c>
      <c r="E88" s="37"/>
      <c r="F88" s="37"/>
      <c r="G88" s="37"/>
      <c r="H88" s="38"/>
    </row>
    <row r="89" spans="1:8" ht="37.5" customHeight="1" x14ac:dyDescent="0.2">
      <c r="A89" s="273" t="s">
        <v>55</v>
      </c>
      <c r="B89" s="734"/>
      <c r="C89" s="736"/>
      <c r="D89" s="36">
        <v>5016</v>
      </c>
      <c r="E89" s="37"/>
      <c r="F89" s="37"/>
      <c r="G89" s="37"/>
      <c r="H89" s="38"/>
    </row>
    <row r="90" spans="1:8" ht="37.5" customHeight="1" x14ac:dyDescent="0.2">
      <c r="A90" s="273" t="s">
        <v>56</v>
      </c>
      <c r="B90" s="734"/>
      <c r="C90" s="736"/>
      <c r="D90" s="36">
        <v>1476</v>
      </c>
      <c r="E90" s="37"/>
      <c r="F90" s="37"/>
      <c r="G90" s="37"/>
      <c r="H90" s="38"/>
    </row>
    <row r="91" spans="1:8" ht="37.5" customHeight="1" x14ac:dyDescent="0.2">
      <c r="A91" s="273" t="s">
        <v>57</v>
      </c>
      <c r="B91" s="734"/>
      <c r="C91" s="736"/>
      <c r="D91" s="36">
        <v>4308</v>
      </c>
      <c r="E91" s="37"/>
      <c r="F91" s="37"/>
      <c r="G91" s="37"/>
      <c r="H91" s="38"/>
    </row>
    <row r="92" spans="1:8" ht="37.5" customHeight="1" x14ac:dyDescent="0.2">
      <c r="A92" s="273" t="s">
        <v>58</v>
      </c>
      <c r="B92" s="734"/>
      <c r="C92" s="736"/>
      <c r="D92" s="36">
        <v>240</v>
      </c>
      <c r="E92" s="37"/>
      <c r="F92" s="37"/>
      <c r="G92" s="37"/>
      <c r="H92" s="38"/>
    </row>
    <row r="93" spans="1:8" ht="37.5" customHeight="1" x14ac:dyDescent="0.2">
      <c r="A93" s="273" t="s">
        <v>59</v>
      </c>
      <c r="B93" s="734"/>
      <c r="C93" s="736"/>
      <c r="D93" s="36">
        <v>240</v>
      </c>
      <c r="E93" s="37"/>
      <c r="F93" s="37"/>
      <c r="G93" s="37"/>
      <c r="H93" s="38"/>
    </row>
    <row r="94" spans="1:8" ht="37.5" customHeight="1" x14ac:dyDescent="0.2">
      <c r="A94" s="273" t="s">
        <v>60</v>
      </c>
      <c r="B94" s="734"/>
      <c r="C94" s="736"/>
      <c r="D94" s="36">
        <v>480</v>
      </c>
      <c r="E94" s="37"/>
      <c r="F94" s="37"/>
      <c r="G94" s="37"/>
      <c r="H94" s="38"/>
    </row>
    <row r="95" spans="1:8" ht="37.5" customHeight="1" x14ac:dyDescent="0.2">
      <c r="A95" s="273" t="s">
        <v>61</v>
      </c>
      <c r="B95" s="734"/>
      <c r="C95" s="736"/>
      <c r="D95" s="36">
        <v>720</v>
      </c>
      <c r="E95" s="37"/>
      <c r="F95" s="37"/>
      <c r="G95" s="37"/>
      <c r="H95" s="38"/>
    </row>
    <row r="96" spans="1:8" ht="37.5" customHeight="1" x14ac:dyDescent="0.2">
      <c r="A96" s="273" t="s">
        <v>62</v>
      </c>
      <c r="B96" s="734"/>
      <c r="C96" s="737"/>
      <c r="D96" s="36">
        <v>5076</v>
      </c>
      <c r="E96" s="37"/>
      <c r="F96" s="37"/>
      <c r="G96" s="37"/>
      <c r="H96" s="38"/>
    </row>
    <row r="97" spans="1:8" s="16" customFormat="1" ht="117.75" customHeight="1" thickBot="1" x14ac:dyDescent="0.25">
      <c r="A97" s="738" t="s">
        <v>64</v>
      </c>
      <c r="B97" s="739"/>
      <c r="C97" s="7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7" s="36">
        <v>30</v>
      </c>
      <c r="E97" s="37"/>
      <c r="F97" s="37"/>
      <c r="G97" s="37"/>
      <c r="H97" s="38"/>
    </row>
    <row r="98" spans="1:8" ht="50.1" customHeight="1" thickBot="1" x14ac:dyDescent="0.25">
      <c r="A98" s="24" t="s">
        <v>65</v>
      </c>
      <c r="B98" s="25"/>
      <c r="C98" s="26"/>
      <c r="D98" s="156" t="str">
        <f>"от "&amp;MIN(D100,D120:D136)&amp;" до "&amp;MAX(D100,D120:D136)</f>
        <v>от 504 до 30000</v>
      </c>
      <c r="E98" s="156"/>
      <c r="F98" s="156"/>
      <c r="G98" s="156"/>
      <c r="H98" s="157"/>
    </row>
    <row r="99" spans="1:8" s="16" customFormat="1" ht="24.95" customHeight="1" thickBot="1" x14ac:dyDescent="0.25">
      <c r="A99" s="81"/>
      <c r="B99" s="467"/>
      <c r="C99" s="118"/>
      <c r="D99" s="325"/>
      <c r="E99" s="325"/>
      <c r="F99" s="325"/>
      <c r="G99" s="325"/>
      <c r="H99" s="326"/>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00" s="165">
        <v>10008</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2502</v>
      </c>
      <c r="E102" s="140"/>
      <c r="F102" s="140"/>
      <c r="G102" s="140"/>
      <c r="H102" s="141"/>
    </row>
    <row r="103" spans="1:8" ht="63" customHeight="1" x14ac:dyDescent="0.2">
      <c r="A103" s="173" t="s">
        <v>70</v>
      </c>
      <c r="B103" s="174"/>
      <c r="C103" s="169"/>
      <c r="D103" s="140">
        <f>D100/5</f>
        <v>2001.6</v>
      </c>
      <c r="E103" s="140"/>
      <c r="F103" s="140"/>
      <c r="G103" s="140"/>
      <c r="H103" s="141"/>
    </row>
    <row r="104" spans="1:8" ht="63" customHeight="1" x14ac:dyDescent="0.2">
      <c r="A104" s="173" t="s">
        <v>71</v>
      </c>
      <c r="B104" s="174"/>
      <c r="C104" s="169"/>
      <c r="D104" s="140">
        <f>D100/6</f>
        <v>1668</v>
      </c>
      <c r="E104" s="140"/>
      <c r="F104" s="140"/>
      <c r="G104" s="140"/>
      <c r="H104" s="141"/>
    </row>
    <row r="105" spans="1:8" ht="63" customHeight="1" x14ac:dyDescent="0.2">
      <c r="A105" s="173" t="s">
        <v>72</v>
      </c>
      <c r="B105" s="174"/>
      <c r="C105" s="169"/>
      <c r="D105" s="140">
        <f>D100/7</f>
        <v>1429.7142857142858</v>
      </c>
      <c r="E105" s="140"/>
      <c r="F105" s="140"/>
      <c r="G105" s="140"/>
      <c r="H105" s="141"/>
    </row>
    <row r="106" spans="1:8" ht="63" customHeight="1" x14ac:dyDescent="0.2">
      <c r="A106" s="173" t="s">
        <v>73</v>
      </c>
      <c r="B106" s="174"/>
      <c r="C106" s="169"/>
      <c r="D106" s="140">
        <f>D100/8</f>
        <v>1251</v>
      </c>
      <c r="E106" s="140"/>
      <c r="F106" s="140"/>
      <c r="G106" s="140"/>
      <c r="H106" s="141"/>
    </row>
    <row r="107" spans="1:8" ht="63" customHeight="1" x14ac:dyDescent="0.2">
      <c r="A107" s="173" t="s">
        <v>74</v>
      </c>
      <c r="B107" s="174"/>
      <c r="C107" s="169"/>
      <c r="D107" s="140">
        <f>D100/9</f>
        <v>1112</v>
      </c>
      <c r="E107" s="140"/>
      <c r="F107" s="140"/>
      <c r="G107" s="140"/>
      <c r="H107" s="141"/>
    </row>
    <row r="108" spans="1:8" ht="63" customHeight="1" x14ac:dyDescent="0.2">
      <c r="A108" s="173" t="s">
        <v>75</v>
      </c>
      <c r="B108" s="174"/>
      <c r="C108" s="169"/>
      <c r="D108" s="140">
        <f>D100/10</f>
        <v>1000.8</v>
      </c>
      <c r="E108" s="140"/>
      <c r="F108" s="140"/>
      <c r="G108" s="140"/>
      <c r="H108" s="141"/>
    </row>
    <row r="109" spans="1:8" ht="63" customHeight="1" thickBot="1" x14ac:dyDescent="0.25">
      <c r="A109" s="162" t="s">
        <v>76</v>
      </c>
      <c r="B109" s="163"/>
      <c r="C109" s="169"/>
      <c r="D109" s="165">
        <v>13944</v>
      </c>
      <c r="E109" s="165"/>
      <c r="F109" s="165"/>
      <c r="G109" s="165"/>
      <c r="H109" s="166"/>
    </row>
    <row r="110" spans="1:8" ht="63" customHeight="1" thickBot="1" x14ac:dyDescent="0.25">
      <c r="A110" s="167" t="s">
        <v>67</v>
      </c>
      <c r="B110" s="168"/>
      <c r="C110" s="169"/>
      <c r="D110" s="170" t="s">
        <v>68</v>
      </c>
      <c r="E110" s="171"/>
      <c r="F110" s="171"/>
      <c r="G110" s="171"/>
      <c r="H110" s="172"/>
    </row>
    <row r="111" spans="1:8" ht="63" customHeight="1" x14ac:dyDescent="0.2">
      <c r="A111" s="173" t="s">
        <v>69</v>
      </c>
      <c r="B111" s="174"/>
      <c r="C111" s="169"/>
      <c r="D111" s="140">
        <v>3486</v>
      </c>
      <c r="E111" s="140"/>
      <c r="F111" s="140"/>
      <c r="G111" s="140"/>
      <c r="H111" s="141"/>
    </row>
    <row r="112" spans="1:8" ht="63" customHeight="1" x14ac:dyDescent="0.2">
      <c r="A112" s="173" t="s">
        <v>70</v>
      </c>
      <c r="B112" s="174"/>
      <c r="C112" s="169"/>
      <c r="D112" s="140">
        <v>2788.7999999999997</v>
      </c>
      <c r="E112" s="140"/>
      <c r="F112" s="140"/>
      <c r="G112" s="140"/>
      <c r="H112" s="141"/>
    </row>
    <row r="113" spans="1:8" ht="63" customHeight="1" x14ac:dyDescent="0.2">
      <c r="A113" s="173" t="s">
        <v>71</v>
      </c>
      <c r="B113" s="174"/>
      <c r="C113" s="169"/>
      <c r="D113" s="140">
        <v>2324</v>
      </c>
      <c r="E113" s="140"/>
      <c r="F113" s="140"/>
      <c r="G113" s="140"/>
      <c r="H113" s="141"/>
    </row>
    <row r="114" spans="1:8" ht="63" customHeight="1" x14ac:dyDescent="0.2">
      <c r="A114" s="173" t="s">
        <v>72</v>
      </c>
      <c r="B114" s="174"/>
      <c r="C114" s="169"/>
      <c r="D114" s="140">
        <v>1992</v>
      </c>
      <c r="E114" s="140"/>
      <c r="F114" s="140"/>
      <c r="G114" s="140"/>
      <c r="H114" s="141"/>
    </row>
    <row r="115" spans="1:8" ht="63" customHeight="1" x14ac:dyDescent="0.2">
      <c r="A115" s="173" t="s">
        <v>73</v>
      </c>
      <c r="B115" s="174"/>
      <c r="C115" s="169"/>
      <c r="D115" s="140">
        <v>1743</v>
      </c>
      <c r="E115" s="140"/>
      <c r="F115" s="140"/>
      <c r="G115" s="140"/>
      <c r="H115" s="141"/>
    </row>
    <row r="116" spans="1:8" ht="63" customHeight="1" x14ac:dyDescent="0.2">
      <c r="A116" s="173" t="s">
        <v>74</v>
      </c>
      <c r="B116" s="174"/>
      <c r="C116" s="169"/>
      <c r="D116" s="140">
        <v>1549.3333333333333</v>
      </c>
      <c r="E116" s="140"/>
      <c r="F116" s="140"/>
      <c r="G116" s="140"/>
      <c r="H116" s="141"/>
    </row>
    <row r="117" spans="1:8" ht="63" customHeight="1" thickBot="1" x14ac:dyDescent="0.25">
      <c r="A117" s="173" t="s">
        <v>75</v>
      </c>
      <c r="B117" s="174"/>
      <c r="C117" s="177"/>
      <c r="D117" s="140">
        <v>1394.3999999999999</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8" s="36">
        <v>15000</v>
      </c>
      <c r="E118" s="37"/>
      <c r="F118" s="37"/>
      <c r="G118" s="37"/>
      <c r="H118" s="38"/>
    </row>
    <row r="119" spans="1:8" s="16" customFormat="1" ht="24.95" customHeight="1" thickBot="1" x14ac:dyDescent="0.25">
      <c r="A119" s="81"/>
      <c r="B119" s="467"/>
      <c r="C119" s="118"/>
      <c r="D119" s="325"/>
      <c r="E119" s="325"/>
      <c r="F119" s="325"/>
      <c r="G119" s="325"/>
      <c r="H119" s="326"/>
    </row>
    <row r="120" spans="1:8" ht="50.1" customHeight="1" x14ac:dyDescent="0.2">
      <c r="A120" s="507" t="s">
        <v>78</v>
      </c>
      <c r="B120" s="508"/>
      <c r="C120" s="294" t="str">
        <f>"Интернет-площадка 2gis.ru на основе Cправочника организаций "&amp;$C$2&amp;""</f>
        <v>Интернет-площадка 2gis.ru на основе Cправочника организаций "2ГИС.ТОМСК"</v>
      </c>
      <c r="D120" s="36">
        <v>6300</v>
      </c>
      <c r="E120" s="37"/>
      <c r="F120" s="37"/>
      <c r="G120" s="37"/>
      <c r="H120" s="38"/>
    </row>
    <row r="121" spans="1:8" ht="50.1" customHeight="1" x14ac:dyDescent="0.2">
      <c r="A121" s="137" t="s">
        <v>79</v>
      </c>
      <c r="B121" s="191"/>
      <c r="C121"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6">
        <v>3780</v>
      </c>
      <c r="E121" s="37"/>
      <c r="F121" s="37"/>
      <c r="G121" s="37"/>
      <c r="H121" s="38"/>
    </row>
    <row r="122" spans="1:8" ht="50.1" customHeight="1" x14ac:dyDescent="0.2">
      <c r="A122" s="137" t="s">
        <v>80</v>
      </c>
      <c r="B122" s="191"/>
      <c r="C122"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2" s="36">
        <v>18528</v>
      </c>
      <c r="E122" s="37"/>
      <c r="F122" s="37"/>
      <c r="G122" s="37"/>
      <c r="H122" s="38"/>
    </row>
    <row r="123" spans="1:8" ht="50.1" customHeight="1" x14ac:dyDescent="0.2">
      <c r="A123" s="137" t="s">
        <v>81</v>
      </c>
      <c r="B123" s="191"/>
      <c r="C123" s="190" t="str">
        <f>"Интернет-площадка 2gis.ru на основе Cправочника организаций "&amp;$C$2&amp;""</f>
        <v>Интернет-площадка 2gis.ru на основе Cправочника организаций "2ГИС.ТОМСК"</v>
      </c>
      <c r="D123" s="36">
        <v>10050</v>
      </c>
      <c r="E123" s="37"/>
      <c r="F123" s="37"/>
      <c r="G123" s="37"/>
      <c r="H123" s="38"/>
    </row>
    <row r="124" spans="1:8" ht="50.1" customHeight="1" x14ac:dyDescent="0.2">
      <c r="A124" s="137" t="s">
        <v>82</v>
      </c>
      <c r="B124" s="191"/>
      <c r="C124" s="190" t="str">
        <f>"Интернет-площадка 2gis.ru на основе Cправочника организаций "&amp;$C$2&amp;""</f>
        <v>Интернет-площадка 2gis.ru на основе Cправочника организаций "2ГИС.ТОМСК"</v>
      </c>
      <c r="D124" s="36">
        <v>12060</v>
      </c>
      <c r="E124" s="37"/>
      <c r="F124" s="37"/>
      <c r="G124" s="37"/>
      <c r="H124" s="38"/>
    </row>
    <row r="125" spans="1:8" ht="50.1" customHeight="1" x14ac:dyDescent="0.2">
      <c r="A125" s="137" t="s">
        <v>83</v>
      </c>
      <c r="B125" s="191"/>
      <c r="C125"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5" s="36">
        <v>8736</v>
      </c>
      <c r="E125" s="37"/>
      <c r="F125" s="37"/>
      <c r="G125" s="37"/>
      <c r="H125" s="38"/>
    </row>
    <row r="126" spans="1:8" ht="50.1" customHeight="1" x14ac:dyDescent="0.2">
      <c r="A126" s="137" t="s">
        <v>84</v>
      </c>
      <c r="B126" s="191"/>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6" s="36">
        <v>7494</v>
      </c>
      <c r="E126" s="37"/>
      <c r="F126" s="37"/>
      <c r="G126" s="37"/>
      <c r="H126" s="38"/>
    </row>
    <row r="127" spans="1:8" ht="50.1" customHeight="1" x14ac:dyDescent="0.2">
      <c r="A127" s="137" t="s">
        <v>85</v>
      </c>
      <c r="B127" s="191"/>
      <c r="C127"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7" s="36">
        <v>18528</v>
      </c>
      <c r="E127" s="37"/>
      <c r="F127" s="37"/>
      <c r="G127" s="37"/>
      <c r="H127" s="38"/>
    </row>
    <row r="128" spans="1:8" ht="50.1" customHeight="1" x14ac:dyDescent="0.2">
      <c r="A128" s="137" t="s">
        <v>86</v>
      </c>
      <c r="B128" s="191"/>
      <c r="C128" s="190" t="str">
        <f>C160</f>
        <v>электронный справочник на основе Справочника организаций "2ГИС.ТОМСК" (мобильная версия 2ГИС 4.0 и выше)</v>
      </c>
      <c r="D128" s="36">
        <v>15000</v>
      </c>
      <c r="E128" s="37"/>
      <c r="F128" s="37"/>
      <c r="G128" s="37"/>
      <c r="H128" s="38"/>
    </row>
    <row r="129" spans="1:8" ht="50.1" customHeight="1" x14ac:dyDescent="0.2">
      <c r="A129" s="137" t="s">
        <v>87</v>
      </c>
      <c r="B129" s="191"/>
      <c r="C129" s="190" t="s">
        <v>88</v>
      </c>
      <c r="D129" s="36">
        <v>504</v>
      </c>
      <c r="E129" s="37"/>
      <c r="F129" s="37"/>
      <c r="G129" s="37"/>
      <c r="H129" s="38"/>
    </row>
    <row r="130" spans="1:8" ht="64.5" customHeight="1" x14ac:dyDescent="0.2">
      <c r="A130" s="143" t="s">
        <v>89</v>
      </c>
      <c r="B130" s="144"/>
      <c r="C13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0" s="36">
        <v>4590</v>
      </c>
      <c r="E130" s="37"/>
      <c r="F130" s="37"/>
      <c r="G130" s="37"/>
      <c r="H130" s="38"/>
    </row>
    <row r="131" spans="1:8" ht="64.5" customHeight="1" x14ac:dyDescent="0.2">
      <c r="A131" s="143" t="s">
        <v>90</v>
      </c>
      <c r="B131" s="144"/>
      <c r="C131" s="190"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1" s="36">
        <v>3672</v>
      </c>
      <c r="E131" s="37"/>
      <c r="F131" s="37"/>
      <c r="G131" s="37"/>
      <c r="H131" s="38"/>
    </row>
    <row r="132" spans="1:8" ht="64.5" customHeight="1" x14ac:dyDescent="0.2">
      <c r="A132" s="143" t="s">
        <v>91</v>
      </c>
      <c r="B132" s="144"/>
      <c r="C132"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2" s="36">
        <v>3870</v>
      </c>
      <c r="E132" s="37"/>
      <c r="F132" s="37"/>
      <c r="G132" s="37"/>
      <c r="H132" s="38"/>
    </row>
    <row r="133" spans="1:8" ht="64.5" customHeight="1" x14ac:dyDescent="0.2">
      <c r="A133" s="143" t="s">
        <v>92</v>
      </c>
      <c r="B133" s="144"/>
      <c r="C133"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3" s="36">
        <v>1836</v>
      </c>
      <c r="E133" s="37"/>
      <c r="F133" s="37"/>
      <c r="G133" s="37"/>
      <c r="H133" s="38"/>
    </row>
    <row r="134" spans="1:8" ht="64.5" customHeight="1" x14ac:dyDescent="0.2">
      <c r="A134" s="143" t="s">
        <v>93</v>
      </c>
      <c r="B134" s="144" t="s">
        <v>93</v>
      </c>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4" s="36">
        <v>30000</v>
      </c>
      <c r="E134" s="37"/>
      <c r="F134" s="37"/>
      <c r="G134" s="37"/>
      <c r="H134" s="38"/>
    </row>
    <row r="135" spans="1:8" ht="64.5" customHeight="1" x14ac:dyDescent="0.2">
      <c r="A135" s="143" t="s">
        <v>94</v>
      </c>
      <c r="B135" s="144" t="s">
        <v>94</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5" s="36">
        <v>10008</v>
      </c>
      <c r="E135" s="37"/>
      <c r="F135" s="37"/>
      <c r="G135" s="37"/>
      <c r="H135" s="38"/>
    </row>
    <row r="136" spans="1:8" ht="50.1" customHeight="1" thickBot="1" x14ac:dyDescent="0.25">
      <c r="A136" s="137" t="s">
        <v>95</v>
      </c>
      <c r="B136" s="191"/>
      <c r="C13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6" s="36">
        <v>5016</v>
      </c>
      <c r="E136" s="37"/>
      <c r="F136" s="37"/>
      <c r="G136" s="37"/>
      <c r="H136" s="38"/>
    </row>
    <row r="137" spans="1:8" s="16" customFormat="1" ht="102" customHeight="1" thickBot="1" x14ac:dyDescent="0.25">
      <c r="A137" s="137" t="s">
        <v>16</v>
      </c>
      <c r="B137" s="191"/>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7" s="36">
        <v>900</v>
      </c>
      <c r="E137" s="37"/>
      <c r="F137" s="37"/>
      <c r="G137" s="37"/>
      <c r="H137" s="38"/>
    </row>
    <row r="138" spans="1:8" s="16" customFormat="1" ht="102" customHeight="1" thickBot="1" x14ac:dyDescent="0.25">
      <c r="A138" s="137" t="s">
        <v>96</v>
      </c>
      <c r="B138" s="191"/>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8" s="36">
        <v>100002</v>
      </c>
      <c r="E138" s="37"/>
      <c r="F138" s="37"/>
      <c r="G138" s="37"/>
      <c r="H138" s="38"/>
    </row>
    <row r="139" spans="1:8" s="16" customFormat="1" ht="126" customHeight="1" x14ac:dyDescent="0.2">
      <c r="A139" s="137" t="s">
        <v>97</v>
      </c>
      <c r="B139" s="191"/>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9" s="36">
        <v>15000</v>
      </c>
      <c r="E139" s="37"/>
      <c r="F139" s="37"/>
      <c r="G139" s="37"/>
      <c r="H139" s="38"/>
    </row>
    <row r="140" spans="1:8" s="16" customFormat="1" ht="96" customHeight="1" x14ac:dyDescent="0.2">
      <c r="A140" s="137" t="s">
        <v>98</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0" s="36">
        <v>10050</v>
      </c>
      <c r="E140" s="37"/>
      <c r="F140" s="37"/>
      <c r="G140" s="37"/>
      <c r="H140" s="38"/>
    </row>
    <row r="141" spans="1:8" s="16" customFormat="1" ht="96" customHeight="1" x14ac:dyDescent="0.2">
      <c r="A141" s="137" t="s">
        <v>99</v>
      </c>
      <c r="B141" s="191"/>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41" s="36">
        <v>15000</v>
      </c>
      <c r="E141" s="37"/>
      <c r="F141" s="37"/>
      <c r="G141" s="37"/>
      <c r="H141" s="38"/>
    </row>
    <row r="142" spans="1:8" ht="50.1" customHeight="1" x14ac:dyDescent="0.2">
      <c r="A142" s="137" t="s">
        <v>100</v>
      </c>
      <c r="B142" s="191"/>
      <c r="C142" s="190" t="str">
        <f>"Интернет-площадка 2gis.ru на основе Cправочника организаций "&amp;$C$2&amp;""</f>
        <v>Интернет-площадка 2gis.ru на основе Cправочника организаций "2ГИС.ТОМСК"</v>
      </c>
      <c r="D142" s="36">
        <v>9480</v>
      </c>
      <c r="E142" s="37"/>
      <c r="F142" s="37"/>
      <c r="G142" s="37"/>
      <c r="H142" s="38"/>
    </row>
    <row r="143" spans="1:8" ht="50.1" customHeight="1" x14ac:dyDescent="0.2">
      <c r="A143" s="137" t="s">
        <v>101</v>
      </c>
      <c r="B143" s="191"/>
      <c r="C143" s="190"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3" s="36">
        <v>5760</v>
      </c>
      <c r="E143" s="37"/>
      <c r="F143" s="37"/>
      <c r="G143" s="37"/>
      <c r="H143" s="38"/>
    </row>
    <row r="144" spans="1:8" ht="50.1" customHeight="1" x14ac:dyDescent="0.2">
      <c r="A144" s="137" t="s">
        <v>102</v>
      </c>
      <c r="B144" s="191"/>
      <c r="C144" s="190" t="str">
        <f t="shared" si="1"/>
        <v>Электронный справочник на основе Справочника организаций "2ГИС.ТОМСК" (версия для ПК)</v>
      </c>
      <c r="D144" s="36">
        <v>27840</v>
      </c>
      <c r="E144" s="37"/>
      <c r="F144" s="37"/>
      <c r="G144" s="37"/>
      <c r="H144" s="38"/>
    </row>
    <row r="145" spans="1:8" ht="50.1" customHeight="1" x14ac:dyDescent="0.2">
      <c r="A145" s="137" t="s">
        <v>103</v>
      </c>
      <c r="B145" s="191"/>
      <c r="C145" s="190" t="str">
        <f>"Интернет-площадка 2gis.ru на основе Cправочника организаций "&amp;$C$2&amp;""</f>
        <v>Интернет-площадка 2gis.ru на основе Cправочника организаций "2ГИС.ТОМСК"</v>
      </c>
      <c r="D145" s="36">
        <v>15120</v>
      </c>
      <c r="E145" s="37"/>
      <c r="F145" s="37"/>
      <c r="G145" s="37"/>
      <c r="H145" s="38"/>
    </row>
    <row r="146" spans="1:8" ht="50.1" customHeight="1" x14ac:dyDescent="0.2">
      <c r="A146" s="137" t="s">
        <v>104</v>
      </c>
      <c r="B146" s="191"/>
      <c r="C146" s="190" t="str">
        <f>"Интернет-площадка 2gis.ru на основе Cправочника организаций "&amp;$C$2&amp;""</f>
        <v>Интернет-площадка 2gis.ru на основе Cправочника организаций "2ГИС.ТОМСК"</v>
      </c>
      <c r="D146" s="36">
        <v>18144</v>
      </c>
      <c r="E146" s="37"/>
      <c r="F146" s="37"/>
      <c r="G146" s="37"/>
      <c r="H146" s="38"/>
    </row>
    <row r="147" spans="1:8" ht="50.1" customHeight="1" x14ac:dyDescent="0.2">
      <c r="A147" s="137" t="s">
        <v>105</v>
      </c>
      <c r="B147" s="191"/>
      <c r="C147" s="190" t="str">
        <f t="shared" si="1"/>
        <v>Электронный справочник на основе Справочника организаций "2ГИС.ТОМСК" (версия для ПК)</v>
      </c>
      <c r="D147" s="36">
        <v>13200</v>
      </c>
      <c r="E147" s="37"/>
      <c r="F147" s="37"/>
      <c r="G147" s="37"/>
      <c r="H147" s="38"/>
    </row>
    <row r="148" spans="1:8" ht="50.1" customHeight="1" x14ac:dyDescent="0.2">
      <c r="A148" s="137" t="s">
        <v>106</v>
      </c>
      <c r="B148" s="191"/>
      <c r="C148" s="190" t="str">
        <f t="shared" si="1"/>
        <v>Электронный справочник на основе Справочника организаций "2ГИС.ТОМСК" (версия для ПК)</v>
      </c>
      <c r="D148" s="36">
        <v>11280</v>
      </c>
      <c r="E148" s="37"/>
      <c r="F148" s="37"/>
      <c r="G148" s="37"/>
      <c r="H148" s="38"/>
    </row>
    <row r="149" spans="1:8" ht="50.1" customHeight="1" x14ac:dyDescent="0.2">
      <c r="A149" s="137" t="s">
        <v>107</v>
      </c>
      <c r="B149" s="191"/>
      <c r="C149" s="190" t="str">
        <f t="shared" si="1"/>
        <v>Электронный справочник на основе Справочника организаций "2ГИС.ТОМСК" (версия для ПК)</v>
      </c>
      <c r="D149" s="36">
        <v>27840</v>
      </c>
      <c r="E149" s="37"/>
      <c r="F149" s="37"/>
      <c r="G149" s="37"/>
      <c r="H149" s="38"/>
    </row>
    <row r="150" spans="1:8" ht="50.1" customHeight="1" x14ac:dyDescent="0.2">
      <c r="A150" s="137" t="s">
        <v>108</v>
      </c>
      <c r="B150" s="191"/>
      <c r="C150" s="190" t="s">
        <v>88</v>
      </c>
      <c r="D150" s="36">
        <v>840</v>
      </c>
      <c r="E150" s="37"/>
      <c r="F150" s="37"/>
      <c r="G150" s="37"/>
      <c r="H150" s="38"/>
    </row>
    <row r="151" spans="1:8" ht="63" customHeight="1" x14ac:dyDescent="0.2">
      <c r="A151" s="137" t="s">
        <v>109</v>
      </c>
      <c r="B151" s="191"/>
      <c r="C15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1" s="36">
        <v>45000</v>
      </c>
      <c r="E151" s="37"/>
      <c r="F151" s="37"/>
      <c r="G151" s="37"/>
      <c r="H151" s="38"/>
    </row>
    <row r="152" spans="1:8" ht="50.1" customHeight="1" thickBot="1" x14ac:dyDescent="0.25">
      <c r="A152" s="145" t="s">
        <v>110</v>
      </c>
      <c r="B152" s="565"/>
      <c r="C152" s="190" t="str">
        <f t="shared" si="1"/>
        <v>Электронный справочник на основе Справочника организаций "2ГИС.ТОМСК" (версия для ПК)</v>
      </c>
      <c r="D152" s="36">
        <v>7560</v>
      </c>
      <c r="E152" s="37"/>
      <c r="F152" s="37"/>
      <c r="G152" s="37"/>
      <c r="H152" s="38"/>
    </row>
    <row r="153" spans="1:8" ht="50.1" customHeight="1" thickBot="1" x14ac:dyDescent="0.25">
      <c r="A153" s="24" t="s">
        <v>111</v>
      </c>
      <c r="B153" s="25"/>
      <c r="C153" s="26"/>
      <c r="D153" s="741"/>
      <c r="E153" s="741"/>
      <c r="F153" s="741"/>
      <c r="G153" s="741"/>
      <c r="H153" s="742"/>
    </row>
    <row r="154" spans="1:8" s="16" customFormat="1" ht="50.1" customHeight="1" x14ac:dyDescent="0.2">
      <c r="A154" s="143" t="s">
        <v>112</v>
      </c>
      <c r="B154" s="144"/>
      <c r="C154" s="743"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54" s="31">
        <v>10050</v>
      </c>
      <c r="E154" s="32"/>
      <c r="F154" s="32"/>
      <c r="G154" s="32"/>
      <c r="H154" s="33"/>
    </row>
    <row r="155" spans="1:8" s="16" customFormat="1" ht="50.1" customHeight="1" x14ac:dyDescent="0.2">
      <c r="A155" s="143" t="s">
        <v>113</v>
      </c>
      <c r="B155" s="144"/>
      <c r="C155" s="744"/>
      <c r="D155" s="36">
        <v>12000</v>
      </c>
      <c r="E155" s="37"/>
      <c r="F155" s="37"/>
      <c r="G155" s="37"/>
      <c r="H155" s="38"/>
    </row>
    <row r="156" spans="1:8" s="16" customFormat="1" ht="50.1" customHeight="1" x14ac:dyDescent="0.2">
      <c r="A156" s="194" t="s">
        <v>114</v>
      </c>
      <c r="B156" s="195"/>
      <c r="C156" s="744"/>
      <c r="D156" s="36">
        <v>3000</v>
      </c>
      <c r="E156" s="37"/>
      <c r="F156" s="37"/>
      <c r="G156" s="37"/>
      <c r="H156" s="38"/>
    </row>
    <row r="157" spans="1:8" s="16" customFormat="1" ht="50.1" customHeight="1" x14ac:dyDescent="0.2">
      <c r="A157" s="194" t="s">
        <v>115</v>
      </c>
      <c r="B157" s="195"/>
      <c r="C157" s="744"/>
      <c r="D157" s="36">
        <v>300</v>
      </c>
      <c r="E157" s="37"/>
      <c r="F157" s="37"/>
      <c r="G157" s="37"/>
      <c r="H157" s="38"/>
    </row>
    <row r="158" spans="1:8" s="16" customFormat="1" ht="50.1" customHeight="1" thickBot="1" x14ac:dyDescent="0.25">
      <c r="A158" s="194" t="s">
        <v>116</v>
      </c>
      <c r="B158" s="195"/>
      <c r="C158" s="745"/>
      <c r="D158" s="44">
        <v>1050</v>
      </c>
      <c r="E158" s="45"/>
      <c r="F158" s="45"/>
      <c r="G158" s="45"/>
      <c r="H158" s="46"/>
    </row>
    <row r="159" spans="1:8" ht="50.1" customHeight="1" thickBot="1" x14ac:dyDescent="0.25">
      <c r="A159" s="24" t="s">
        <v>117</v>
      </c>
      <c r="B159" s="25"/>
      <c r="C159" s="26"/>
      <c r="D159" s="525"/>
      <c r="E159" s="525"/>
      <c r="F159" s="525"/>
      <c r="G159" s="525"/>
      <c r="H159" s="746"/>
    </row>
    <row r="160" spans="1:8" ht="50.1" customHeight="1" x14ac:dyDescent="0.2">
      <c r="A160" s="507" t="s">
        <v>164</v>
      </c>
      <c r="B160" s="508"/>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60" s="31">
        <v>6540</v>
      </c>
      <c r="E160" s="32"/>
      <c r="F160" s="32"/>
      <c r="G160" s="32"/>
      <c r="H160" s="33"/>
    </row>
    <row r="161" spans="1:8" ht="50.1" customHeight="1" x14ac:dyDescent="0.2">
      <c r="A161" s="137" t="s">
        <v>119</v>
      </c>
      <c r="B161" s="191"/>
      <c r="C161" s="186" t="str">
        <f>"Интернет-площадка 2gis.ru на основе Cправочника организаций "&amp;$C$2&amp;""</f>
        <v>Интернет-площадка 2gis.ru на основе Cправочника организаций "2ГИС.ТОМСК"</v>
      </c>
      <c r="D161" s="36">
        <v>2250</v>
      </c>
      <c r="E161" s="37"/>
      <c r="F161" s="37"/>
      <c r="G161" s="37"/>
      <c r="H161" s="38"/>
    </row>
    <row r="162" spans="1:8" ht="50.1" customHeight="1" x14ac:dyDescent="0.2">
      <c r="A162" s="137" t="s">
        <v>120</v>
      </c>
      <c r="B162" s="191"/>
      <c r="C162"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2" s="36">
        <v>4308</v>
      </c>
      <c r="E162" s="37"/>
      <c r="F162" s="37"/>
      <c r="G162" s="37"/>
      <c r="H162" s="38"/>
    </row>
    <row r="163" spans="1:8" ht="50.1" customHeight="1" x14ac:dyDescent="0.2">
      <c r="A163" s="137" t="s">
        <v>165</v>
      </c>
      <c r="B163" s="191"/>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63" s="36">
        <v>9840</v>
      </c>
      <c r="E163" s="37"/>
      <c r="F163" s="37"/>
      <c r="G163" s="37"/>
      <c r="H163" s="38"/>
    </row>
    <row r="164" spans="1:8" ht="50.1" customHeight="1" x14ac:dyDescent="0.2">
      <c r="A164" s="137" t="s">
        <v>166</v>
      </c>
      <c r="B164" s="191"/>
      <c r="C164" s="747" t="str">
        <f>"Интернет-площадка 2gis.ru на основе Cправочника организаций "&amp;$C$2&amp;""</f>
        <v>Интернет-площадка 2gis.ru на основе Cправочника организаций "2ГИС.ТОМСК"</v>
      </c>
      <c r="D164" s="36">
        <v>3480</v>
      </c>
      <c r="E164" s="37"/>
      <c r="F164" s="37"/>
      <c r="G164" s="37"/>
      <c r="H164" s="38"/>
    </row>
    <row r="165" spans="1:8" ht="50.1" customHeight="1" x14ac:dyDescent="0.2">
      <c r="A165" s="137" t="s">
        <v>123</v>
      </c>
      <c r="B165" s="191"/>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5" s="36">
        <v>6480</v>
      </c>
      <c r="E165" s="37"/>
      <c r="F165" s="37"/>
      <c r="G165" s="37"/>
      <c r="H165" s="38"/>
    </row>
    <row r="166" spans="1:8" s="16" customFormat="1" ht="126" customHeight="1" thickBot="1" x14ac:dyDescent="0.25">
      <c r="A166" s="145" t="s">
        <v>124</v>
      </c>
      <c r="B166" s="565"/>
      <c r="C166" s="203" t="str">
        <f>C161</f>
        <v>Интернет-площадка 2gis.ru на основе Cправочника организаций "2ГИС.ТОМСК"</v>
      </c>
      <c r="D166" s="36">
        <v>40020</v>
      </c>
      <c r="E166" s="37"/>
      <c r="F166" s="37"/>
      <c r="G166" s="37"/>
      <c r="H166" s="38"/>
    </row>
    <row r="167" spans="1:8" s="16" customFormat="1" ht="126" customHeight="1" thickBot="1" x14ac:dyDescent="0.25">
      <c r="A167" s="143" t="s">
        <v>125</v>
      </c>
      <c r="B167" s="144"/>
      <c r="C16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7" s="36">
        <v>6570</v>
      </c>
      <c r="E167" s="37"/>
      <c r="F167" s="37"/>
      <c r="G167" s="37"/>
      <c r="H167" s="38"/>
    </row>
    <row r="168" spans="1:8" ht="50.1" customHeight="1" thickBot="1" x14ac:dyDescent="0.25">
      <c r="A168" s="24" t="s">
        <v>185</v>
      </c>
      <c r="B168" s="25"/>
      <c r="C168" s="26"/>
      <c r="D168" s="156"/>
      <c r="E168" s="156"/>
      <c r="F168" s="156"/>
      <c r="G168" s="156"/>
      <c r="H168" s="157"/>
    </row>
    <row r="169" spans="1:8" s="23" customFormat="1" ht="30" customHeight="1" thickBot="1" x14ac:dyDescent="0.25">
      <c r="A169" s="357"/>
      <c r="B169" s="357"/>
      <c r="C169" s="358"/>
      <c r="D169" s="357"/>
      <c r="E169" s="357"/>
      <c r="F169" s="357"/>
      <c r="G169" s="357"/>
      <c r="H169" s="359"/>
    </row>
    <row r="170" spans="1:8" s="16" customFormat="1" ht="83.25" customHeight="1" x14ac:dyDescent="0.2">
      <c r="A170" s="143" t="s">
        <v>186</v>
      </c>
      <c r="B170" s="144"/>
      <c r="C17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0" s="36">
        <v>17700</v>
      </c>
      <c r="E170" s="37"/>
      <c r="F170" s="37"/>
      <c r="G170" s="37"/>
      <c r="H170" s="38"/>
    </row>
    <row r="171" spans="1:8" s="16" customFormat="1" ht="83.25" customHeight="1" thickBot="1" x14ac:dyDescent="0.25">
      <c r="A171" s="143" t="s">
        <v>187</v>
      </c>
      <c r="B171" s="144"/>
      <c r="C171" s="196"/>
      <c r="D171" s="36">
        <v>17700</v>
      </c>
      <c r="E171" s="37"/>
      <c r="F171" s="37"/>
      <c r="G171" s="37"/>
      <c r="H171" s="38"/>
    </row>
    <row r="172" spans="1:8" ht="50.1" customHeight="1" thickBot="1" x14ac:dyDescent="0.25">
      <c r="A172" s="301"/>
      <c r="B172" s="302"/>
      <c r="C172" s="302"/>
      <c r="D172" s="302"/>
      <c r="E172" s="302"/>
      <c r="F172" s="302"/>
      <c r="G172" s="302"/>
      <c r="H172" s="429"/>
    </row>
    <row r="173" spans="1:8" s="23" customFormat="1" ht="26.25" x14ac:dyDescent="0.2">
      <c r="A173" s="204"/>
      <c r="B173" s="205"/>
      <c r="C173" s="206"/>
      <c r="D173" s="205"/>
      <c r="E173" s="207"/>
      <c r="F173" s="207"/>
      <c r="G173" s="207"/>
      <c r="H173" s="207"/>
    </row>
    <row r="174" spans="1:8" s="16" customFormat="1" ht="21" x14ac:dyDescent="0.2">
      <c r="A174" s="208"/>
      <c r="B174" s="209" t="s">
        <v>126</v>
      </c>
      <c r="C174" s="210" t="s">
        <v>697</v>
      </c>
      <c r="D174" s="210"/>
      <c r="E174" s="207"/>
      <c r="F174" s="207"/>
      <c r="G174" s="207"/>
      <c r="H174" s="207"/>
    </row>
    <row r="175" spans="1:8" s="16" customFormat="1" ht="21" x14ac:dyDescent="0.2">
      <c r="A175" s="208"/>
      <c r="B175" s="211"/>
      <c r="C175" s="304" t="s">
        <v>698</v>
      </c>
      <c r="D175" s="304"/>
      <c r="E175" s="207"/>
      <c r="F175" s="207"/>
      <c r="G175" s="207"/>
      <c r="H175" s="207"/>
    </row>
    <row r="176" spans="1:8" s="16" customFormat="1" ht="21" x14ac:dyDescent="0.2">
      <c r="A176" s="208"/>
      <c r="B176" s="211"/>
      <c r="C176" s="304" t="s">
        <v>699</v>
      </c>
      <c r="D176" s="304"/>
      <c r="E176" s="207"/>
      <c r="F176" s="207"/>
      <c r="G176" s="207"/>
      <c r="H176" s="207"/>
    </row>
    <row r="177" spans="1:8" s="16" customFormat="1" ht="21" x14ac:dyDescent="0.2">
      <c r="A177" s="204"/>
      <c r="B177" s="205"/>
      <c r="C177" s="212"/>
      <c r="D177" s="212"/>
      <c r="E177" s="207"/>
      <c r="F177" s="207"/>
      <c r="G177" s="207"/>
      <c r="H177" s="207"/>
    </row>
    <row r="178" spans="1:8" s="16" customFormat="1" ht="23.25" x14ac:dyDescent="0.2">
      <c r="A178" s="215" t="str">
        <f>Абакан_юр!A158</f>
        <v>По соглашению сторон в качестве валюты платежа могут выступать украинские гривны, в этом случае курс следующий: 1 руб. = 0,4427 гривен</v>
      </c>
      <c r="B178" s="215"/>
      <c r="C178" s="215"/>
      <c r="D178" s="216"/>
      <c r="E178" s="207"/>
      <c r="F178" s="207"/>
      <c r="G178" s="207"/>
      <c r="H178" s="207"/>
    </row>
    <row r="179" spans="1:8" ht="23.25" x14ac:dyDescent="0.2">
      <c r="A179" s="215" t="str">
        <f>Абакан_юр!A159</f>
        <v>По соглашению сторон в качестве валюты платежа могут выступать дирхамы ОАЭ, в этом случае курс следующий: 1 руб. = 0,0427 дирхам</v>
      </c>
      <c r="B179" s="215"/>
      <c r="C179" s="215"/>
      <c r="D179" s="216"/>
    </row>
    <row r="180" spans="1:8" ht="23.25" x14ac:dyDescent="0.2">
      <c r="A180" s="215" t="str">
        <f>Абакан_юр!A160</f>
        <v>По соглашению сторон в качестве валюты платежа могут выступать доллары США, в этом случае курс следующий: 1 руб. = 0,0117 доллара</v>
      </c>
      <c r="B180" s="215"/>
      <c r="C180" s="215"/>
      <c r="D180" s="216"/>
    </row>
    <row r="181" spans="1:8" ht="23.25" x14ac:dyDescent="0.2">
      <c r="A181" s="215" t="str">
        <f>Абакан_юр!A161</f>
        <v>По соглашению сторон в качестве валюты платежа могут выступать евро, в этом случае курс следующий: 1 руб. = 0,0108 евро</v>
      </c>
      <c r="B181" s="215"/>
      <c r="C181" s="215"/>
      <c r="D181" s="216"/>
    </row>
    <row r="182" spans="1:8" ht="23.25" x14ac:dyDescent="0.2">
      <c r="A182" s="215" t="str">
        <f>Абакан_юр!A162</f>
        <v>По соглашению сторон в качестве валюты платежа могут выступать чешские кроны, в этом случае курс следующий: 1 руб. = 0,2672 крона</v>
      </c>
      <c r="B182" s="215"/>
      <c r="C182" s="215"/>
      <c r="D182" s="216"/>
    </row>
    <row r="183" spans="1:8" ht="23.25" x14ac:dyDescent="0.2">
      <c r="A183" s="215" t="str">
        <f>Абакан_юр!A163</f>
        <v>По соглашению сторон в качестве валюты платежа могут выступать киргизские сомы, в этом случае курс следующий: 1 руб. = 1,0485 сом</v>
      </c>
      <c r="B183" s="215"/>
      <c r="C183" s="215"/>
      <c r="D183" s="216"/>
    </row>
    <row r="184" spans="1:8" ht="23.25" x14ac:dyDescent="0.2">
      <c r="A18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4" s="215"/>
      <c r="C184" s="215"/>
      <c r="D184" s="216"/>
    </row>
    <row r="185" spans="1:8" ht="23.25" customHeight="1" x14ac:dyDescent="0.2">
      <c r="A185" s="221"/>
      <c r="B185" s="221"/>
      <c r="C185" s="222"/>
      <c r="D185" s="223"/>
    </row>
    <row r="186" spans="1:8" ht="23.25" customHeight="1" x14ac:dyDescent="0.2">
      <c r="A186" s="227" t="s">
        <v>138</v>
      </c>
      <c r="B186" s="227"/>
      <c r="C186" s="227"/>
      <c r="D186" s="227"/>
    </row>
    <row r="187" spans="1:8" ht="23.25" customHeight="1" x14ac:dyDescent="0.2">
      <c r="A187" s="221"/>
      <c r="B187" s="221"/>
      <c r="C187" s="222"/>
      <c r="D187" s="223"/>
    </row>
    <row r="188" spans="1:8" ht="23.25" customHeight="1" thickBot="1" x14ac:dyDescent="0.25">
      <c r="A188" s="228" t="s">
        <v>139</v>
      </c>
      <c r="B188" s="228"/>
      <c r="C188" s="228"/>
      <c r="D188" s="228"/>
    </row>
    <row r="189" spans="1:8" ht="23.25" customHeight="1" thickBot="1" x14ac:dyDescent="0.25">
      <c r="A189" s="540" t="s">
        <v>140</v>
      </c>
      <c r="B189" s="541"/>
      <c r="C189" s="541"/>
      <c r="D189" s="542"/>
    </row>
    <row r="190" spans="1:8" ht="135.75" customHeight="1" thickBot="1" x14ac:dyDescent="0.25">
      <c r="A190" s="305" t="s">
        <v>141</v>
      </c>
      <c r="B190" s="306"/>
      <c r="C190" s="238" t="s">
        <v>142</v>
      </c>
      <c r="D190" s="438" t="s">
        <v>143</v>
      </c>
    </row>
    <row r="191" spans="1:8" ht="23.25" customHeight="1" x14ac:dyDescent="0.2">
      <c r="A191" s="241" t="s">
        <v>170</v>
      </c>
      <c r="B191" s="242"/>
      <c r="C191" s="244" t="s">
        <v>171</v>
      </c>
      <c r="D191" s="748">
        <v>2190</v>
      </c>
      <c r="F191" s="240"/>
      <c r="G191" s="240"/>
      <c r="H191" s="240"/>
    </row>
    <row r="192" spans="1:8" ht="21" x14ac:dyDescent="0.2">
      <c r="A192" s="246" t="s">
        <v>172</v>
      </c>
      <c r="B192" s="247"/>
      <c r="C192" s="249"/>
      <c r="D192" s="748">
        <v>1590</v>
      </c>
      <c r="F192" s="240"/>
      <c r="G192" s="240"/>
      <c r="H192" s="240"/>
    </row>
    <row r="193" spans="1:8" ht="21" customHeight="1" x14ac:dyDescent="0.2">
      <c r="A193" s="246" t="s">
        <v>173</v>
      </c>
      <c r="B193" s="247"/>
      <c r="C193" s="249"/>
      <c r="D193" s="748">
        <v>1440</v>
      </c>
      <c r="F193" s="240"/>
      <c r="G193" s="240"/>
      <c r="H193" s="240"/>
    </row>
    <row r="194" spans="1:8" ht="21.75" thickBot="1" x14ac:dyDescent="0.25">
      <c r="A194" s="246" t="s">
        <v>174</v>
      </c>
      <c r="B194" s="247"/>
      <c r="C194" s="249"/>
      <c r="D194" s="748">
        <v>1290</v>
      </c>
      <c r="F194" s="240"/>
      <c r="G194" s="240"/>
      <c r="H194" s="240"/>
    </row>
    <row r="195" spans="1:8" ht="84" x14ac:dyDescent="0.2">
      <c r="A195" s="717" t="s">
        <v>144</v>
      </c>
      <c r="B195" s="718"/>
      <c r="C195" s="243" t="s">
        <v>145</v>
      </c>
      <c r="D195" s="748" t="s">
        <v>146</v>
      </c>
    </row>
    <row r="196" spans="1:8" ht="84" x14ac:dyDescent="0.2">
      <c r="A196" s="378" t="s">
        <v>147</v>
      </c>
      <c r="B196" s="379"/>
      <c r="C196" s="248" t="s">
        <v>148</v>
      </c>
      <c r="D196" s="310" t="s">
        <v>149</v>
      </c>
    </row>
    <row r="197" spans="1:8" ht="154.5" customHeight="1" x14ac:dyDescent="0.2">
      <c r="A197" s="711" t="s">
        <v>150</v>
      </c>
      <c r="B197" s="379"/>
      <c r="C197" s="248" t="s">
        <v>151</v>
      </c>
      <c r="D197" s="749" t="s">
        <v>149</v>
      </c>
    </row>
    <row r="198" spans="1:8" ht="84.75" thickBot="1" x14ac:dyDescent="0.25">
      <c r="A198" s="339" t="s">
        <v>153</v>
      </c>
      <c r="B198" s="340"/>
      <c r="C198" s="546" t="s">
        <v>154</v>
      </c>
      <c r="D198" s="248" t="s">
        <v>149</v>
      </c>
      <c r="E198" s="205"/>
      <c r="F198" s="205"/>
      <c r="G198" s="205"/>
      <c r="H198" s="205"/>
    </row>
    <row r="199" spans="1:8" ht="231.75" thickBot="1" x14ac:dyDescent="0.25">
      <c r="A199" s="750" t="s">
        <v>155</v>
      </c>
      <c r="B199" s="751"/>
      <c r="C199" s="334" t="s">
        <v>156</v>
      </c>
      <c r="D199" s="334" t="s">
        <v>149</v>
      </c>
      <c r="E199" s="226"/>
      <c r="F199" s="226"/>
      <c r="G199" s="226"/>
      <c r="H199" s="226"/>
    </row>
    <row r="200" spans="1:8" ht="50.1" customHeight="1" x14ac:dyDescent="0.2">
      <c r="A200" s="752" t="s">
        <v>157</v>
      </c>
      <c r="B200" s="752"/>
      <c r="C200" s="752"/>
      <c r="D200" s="752"/>
    </row>
    <row r="201" spans="1:8" ht="50.1" customHeight="1" x14ac:dyDescent="0.2">
      <c r="A201" s="252" t="s">
        <v>158</v>
      </c>
      <c r="B201" s="252"/>
      <c r="C201" s="252"/>
      <c r="D201" s="252"/>
    </row>
    <row r="202" spans="1:8" ht="138" customHeight="1" x14ac:dyDescent="0.2">
      <c r="A20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11"/>
      <c r="C202" s="311"/>
      <c r="D202" s="311"/>
    </row>
    <row r="203" spans="1:8" ht="91.5" customHeight="1" x14ac:dyDescent="0.2">
      <c r="A203" s="227" t="s">
        <v>160</v>
      </c>
      <c r="B203" s="227"/>
      <c r="C203" s="227"/>
      <c r="D203" s="227"/>
    </row>
    <row r="204" spans="1:8" ht="108" customHeight="1" x14ac:dyDescent="0.2">
      <c r="A204" s="252" t="s">
        <v>161</v>
      </c>
      <c r="B204" s="252"/>
      <c r="C204" s="252"/>
      <c r="D204" s="252"/>
    </row>
    <row r="205" spans="1:8" s="205" customFormat="1" ht="102.75" customHeight="1" x14ac:dyDescent="0.2">
      <c r="A205" s="227" t="s">
        <v>162</v>
      </c>
      <c r="B205" s="227"/>
      <c r="C205" s="227"/>
      <c r="D205" s="227"/>
      <c r="E205" s="254"/>
      <c r="F205" s="254"/>
      <c r="G205" s="254"/>
      <c r="H205" s="254"/>
    </row>
    <row r="206" spans="1:8" s="226" customFormat="1" ht="222.75" customHeight="1" x14ac:dyDescent="0.2">
      <c r="A206" s="204"/>
      <c r="B206" s="205"/>
      <c r="C206" s="206"/>
      <c r="D206" s="205"/>
      <c r="E206" s="207"/>
      <c r="F206" s="207"/>
      <c r="G206" s="207"/>
      <c r="H206" s="207"/>
    </row>
    <row r="207" spans="1:8" ht="30.75" customHeight="1" x14ac:dyDescent="0.2"/>
    <row r="208" spans="1:8" ht="30.75" customHeight="1" x14ac:dyDescent="0.2"/>
    <row r="209" spans="1:8" ht="258.75" customHeight="1" x14ac:dyDescent="0.2"/>
    <row r="210" spans="1:8" ht="74.25" customHeight="1" x14ac:dyDescent="0.2"/>
    <row r="211" spans="1:8" ht="48" customHeight="1" x14ac:dyDescent="0.2"/>
    <row r="212" spans="1:8" s="254" customFormat="1" ht="114.75" customHeight="1" x14ac:dyDescent="0.2">
      <c r="A212" s="204"/>
      <c r="B212" s="205"/>
      <c r="C212" s="206"/>
      <c r="D212" s="205"/>
      <c r="E212" s="207"/>
      <c r="F212" s="207"/>
      <c r="G212" s="207"/>
      <c r="H212" s="207"/>
    </row>
  </sheetData>
  <sheetProtection selectLockedCells="1" selectUnlockedCells="1"/>
  <mergeCells count="330">
    <mergeCell ref="A201:D201"/>
    <mergeCell ref="A202:D202"/>
    <mergeCell ref="A203:D203"/>
    <mergeCell ref="A204:D204"/>
    <mergeCell ref="A205:D205"/>
    <mergeCell ref="A195:B195"/>
    <mergeCell ref="A196:B196"/>
    <mergeCell ref="A197:B197"/>
    <mergeCell ref="A198:B198"/>
    <mergeCell ref="A199:B199"/>
    <mergeCell ref="A200:D200"/>
    <mergeCell ref="A186:D186"/>
    <mergeCell ref="A188:D188"/>
    <mergeCell ref="A189:D189"/>
    <mergeCell ref="A190:B190"/>
    <mergeCell ref="A191:B191"/>
    <mergeCell ref="C191:C194"/>
    <mergeCell ref="A192:B192"/>
    <mergeCell ref="A193:B193"/>
    <mergeCell ref="A194:B194"/>
    <mergeCell ref="A179:C179"/>
    <mergeCell ref="A180:C180"/>
    <mergeCell ref="A181:C181"/>
    <mergeCell ref="A182:C182"/>
    <mergeCell ref="A183:C183"/>
    <mergeCell ref="A184:C184"/>
    <mergeCell ref="A172:H172"/>
    <mergeCell ref="C174:D174"/>
    <mergeCell ref="C175:D175"/>
    <mergeCell ref="C176:D176"/>
    <mergeCell ref="C177:D177"/>
    <mergeCell ref="A178:C178"/>
    <mergeCell ref="A168:B168"/>
    <mergeCell ref="D168:H168"/>
    <mergeCell ref="A169:C169"/>
    <mergeCell ref="D169:H169"/>
    <mergeCell ref="A170:B170"/>
    <mergeCell ref="C170:C171"/>
    <mergeCell ref="D170:H170"/>
    <mergeCell ref="A171:B171"/>
    <mergeCell ref="D171:H171"/>
    <mergeCell ref="A165:B165"/>
    <mergeCell ref="D165:H165"/>
    <mergeCell ref="A166:B166"/>
    <mergeCell ref="D166:H166"/>
    <mergeCell ref="A167:B167"/>
    <mergeCell ref="D167:H167"/>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54:B154"/>
    <mergeCell ref="C154:C158"/>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7:B117"/>
    <mergeCell ref="D117:H117"/>
    <mergeCell ref="A118:B118"/>
    <mergeCell ref="D118:H118"/>
    <mergeCell ref="D119:H119"/>
    <mergeCell ref="A120:B120"/>
    <mergeCell ref="D120:H120"/>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D99:H99"/>
    <mergeCell ref="A100:B100"/>
    <mergeCell ref="C100:C117"/>
    <mergeCell ref="D100:H100"/>
    <mergeCell ref="A101:B101"/>
    <mergeCell ref="D101:H101"/>
    <mergeCell ref="A94:B94"/>
    <mergeCell ref="D94:H94"/>
    <mergeCell ref="A95:B95"/>
    <mergeCell ref="D95:H95"/>
    <mergeCell ref="A96:B96"/>
    <mergeCell ref="D96:H96"/>
    <mergeCell ref="A91:B91"/>
    <mergeCell ref="D91:H91"/>
    <mergeCell ref="A92:B92"/>
    <mergeCell ref="D92:H92"/>
    <mergeCell ref="A93:B93"/>
    <mergeCell ref="D93:H93"/>
    <mergeCell ref="A86:C86"/>
    <mergeCell ref="D86:H86"/>
    <mergeCell ref="D87:H87"/>
    <mergeCell ref="A88:B88"/>
    <mergeCell ref="C88:C96"/>
    <mergeCell ref="D88:H88"/>
    <mergeCell ref="A89:B89"/>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D54:H54"/>
    <mergeCell ref="A55:C55"/>
    <mergeCell ref="D55:H55"/>
    <mergeCell ref="A56:B56"/>
    <mergeCell ref="C56:C85"/>
    <mergeCell ref="D56:H56"/>
    <mergeCell ref="A57:B57"/>
    <mergeCell ref="D57:H57"/>
    <mergeCell ref="A58:B58"/>
    <mergeCell ref="D58:H58"/>
    <mergeCell ref="D47:H47"/>
    <mergeCell ref="A48:A50"/>
    <mergeCell ref="D48:H50"/>
    <mergeCell ref="D51:H51"/>
    <mergeCell ref="A52:A53"/>
    <mergeCell ref="D52:H53"/>
    <mergeCell ref="D37:H37"/>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37"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8395.1999999999989</v>
      </c>
      <c r="E7" s="32">
        <f>F7*1.1</f>
        <v>7695.6</v>
      </c>
      <c r="F7" s="32">
        <v>6996</v>
      </c>
      <c r="G7" s="32">
        <f>F7*0.75</f>
        <v>5247</v>
      </c>
      <c r="H7" s="33">
        <f>F7*0.5</f>
        <v>3498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8830.8000000000011</v>
      </c>
      <c r="E12" s="32">
        <f>F12*1.1</f>
        <v>8094.9000000000015</v>
      </c>
      <c r="F12" s="32">
        <v>7359.0000000000009</v>
      </c>
      <c r="G12" s="32">
        <f>F12*0.75</f>
        <v>5519.2500000000009</v>
      </c>
      <c r="H12" s="33">
        <f>F12*0.5</f>
        <v>3679.5000000000005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4">
        <v>198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11764.8</v>
      </c>
      <c r="E27" s="32">
        <f>F27*1.1</f>
        <v>10784.400000000001</v>
      </c>
      <c r="F27" s="32">
        <v>9804</v>
      </c>
      <c r="G27" s="32">
        <f>F27*0.75</f>
        <v>7353</v>
      </c>
      <c r="H27" s="33">
        <f>F27*0.5</f>
        <v>4902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12369.6</v>
      </c>
      <c r="E32" s="32">
        <f>F32*1.1</f>
        <v>11338.800000000001</v>
      </c>
      <c r="F32" s="32">
        <v>10308</v>
      </c>
      <c r="G32" s="32">
        <f>F32*0.75</f>
        <v>7731</v>
      </c>
      <c r="H32" s="33">
        <f>F32*0.5</f>
        <v>5154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288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361">
        <f>F48*1.2</f>
        <v>4464</v>
      </c>
      <c r="E48" s="361">
        <f>F48*1.1</f>
        <v>4092.0000000000005</v>
      </c>
      <c r="F48" s="361">
        <v>3720</v>
      </c>
      <c r="G48" s="361">
        <f>F48*0.75</f>
        <v>2790</v>
      </c>
      <c r="H48" s="361">
        <f>F48*0.5</f>
        <v>1860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792 до 15840</v>
      </c>
      <c r="E55" s="122"/>
      <c r="F55" s="122"/>
      <c r="G55" s="122"/>
      <c r="H55" s="123"/>
    </row>
    <row r="56" spans="1:8" ht="37.5" customHeight="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56" s="365">
        <v>792</v>
      </c>
      <c r="E56" s="128"/>
      <c r="F56" s="128"/>
      <c r="G56" s="128"/>
      <c r="H56" s="129"/>
    </row>
    <row r="57" spans="1:8" ht="37.5" customHeight="1" x14ac:dyDescent="0.2">
      <c r="A57" s="130" t="s">
        <v>33</v>
      </c>
      <c r="B57" s="366"/>
      <c r="C57" s="367"/>
      <c r="D57" s="56">
        <v>1584</v>
      </c>
      <c r="E57" s="37"/>
      <c r="F57" s="37"/>
      <c r="G57" s="37"/>
      <c r="H57" s="38"/>
    </row>
    <row r="58" spans="1:8" ht="37.5" customHeight="1" x14ac:dyDescent="0.2">
      <c r="A58" s="130" t="s">
        <v>34</v>
      </c>
      <c r="B58" s="366"/>
      <c r="C58" s="367"/>
      <c r="D58" s="56">
        <v>2376</v>
      </c>
      <c r="E58" s="37"/>
      <c r="F58" s="37"/>
      <c r="G58" s="37"/>
      <c r="H58" s="38"/>
    </row>
    <row r="59" spans="1:8" ht="37.5" customHeight="1" x14ac:dyDescent="0.2">
      <c r="A59" s="130" t="s">
        <v>35</v>
      </c>
      <c r="B59" s="366"/>
      <c r="C59" s="367"/>
      <c r="D59" s="56">
        <v>3168</v>
      </c>
      <c r="E59" s="37"/>
      <c r="F59" s="37"/>
      <c r="G59" s="37"/>
      <c r="H59" s="38"/>
    </row>
    <row r="60" spans="1:8" ht="37.5" customHeight="1" x14ac:dyDescent="0.2">
      <c r="A60" s="130" t="s">
        <v>36</v>
      </c>
      <c r="B60" s="366"/>
      <c r="C60" s="367"/>
      <c r="D60" s="56">
        <v>3960</v>
      </c>
      <c r="E60" s="37"/>
      <c r="F60" s="37"/>
      <c r="G60" s="37"/>
      <c r="H60" s="38"/>
    </row>
    <row r="61" spans="1:8" ht="37.5" customHeight="1" x14ac:dyDescent="0.2">
      <c r="A61" s="130" t="s">
        <v>37</v>
      </c>
      <c r="B61" s="366"/>
      <c r="C61" s="367"/>
      <c r="D61" s="56">
        <v>4752</v>
      </c>
      <c r="E61" s="37"/>
      <c r="F61" s="37"/>
      <c r="G61" s="37"/>
      <c r="H61" s="38"/>
    </row>
    <row r="62" spans="1:8" ht="37.5" customHeight="1" x14ac:dyDescent="0.2">
      <c r="A62" s="130" t="s">
        <v>38</v>
      </c>
      <c r="B62" s="366"/>
      <c r="C62" s="367"/>
      <c r="D62" s="56">
        <v>5544</v>
      </c>
      <c r="E62" s="37"/>
      <c r="F62" s="37"/>
      <c r="G62" s="37"/>
      <c r="H62" s="38"/>
    </row>
    <row r="63" spans="1:8" ht="37.5" customHeight="1" x14ac:dyDescent="0.2">
      <c r="A63" s="130" t="s">
        <v>39</v>
      </c>
      <c r="B63" s="366"/>
      <c r="C63" s="367"/>
      <c r="D63" s="56">
        <v>6336</v>
      </c>
      <c r="E63" s="37"/>
      <c r="F63" s="37"/>
      <c r="G63" s="37"/>
      <c r="H63" s="38"/>
    </row>
    <row r="64" spans="1:8" ht="37.5" customHeight="1" x14ac:dyDescent="0.2">
      <c r="A64" s="130" t="s">
        <v>40</v>
      </c>
      <c r="B64" s="366"/>
      <c r="C64" s="367"/>
      <c r="D64" s="56">
        <v>7128</v>
      </c>
      <c r="E64" s="37"/>
      <c r="F64" s="37"/>
      <c r="G64" s="37"/>
      <c r="H64" s="38"/>
    </row>
    <row r="65" spans="1:8" ht="37.5" customHeight="1" x14ac:dyDescent="0.2">
      <c r="A65" s="130" t="s">
        <v>41</v>
      </c>
      <c r="B65" s="366"/>
      <c r="C65" s="367"/>
      <c r="D65" s="56">
        <v>7920</v>
      </c>
      <c r="E65" s="37"/>
      <c r="F65" s="37"/>
      <c r="G65" s="37"/>
      <c r="H65" s="38"/>
    </row>
    <row r="66" spans="1:8" ht="37.5" customHeight="1" x14ac:dyDescent="0.2">
      <c r="A66" s="130" t="s">
        <v>42</v>
      </c>
      <c r="B66" s="366"/>
      <c r="C66" s="367"/>
      <c r="D66" s="56">
        <v>8712</v>
      </c>
      <c r="E66" s="37"/>
      <c r="F66" s="37"/>
      <c r="G66" s="37"/>
      <c r="H66" s="38"/>
    </row>
    <row r="67" spans="1:8" ht="37.5" customHeight="1" x14ac:dyDescent="0.2">
      <c r="A67" s="130" t="s">
        <v>43</v>
      </c>
      <c r="B67" s="366"/>
      <c r="C67" s="367"/>
      <c r="D67" s="56">
        <v>9504</v>
      </c>
      <c r="E67" s="37"/>
      <c r="F67" s="37"/>
      <c r="G67" s="37"/>
      <c r="H67" s="38"/>
    </row>
    <row r="68" spans="1:8" ht="37.5" customHeight="1" x14ac:dyDescent="0.2">
      <c r="A68" s="130" t="s">
        <v>44</v>
      </c>
      <c r="B68" s="366"/>
      <c r="C68" s="367"/>
      <c r="D68" s="56">
        <v>10296</v>
      </c>
      <c r="E68" s="37"/>
      <c r="F68" s="37"/>
      <c r="G68" s="37"/>
      <c r="H68" s="38"/>
    </row>
    <row r="69" spans="1:8" ht="37.5" customHeight="1" x14ac:dyDescent="0.2">
      <c r="A69" s="130" t="s">
        <v>45</v>
      </c>
      <c r="B69" s="366"/>
      <c r="C69" s="367"/>
      <c r="D69" s="56">
        <v>11088</v>
      </c>
      <c r="E69" s="37"/>
      <c r="F69" s="37"/>
      <c r="G69" s="37"/>
      <c r="H69" s="38"/>
    </row>
    <row r="70" spans="1:8" ht="37.5" customHeight="1" x14ac:dyDescent="0.2">
      <c r="A70" s="130" t="s">
        <v>46</v>
      </c>
      <c r="B70" s="366"/>
      <c r="C70" s="367"/>
      <c r="D70" s="56">
        <v>11880</v>
      </c>
      <c r="E70" s="37"/>
      <c r="F70" s="37"/>
      <c r="G70" s="37"/>
      <c r="H70" s="38"/>
    </row>
    <row r="71" spans="1:8" ht="37.5" customHeight="1" x14ac:dyDescent="0.2">
      <c r="A71" s="130" t="s">
        <v>47</v>
      </c>
      <c r="B71" s="366"/>
      <c r="C71" s="367"/>
      <c r="D71" s="56">
        <v>12672</v>
      </c>
      <c r="E71" s="37"/>
      <c r="F71" s="37"/>
      <c r="G71" s="37"/>
      <c r="H71" s="38"/>
    </row>
    <row r="72" spans="1:8" ht="37.5" customHeight="1" x14ac:dyDescent="0.2">
      <c r="A72" s="130" t="s">
        <v>48</v>
      </c>
      <c r="B72" s="366"/>
      <c r="C72" s="367"/>
      <c r="D72" s="56">
        <v>13464</v>
      </c>
      <c r="E72" s="37"/>
      <c r="F72" s="37"/>
      <c r="G72" s="37"/>
      <c r="H72" s="38"/>
    </row>
    <row r="73" spans="1:8" ht="37.5" customHeight="1" x14ac:dyDescent="0.2">
      <c r="A73" s="130" t="s">
        <v>49</v>
      </c>
      <c r="B73" s="366"/>
      <c r="C73" s="367"/>
      <c r="D73" s="56">
        <v>14256</v>
      </c>
      <c r="E73" s="37"/>
      <c r="F73" s="37"/>
      <c r="G73" s="37"/>
      <c r="H73" s="38"/>
    </row>
    <row r="74" spans="1:8" ht="37.5" customHeight="1" x14ac:dyDescent="0.2">
      <c r="A74" s="130" t="s">
        <v>50</v>
      </c>
      <c r="B74" s="366"/>
      <c r="C74" s="367"/>
      <c r="D74" s="56">
        <v>15048</v>
      </c>
      <c r="E74" s="37"/>
      <c r="F74" s="37"/>
      <c r="G74" s="37"/>
      <c r="H74" s="38"/>
    </row>
    <row r="75" spans="1:8" ht="37.5" customHeight="1" x14ac:dyDescent="0.2">
      <c r="A75" s="130" t="s">
        <v>51</v>
      </c>
      <c r="B75" s="366"/>
      <c r="C75" s="367"/>
      <c r="D75" s="56">
        <v>15840</v>
      </c>
      <c r="E75" s="37"/>
      <c r="F75" s="37"/>
      <c r="G75" s="37"/>
      <c r="H75" s="38"/>
    </row>
    <row r="76" spans="1:8" ht="37.5" customHeight="1" x14ac:dyDescent="0.2">
      <c r="A76" s="130" t="s">
        <v>197</v>
      </c>
      <c r="B76" s="131"/>
      <c r="C76" s="367"/>
      <c r="D76" s="56">
        <v>16632</v>
      </c>
      <c r="E76" s="37"/>
      <c r="F76" s="37"/>
      <c r="G76" s="37"/>
      <c r="H76" s="38"/>
    </row>
    <row r="77" spans="1:8" ht="37.5" customHeight="1" x14ac:dyDescent="0.2">
      <c r="A77" s="130" t="s">
        <v>198</v>
      </c>
      <c r="B77" s="131"/>
      <c r="C77" s="367"/>
      <c r="D77" s="56">
        <v>17424</v>
      </c>
      <c r="E77" s="37"/>
      <c r="F77" s="37"/>
      <c r="G77" s="37"/>
      <c r="H77" s="38"/>
    </row>
    <row r="78" spans="1:8" ht="37.5" customHeight="1" x14ac:dyDescent="0.2">
      <c r="A78" s="130" t="s">
        <v>199</v>
      </c>
      <c r="B78" s="131"/>
      <c r="C78" s="367"/>
      <c r="D78" s="56">
        <v>18216</v>
      </c>
      <c r="E78" s="37"/>
      <c r="F78" s="37"/>
      <c r="G78" s="37"/>
      <c r="H78" s="38"/>
    </row>
    <row r="79" spans="1:8" ht="37.5" customHeight="1" x14ac:dyDescent="0.2">
      <c r="A79" s="130" t="s">
        <v>200</v>
      </c>
      <c r="B79" s="131"/>
      <c r="C79" s="367"/>
      <c r="D79" s="56">
        <v>19008</v>
      </c>
      <c r="E79" s="37"/>
      <c r="F79" s="37"/>
      <c r="G79" s="37"/>
      <c r="H79" s="38"/>
    </row>
    <row r="80" spans="1:8" ht="37.5" customHeight="1" x14ac:dyDescent="0.2">
      <c r="A80" s="130" t="s">
        <v>201</v>
      </c>
      <c r="B80" s="131"/>
      <c r="C80" s="367"/>
      <c r="D80" s="56">
        <v>19800</v>
      </c>
      <c r="E80" s="37"/>
      <c r="F80" s="37"/>
      <c r="G80" s="37"/>
      <c r="H80" s="38"/>
    </row>
    <row r="81" spans="1:8" ht="37.5" customHeight="1" x14ac:dyDescent="0.2">
      <c r="A81" s="130" t="s">
        <v>202</v>
      </c>
      <c r="B81" s="131"/>
      <c r="C81" s="367"/>
      <c r="D81" s="56">
        <v>20592</v>
      </c>
      <c r="E81" s="37"/>
      <c r="F81" s="37"/>
      <c r="G81" s="37"/>
      <c r="H81" s="38"/>
    </row>
    <row r="82" spans="1:8" ht="37.5" customHeight="1" x14ac:dyDescent="0.2">
      <c r="A82" s="130" t="s">
        <v>203</v>
      </c>
      <c r="B82" s="131"/>
      <c r="C82" s="367"/>
      <c r="D82" s="56">
        <v>21384</v>
      </c>
      <c r="E82" s="37"/>
      <c r="F82" s="37"/>
      <c r="G82" s="37"/>
      <c r="H82" s="38"/>
    </row>
    <row r="83" spans="1:8" ht="37.5" customHeight="1" x14ac:dyDescent="0.2">
      <c r="A83" s="130" t="s">
        <v>204</v>
      </c>
      <c r="B83" s="131"/>
      <c r="C83" s="367"/>
      <c r="D83" s="56">
        <v>22176</v>
      </c>
      <c r="E83" s="37"/>
      <c r="F83" s="37"/>
      <c r="G83" s="37"/>
      <c r="H83" s="38"/>
    </row>
    <row r="84" spans="1:8" ht="37.5" customHeight="1" x14ac:dyDescent="0.2">
      <c r="A84" s="130" t="s">
        <v>205</v>
      </c>
      <c r="B84" s="131"/>
      <c r="C84" s="367"/>
      <c r="D84" s="56">
        <v>22968</v>
      </c>
      <c r="E84" s="37"/>
      <c r="F84" s="37"/>
      <c r="G84" s="37"/>
      <c r="H84" s="38"/>
    </row>
    <row r="85" spans="1:8" ht="37.5" customHeight="1" x14ac:dyDescent="0.2">
      <c r="A85" s="130" t="s">
        <v>206</v>
      </c>
      <c r="B85" s="131"/>
      <c r="C85" s="367"/>
      <c r="D85" s="56">
        <v>23760</v>
      </c>
      <c r="E85" s="37"/>
      <c r="F85" s="37"/>
      <c r="G85" s="37"/>
      <c r="H85" s="38"/>
    </row>
    <row r="86" spans="1:8" ht="37.5" customHeight="1" x14ac:dyDescent="0.2">
      <c r="A86" s="130" t="s">
        <v>216</v>
      </c>
      <c r="B86" s="131"/>
      <c r="C86" s="367"/>
      <c r="D86" s="56">
        <v>24552</v>
      </c>
      <c r="E86" s="37"/>
      <c r="F86" s="37"/>
      <c r="G86" s="37"/>
      <c r="H86" s="38"/>
    </row>
    <row r="87" spans="1:8" ht="37.5" customHeight="1" x14ac:dyDescent="0.2">
      <c r="A87" s="130" t="s">
        <v>217</v>
      </c>
      <c r="B87" s="131"/>
      <c r="C87" s="367"/>
      <c r="D87" s="56">
        <v>25344</v>
      </c>
      <c r="E87" s="37"/>
      <c r="F87" s="37"/>
      <c r="G87" s="37"/>
      <c r="H87" s="38"/>
    </row>
    <row r="88" spans="1:8" ht="37.5" customHeight="1" x14ac:dyDescent="0.2">
      <c r="A88" s="130" t="s">
        <v>218</v>
      </c>
      <c r="B88" s="131"/>
      <c r="C88" s="367"/>
      <c r="D88" s="56">
        <v>26136</v>
      </c>
      <c r="E88" s="37"/>
      <c r="F88" s="37"/>
      <c r="G88" s="37"/>
      <c r="H88" s="38"/>
    </row>
    <row r="89" spans="1:8" ht="37.5" customHeight="1" x14ac:dyDescent="0.2">
      <c r="A89" s="130" t="s">
        <v>219</v>
      </c>
      <c r="B89" s="131"/>
      <c r="C89" s="367"/>
      <c r="D89" s="56">
        <v>26928</v>
      </c>
      <c r="E89" s="37"/>
      <c r="F89" s="37"/>
      <c r="G89" s="37"/>
      <c r="H89" s="38"/>
    </row>
    <row r="90" spans="1:8" ht="37.5" customHeight="1" x14ac:dyDescent="0.2">
      <c r="A90" s="130" t="s">
        <v>220</v>
      </c>
      <c r="B90" s="131"/>
      <c r="C90" s="367"/>
      <c r="D90" s="56">
        <v>27720</v>
      </c>
      <c r="E90" s="37"/>
      <c r="F90" s="37"/>
      <c r="G90" s="37"/>
      <c r="H90" s="38"/>
    </row>
    <row r="91" spans="1:8" ht="37.5" customHeight="1" x14ac:dyDescent="0.2">
      <c r="A91" s="130" t="s">
        <v>221</v>
      </c>
      <c r="B91" s="131"/>
      <c r="C91" s="367"/>
      <c r="D91" s="56">
        <v>28512</v>
      </c>
      <c r="E91" s="37"/>
      <c r="F91" s="37"/>
      <c r="G91" s="37"/>
      <c r="H91" s="38"/>
    </row>
    <row r="92" spans="1:8" ht="37.5" customHeight="1" x14ac:dyDescent="0.2">
      <c r="A92" s="130" t="s">
        <v>222</v>
      </c>
      <c r="B92" s="131"/>
      <c r="C92" s="367"/>
      <c r="D92" s="56">
        <v>29304</v>
      </c>
      <c r="E92" s="37"/>
      <c r="F92" s="37"/>
      <c r="G92" s="37"/>
      <c r="H92" s="38"/>
    </row>
    <row r="93" spans="1:8" ht="37.5" customHeight="1" x14ac:dyDescent="0.2">
      <c r="A93" s="130" t="s">
        <v>223</v>
      </c>
      <c r="B93" s="131"/>
      <c r="C93" s="367"/>
      <c r="D93" s="56">
        <v>30096</v>
      </c>
      <c r="E93" s="37"/>
      <c r="F93" s="37"/>
      <c r="G93" s="37"/>
      <c r="H93" s="38"/>
    </row>
    <row r="94" spans="1:8" ht="37.5" customHeight="1" x14ac:dyDescent="0.2">
      <c r="A94" s="130" t="s">
        <v>224</v>
      </c>
      <c r="B94" s="131"/>
      <c r="C94" s="367"/>
      <c r="D94" s="56">
        <v>30888</v>
      </c>
      <c r="E94" s="37"/>
      <c r="F94" s="37"/>
      <c r="G94" s="37"/>
      <c r="H94" s="38"/>
    </row>
    <row r="95" spans="1:8" ht="37.5" customHeight="1" thickBot="1" x14ac:dyDescent="0.25">
      <c r="A95" s="130" t="s">
        <v>225</v>
      </c>
      <c r="B95" s="131"/>
      <c r="C95" s="368"/>
      <c r="D95" s="56">
        <v>31680</v>
      </c>
      <c r="E95" s="37"/>
      <c r="F95" s="37"/>
      <c r="G95" s="37"/>
      <c r="H95" s="38"/>
    </row>
    <row r="96" spans="1:8" ht="50.1" customHeight="1" thickBot="1" x14ac:dyDescent="0.25">
      <c r="A96" s="119" t="s">
        <v>52</v>
      </c>
      <c r="B96" s="120"/>
      <c r="C96" s="120"/>
      <c r="D96" s="121" t="str">
        <f>"от "&amp;MIN(D97:D106)&amp;" до "&amp;MAX(D97:D106)</f>
        <v>от 132 до 4356</v>
      </c>
      <c r="E96" s="122"/>
      <c r="F96" s="122"/>
      <c r="G96" s="122"/>
      <c r="H96" s="123"/>
    </row>
    <row r="97" spans="1:8" ht="151.5" x14ac:dyDescent="0.2">
      <c r="A97" s="132" t="s">
        <v>53</v>
      </c>
      <c r="B97" s="133" t="s">
        <v>13</v>
      </c>
      <c r="C97" s="321"/>
      <c r="D97" s="127">
        <v>1188</v>
      </c>
      <c r="E97" s="128"/>
      <c r="F97" s="128"/>
      <c r="G97" s="128"/>
      <c r="H97" s="129"/>
    </row>
    <row r="98" spans="1:8"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98" s="36">
        <v>198</v>
      </c>
      <c r="E98" s="37"/>
      <c r="F98" s="37"/>
      <c r="G98" s="37"/>
      <c r="H98" s="38"/>
    </row>
    <row r="99" spans="1:8" ht="37.5" customHeight="1" x14ac:dyDescent="0.2">
      <c r="A99" s="143" t="s">
        <v>55</v>
      </c>
      <c r="B99" s="144"/>
      <c r="C99" s="142"/>
      <c r="D99" s="36">
        <v>2244</v>
      </c>
      <c r="E99" s="37"/>
      <c r="F99" s="37"/>
      <c r="G99" s="37"/>
      <c r="H99" s="38"/>
    </row>
    <row r="100" spans="1:8" ht="37.5" customHeight="1" x14ac:dyDescent="0.2">
      <c r="A100" s="143" t="s">
        <v>56</v>
      </c>
      <c r="B100" s="144"/>
      <c r="C100" s="142"/>
      <c r="D100" s="329">
        <v>858.00000000000011</v>
      </c>
      <c r="E100" s="140"/>
      <c r="F100" s="140"/>
      <c r="G100" s="140"/>
      <c r="H100" s="141"/>
    </row>
    <row r="101" spans="1:8" ht="37.5" customHeight="1" x14ac:dyDescent="0.2">
      <c r="A101" s="143" t="s">
        <v>57</v>
      </c>
      <c r="B101" s="144"/>
      <c r="C101" s="142"/>
      <c r="D101" s="329">
        <v>1716.0000000000002</v>
      </c>
      <c r="E101" s="140"/>
      <c r="F101" s="140"/>
      <c r="G101" s="140"/>
      <c r="H101" s="141"/>
    </row>
    <row r="102" spans="1:8" ht="37.5" customHeight="1" x14ac:dyDescent="0.2">
      <c r="A102" s="143" t="s">
        <v>58</v>
      </c>
      <c r="B102" s="458"/>
      <c r="C102" s="142"/>
      <c r="D102" s="329">
        <v>132</v>
      </c>
      <c r="E102" s="140"/>
      <c r="F102" s="140"/>
      <c r="G102" s="140"/>
      <c r="H102" s="141"/>
    </row>
    <row r="103" spans="1:8" ht="37.5" customHeight="1" x14ac:dyDescent="0.2">
      <c r="A103" s="143" t="s">
        <v>59</v>
      </c>
      <c r="B103" s="458"/>
      <c r="C103" s="142"/>
      <c r="D103" s="36">
        <v>132</v>
      </c>
      <c r="E103" s="37"/>
      <c r="F103" s="37"/>
      <c r="G103" s="37"/>
      <c r="H103" s="38"/>
    </row>
    <row r="104" spans="1:8" ht="37.5" customHeight="1" x14ac:dyDescent="0.2">
      <c r="A104" s="143" t="s">
        <v>60</v>
      </c>
      <c r="B104" s="458"/>
      <c r="C104" s="142"/>
      <c r="D104" s="36">
        <v>264</v>
      </c>
      <c r="E104" s="37"/>
      <c r="F104" s="37"/>
      <c r="G104" s="37"/>
      <c r="H104" s="38"/>
    </row>
    <row r="105" spans="1:8" ht="37.5" customHeight="1" x14ac:dyDescent="0.2">
      <c r="A105" s="143" t="s">
        <v>61</v>
      </c>
      <c r="B105" s="458"/>
      <c r="C105" s="142"/>
      <c r="D105" s="36">
        <v>396</v>
      </c>
      <c r="E105" s="37"/>
      <c r="F105" s="37"/>
      <c r="G105" s="37"/>
      <c r="H105" s="38"/>
    </row>
    <row r="106" spans="1:8" ht="37.5" customHeight="1" thickBot="1" x14ac:dyDescent="0.25">
      <c r="A106" s="194" t="s">
        <v>62</v>
      </c>
      <c r="B106" s="459"/>
      <c r="C106" s="147"/>
      <c r="D106" s="36">
        <v>4356</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07" s="45">
        <v>33</v>
      </c>
      <c r="E107" s="45"/>
      <c r="F107" s="45"/>
      <c r="G107" s="45"/>
      <c r="H107" s="46"/>
    </row>
    <row r="108" spans="1:8" ht="50.1" customHeight="1" thickBot="1" x14ac:dyDescent="0.25">
      <c r="A108" s="24" t="s">
        <v>65</v>
      </c>
      <c r="B108" s="25"/>
      <c r="C108" s="26"/>
      <c r="D108" s="156" t="str">
        <f>"от "&amp;MIN(D110,D130:H131,F170,D132:H146)&amp;" до "&amp;MAX(D110,D130:H131,F170,D132:H146)</f>
        <v>от 561 до 16500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10" s="165">
        <v>2910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727.5</v>
      </c>
      <c r="E112" s="140"/>
      <c r="F112" s="140"/>
      <c r="G112" s="140"/>
      <c r="H112" s="141"/>
    </row>
    <row r="113" spans="1:8" ht="59.25" customHeight="1" x14ac:dyDescent="0.2">
      <c r="A113" s="173" t="s">
        <v>70</v>
      </c>
      <c r="B113" s="174"/>
      <c r="C113" s="169"/>
      <c r="D113" s="140">
        <f>D110/5</f>
        <v>582</v>
      </c>
      <c r="E113" s="140"/>
      <c r="F113" s="140"/>
      <c r="G113" s="140"/>
      <c r="H113" s="141"/>
    </row>
    <row r="114" spans="1:8" ht="59.25" customHeight="1" x14ac:dyDescent="0.2">
      <c r="A114" s="173" t="s">
        <v>71</v>
      </c>
      <c r="B114" s="174"/>
      <c r="C114" s="169"/>
      <c r="D114" s="140">
        <f>D110/6</f>
        <v>485</v>
      </c>
      <c r="E114" s="140"/>
      <c r="F114" s="140"/>
      <c r="G114" s="140"/>
      <c r="H114" s="141"/>
    </row>
    <row r="115" spans="1:8" ht="59.25" customHeight="1" x14ac:dyDescent="0.2">
      <c r="A115" s="173" t="s">
        <v>72</v>
      </c>
      <c r="B115" s="174"/>
      <c r="C115" s="169"/>
      <c r="D115" s="140">
        <f>D110/7</f>
        <v>415.71428571428572</v>
      </c>
      <c r="E115" s="140"/>
      <c r="F115" s="140"/>
      <c r="G115" s="140"/>
      <c r="H115" s="141"/>
    </row>
    <row r="116" spans="1:8" ht="59.25" customHeight="1" x14ac:dyDescent="0.2">
      <c r="A116" s="173" t="s">
        <v>73</v>
      </c>
      <c r="B116" s="174"/>
      <c r="C116" s="169"/>
      <c r="D116" s="140">
        <f>D110/8</f>
        <v>363.75</v>
      </c>
      <c r="E116" s="140"/>
      <c r="F116" s="140"/>
      <c r="G116" s="140"/>
      <c r="H116" s="141"/>
    </row>
    <row r="117" spans="1:8" ht="59.25" customHeight="1" x14ac:dyDescent="0.2">
      <c r="A117" s="173" t="s">
        <v>74</v>
      </c>
      <c r="B117" s="174"/>
      <c r="C117" s="169"/>
      <c r="D117" s="140">
        <f>D110/9</f>
        <v>323.33333333333331</v>
      </c>
      <c r="E117" s="140"/>
      <c r="F117" s="140"/>
      <c r="G117" s="140"/>
      <c r="H117" s="141"/>
    </row>
    <row r="118" spans="1:8" ht="59.25" customHeight="1" x14ac:dyDescent="0.2">
      <c r="A118" s="173" t="s">
        <v>75</v>
      </c>
      <c r="B118" s="174"/>
      <c r="C118" s="169"/>
      <c r="D118" s="140">
        <f>D110/10</f>
        <v>291</v>
      </c>
      <c r="E118" s="140"/>
      <c r="F118" s="140"/>
      <c r="G118" s="140"/>
      <c r="H118" s="141"/>
    </row>
    <row r="119" spans="1:8" ht="59.25" customHeight="1" thickBot="1" x14ac:dyDescent="0.25">
      <c r="A119" s="162" t="s">
        <v>76</v>
      </c>
      <c r="B119" s="163"/>
      <c r="C119" s="169"/>
      <c r="D119" s="165">
        <v>4368</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1092</v>
      </c>
      <c r="E121" s="140"/>
      <c r="F121" s="140"/>
      <c r="G121" s="140"/>
      <c r="H121" s="141"/>
    </row>
    <row r="122" spans="1:8" ht="59.25" customHeight="1" x14ac:dyDescent="0.2">
      <c r="A122" s="173" t="s">
        <v>70</v>
      </c>
      <c r="B122" s="174"/>
      <c r="C122" s="169"/>
      <c r="D122" s="140">
        <v>873.6</v>
      </c>
      <c r="E122" s="140"/>
      <c r="F122" s="140"/>
      <c r="G122" s="140"/>
      <c r="H122" s="141"/>
    </row>
    <row r="123" spans="1:8" ht="59.25" customHeight="1" x14ac:dyDescent="0.2">
      <c r="A123" s="173" t="s">
        <v>71</v>
      </c>
      <c r="B123" s="174"/>
      <c r="C123" s="169"/>
      <c r="D123" s="140">
        <v>727.99999999999989</v>
      </c>
      <c r="E123" s="140"/>
      <c r="F123" s="140"/>
      <c r="G123" s="140"/>
      <c r="H123" s="141"/>
    </row>
    <row r="124" spans="1:8" ht="59.25" customHeight="1" x14ac:dyDescent="0.2">
      <c r="A124" s="173" t="s">
        <v>72</v>
      </c>
      <c r="B124" s="174"/>
      <c r="C124" s="169"/>
      <c r="D124" s="140">
        <v>624</v>
      </c>
      <c r="E124" s="140"/>
      <c r="F124" s="140"/>
      <c r="G124" s="140"/>
      <c r="H124" s="141"/>
    </row>
    <row r="125" spans="1:8" ht="59.25" customHeight="1" x14ac:dyDescent="0.2">
      <c r="A125" s="173" t="s">
        <v>73</v>
      </c>
      <c r="B125" s="174"/>
      <c r="C125" s="169"/>
      <c r="D125" s="140">
        <v>546</v>
      </c>
      <c r="E125" s="140"/>
      <c r="F125" s="140"/>
      <c r="G125" s="140"/>
      <c r="H125" s="141"/>
    </row>
    <row r="126" spans="1:8" ht="59.25" customHeight="1" x14ac:dyDescent="0.2">
      <c r="A126" s="173" t="s">
        <v>74</v>
      </c>
      <c r="B126" s="174"/>
      <c r="C126" s="169"/>
      <c r="D126" s="140">
        <v>485.33333333333331</v>
      </c>
      <c r="E126" s="140"/>
      <c r="F126" s="140"/>
      <c r="G126" s="140"/>
      <c r="H126" s="141"/>
    </row>
    <row r="127" spans="1:8" ht="59.25" customHeight="1" thickBot="1" x14ac:dyDescent="0.25">
      <c r="A127" s="173" t="s">
        <v>75</v>
      </c>
      <c r="B127" s="174"/>
      <c r="C127" s="177"/>
      <c r="D127" s="140">
        <v>436.8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28" s="44">
        <v>8004</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"2ГИС.ТУЛА"</v>
      </c>
      <c r="D130" s="56">
        <v>2244</v>
      </c>
      <c r="E130" s="37"/>
      <c r="F130" s="37"/>
      <c r="G130" s="37"/>
      <c r="H130" s="38"/>
    </row>
    <row r="131" spans="1:8"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1" s="56">
        <v>1716.0000000000002</v>
      </c>
      <c r="E131" s="37"/>
      <c r="F131" s="37"/>
      <c r="G131" s="37"/>
      <c r="H131" s="38"/>
    </row>
    <row r="132" spans="1:8"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2" s="56">
        <v>6600.0000000000009</v>
      </c>
      <c r="E132" s="37"/>
      <c r="F132" s="37"/>
      <c r="G132" s="37"/>
      <c r="H132" s="38"/>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"2ГИС.ТУЛА"</v>
      </c>
      <c r="D133" s="56">
        <v>7656.0000000000009</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"2ГИС.ТУЛА"</v>
      </c>
      <c r="D134" s="56">
        <v>9187.2000000000007</v>
      </c>
      <c r="E134" s="37"/>
      <c r="F134" s="37"/>
      <c r="G134" s="37"/>
      <c r="H134" s="38"/>
    </row>
    <row r="135" spans="1:8"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5" s="56">
        <v>1716.0000000000002</v>
      </c>
      <c r="E135" s="37"/>
      <c r="F135" s="37"/>
      <c r="G135" s="37"/>
      <c r="H135" s="38"/>
    </row>
    <row r="136" spans="1:8"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6" s="56">
        <v>3366.0000000000005</v>
      </c>
      <c r="E136" s="37"/>
      <c r="F136" s="37"/>
      <c r="G136" s="37"/>
      <c r="H136" s="38"/>
    </row>
    <row r="137" spans="1:8"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7" s="56">
        <v>6600.0000000000009</v>
      </c>
      <c r="E137" s="37"/>
      <c r="F137" s="37"/>
      <c r="G137" s="37"/>
      <c r="H137" s="38"/>
    </row>
    <row r="138" spans="1:8" ht="50.1" customHeight="1" x14ac:dyDescent="0.2">
      <c r="A138" s="143" t="s">
        <v>86</v>
      </c>
      <c r="B138" s="144"/>
      <c r="C138" s="190" t="str">
        <f>C170</f>
        <v>электронный справочник на основе Справочника организаций "2ГИС.ТУЛА" (мобильная версия 2ГИС 4.0 и выше)</v>
      </c>
      <c r="D138" s="56">
        <v>16500</v>
      </c>
      <c r="E138" s="37"/>
      <c r="F138" s="37"/>
      <c r="G138" s="37"/>
      <c r="H138" s="38"/>
    </row>
    <row r="139" spans="1:8" ht="50.1" customHeight="1" x14ac:dyDescent="0.2">
      <c r="A139" s="143" t="s">
        <v>87</v>
      </c>
      <c r="B139" s="144"/>
      <c r="C139" s="190" t="s">
        <v>88</v>
      </c>
      <c r="D139" s="56">
        <v>561</v>
      </c>
      <c r="E139" s="37"/>
      <c r="F139" s="37"/>
      <c r="G139" s="37"/>
      <c r="H139" s="38"/>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0" s="56">
        <v>1980.0000000000002</v>
      </c>
      <c r="E140" s="37"/>
      <c r="F140" s="37"/>
      <c r="G140" s="37"/>
      <c r="H140" s="38"/>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1" s="56">
        <v>1584</v>
      </c>
      <c r="E141" s="37"/>
      <c r="F141" s="37"/>
      <c r="G141" s="37"/>
      <c r="H141" s="38"/>
    </row>
    <row r="142" spans="1:8" ht="72" customHeight="1" x14ac:dyDescent="0.2">
      <c r="A142" s="143" t="s">
        <v>91</v>
      </c>
      <c r="B142" s="144"/>
      <c r="C142"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2" s="56">
        <v>1320</v>
      </c>
      <c r="E142" s="37"/>
      <c r="F142" s="37"/>
      <c r="G142" s="37"/>
      <c r="H142" s="38"/>
    </row>
    <row r="143" spans="1:8" ht="72" customHeight="1" x14ac:dyDescent="0.2">
      <c r="A143" s="143" t="s">
        <v>92</v>
      </c>
      <c r="B143" s="144"/>
      <c r="C143"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3" s="56">
        <v>792</v>
      </c>
      <c r="E143" s="37"/>
      <c r="F143" s="37"/>
      <c r="G143" s="37"/>
      <c r="H143" s="38"/>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4" s="56">
        <v>13200.000000000002</v>
      </c>
      <c r="E144" s="37"/>
      <c r="F144" s="37"/>
      <c r="G144" s="37"/>
      <c r="H144" s="38"/>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6" s="56">
        <v>3432.0000000000005</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7" s="56">
        <v>990.00000000000011</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8" s="5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9" s="56">
        <v>4620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50" s="56">
        <v>5511</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51" s="56">
        <v>5010</v>
      </c>
      <c r="E151" s="37"/>
      <c r="F151" s="37"/>
      <c r="G151" s="37"/>
      <c r="H151" s="38"/>
    </row>
    <row r="152" spans="1:8"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"2ГИС.ТУЛА"</v>
      </c>
      <c r="D152" s="56">
        <v>3240</v>
      </c>
      <c r="E152" s="37"/>
      <c r="F152" s="37"/>
      <c r="G152" s="37"/>
      <c r="H152" s="38"/>
    </row>
    <row r="153" spans="1:8"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2520</v>
      </c>
      <c r="E153" s="37"/>
      <c r="F153" s="37"/>
      <c r="G153" s="37"/>
      <c r="H153" s="38"/>
    </row>
    <row r="154" spans="1:8" ht="50.1" customHeight="1" x14ac:dyDescent="0.2">
      <c r="A154" s="137" t="s">
        <v>102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4" s="56">
        <v>9240</v>
      </c>
      <c r="E154" s="37"/>
      <c r="F154" s="37"/>
      <c r="G154" s="37"/>
      <c r="H154" s="38"/>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"2ГИС.ТУЛА"</v>
      </c>
      <c r="D155" s="56">
        <v>10800</v>
      </c>
      <c r="E155" s="37"/>
      <c r="F155" s="37"/>
      <c r="G155" s="37"/>
      <c r="H155" s="38"/>
    </row>
    <row r="156" spans="1:8" ht="50.1" customHeight="1" x14ac:dyDescent="0.2">
      <c r="A156" s="137" t="s">
        <v>104</v>
      </c>
      <c r="B156" s="191"/>
      <c r="C156" s="190" t="str">
        <f>"Интернет-площадка 2gis.ru на основе Cправочника организаций "&amp;$C$2&amp;""</f>
        <v>Интернет-площадка 2gis.ru на основе Cправочника организаций "2ГИС.ТУЛА"</v>
      </c>
      <c r="D156" s="56">
        <v>12960</v>
      </c>
      <c r="E156" s="37"/>
      <c r="F156" s="37"/>
      <c r="G156" s="37"/>
      <c r="H156" s="38"/>
    </row>
    <row r="157" spans="1:8"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7" s="56">
        <v>2520</v>
      </c>
      <c r="E157" s="37"/>
      <c r="F157" s="37"/>
      <c r="G157" s="37"/>
      <c r="H157" s="38"/>
    </row>
    <row r="158" spans="1:8" ht="50.1" customHeight="1" x14ac:dyDescent="0.2">
      <c r="A158" s="137" t="s">
        <v>106</v>
      </c>
      <c r="B158" s="191"/>
      <c r="C158"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8" s="56">
        <v>4800</v>
      </c>
      <c r="E158" s="37"/>
      <c r="F158" s="37"/>
      <c r="G158" s="37"/>
      <c r="H158" s="38"/>
    </row>
    <row r="159" spans="1:8" ht="50.1" customHeight="1" x14ac:dyDescent="0.2">
      <c r="A159" s="143" t="s">
        <v>107</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9" s="56">
        <v>9240</v>
      </c>
      <c r="E159" s="37"/>
      <c r="F159" s="37"/>
      <c r="G159" s="37"/>
      <c r="H159" s="38"/>
    </row>
    <row r="160" spans="1:8" ht="50.1" customHeight="1" x14ac:dyDescent="0.2">
      <c r="A160" s="143" t="s">
        <v>108</v>
      </c>
      <c r="B160" s="144"/>
      <c r="C160" s="190" t="s">
        <v>88</v>
      </c>
      <c r="D160" s="56">
        <v>840</v>
      </c>
      <c r="E160" s="37"/>
      <c r="F160" s="37"/>
      <c r="G160" s="37"/>
      <c r="H160" s="38"/>
    </row>
    <row r="161" spans="1:8" ht="67.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56">
        <v>18480</v>
      </c>
      <c r="E161" s="37"/>
      <c r="F161" s="37"/>
      <c r="G161" s="37"/>
      <c r="H161" s="38"/>
    </row>
    <row r="162" spans="1:8" ht="50.1" customHeight="1" thickBot="1" x14ac:dyDescent="0.25">
      <c r="A162" s="143" t="s">
        <v>110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4920</v>
      </c>
      <c r="E162" s="37"/>
      <c r="F162" s="37"/>
      <c r="G162" s="37"/>
      <c r="H162" s="38"/>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64" s="36">
        <v>4002</v>
      </c>
      <c r="E164" s="37"/>
      <c r="F164" s="37"/>
      <c r="G164" s="37"/>
      <c r="H164" s="38"/>
    </row>
    <row r="165" spans="1:8" s="16" customFormat="1" ht="50.1" customHeight="1" x14ac:dyDescent="0.2">
      <c r="A165" s="143" t="s">
        <v>113</v>
      </c>
      <c r="B165" s="144"/>
      <c r="C165" s="196"/>
      <c r="D165" s="36">
        <v>4002</v>
      </c>
      <c r="E165" s="37"/>
      <c r="F165" s="37"/>
      <c r="G165" s="37"/>
      <c r="H165" s="38"/>
    </row>
    <row r="166" spans="1:8" s="16" customFormat="1" ht="50.1" customHeight="1" x14ac:dyDescent="0.2">
      <c r="A166" s="194" t="s">
        <v>114</v>
      </c>
      <c r="B166" s="195"/>
      <c r="C166" s="196"/>
      <c r="D166" s="329">
        <v>1500</v>
      </c>
      <c r="E166" s="140"/>
      <c r="F166" s="140"/>
      <c r="G166" s="140"/>
      <c r="H166" s="140"/>
    </row>
    <row r="167" spans="1:8" s="16" customFormat="1" ht="50.1" customHeight="1" x14ac:dyDescent="0.2">
      <c r="A167" s="194" t="s">
        <v>115</v>
      </c>
      <c r="B167" s="195"/>
      <c r="C167" s="196"/>
      <c r="D167" s="329">
        <v>150</v>
      </c>
      <c r="E167" s="140"/>
      <c r="F167" s="140"/>
      <c r="G167" s="140"/>
      <c r="H167" s="140"/>
    </row>
    <row r="168" spans="1:8" s="16" customFormat="1" ht="50.1" customHeight="1" thickBot="1" x14ac:dyDescent="0.25">
      <c r="A168" s="194" t="s">
        <v>116</v>
      </c>
      <c r="B168" s="195"/>
      <c r="C168" s="198"/>
      <c r="D168" s="78">
        <v>510</v>
      </c>
      <c r="E168" s="79"/>
      <c r="F168" s="79"/>
      <c r="G168" s="79"/>
      <c r="H168" s="79"/>
    </row>
    <row r="169" spans="1:8" s="16" customFormat="1" ht="50.1" customHeight="1" thickBot="1" x14ac:dyDescent="0.25">
      <c r="A169" s="24" t="s">
        <v>117</v>
      </c>
      <c r="B169" s="25"/>
      <c r="C169" s="26"/>
      <c r="D169" s="156"/>
      <c r="E169" s="156"/>
      <c r="F169" s="156"/>
      <c r="G169" s="156"/>
      <c r="H169" s="157"/>
    </row>
    <row r="170" spans="1:8"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70" s="200">
        <f>F170*1.2</f>
        <v>4356</v>
      </c>
      <c r="E170" s="201">
        <f>F170*1.1</f>
        <v>3993.0000000000009</v>
      </c>
      <c r="F170" s="201">
        <v>3630.0000000000005</v>
      </c>
      <c r="G170" s="201">
        <f>F170*0.75</f>
        <v>2722.5000000000005</v>
      </c>
      <c r="H170" s="202">
        <f>F170*0.5</f>
        <v>1815.0000000000002</v>
      </c>
    </row>
    <row r="171" spans="1:8"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"2ГИС.ТУЛА"</v>
      </c>
      <c r="D171" s="36">
        <v>1518.0000000000002</v>
      </c>
      <c r="E171" s="37"/>
      <c r="F171" s="37"/>
      <c r="G171" s="37"/>
      <c r="H171" s="38"/>
    </row>
    <row r="172" spans="1:8" ht="50.1" customHeight="1" x14ac:dyDescent="0.2">
      <c r="A172" s="143" t="s">
        <v>120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2" s="56">
        <v>1320</v>
      </c>
      <c r="E172" s="37"/>
      <c r="F172" s="37"/>
      <c r="G172" s="37"/>
      <c r="H172" s="38"/>
    </row>
    <row r="173" spans="1:8" ht="50.1" customHeight="1" x14ac:dyDescent="0.2">
      <c r="A173" s="137" t="s">
        <v>287</v>
      </c>
      <c r="B173" s="191"/>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73" s="200">
        <f>F173*1.2</f>
        <v>6192</v>
      </c>
      <c r="E173" s="201">
        <f>F173*1.1</f>
        <v>5676.0000000000009</v>
      </c>
      <c r="F173" s="201">
        <v>5160</v>
      </c>
      <c r="G173" s="201">
        <f>F173*0.75</f>
        <v>3870</v>
      </c>
      <c r="H173" s="202">
        <f>F173*0.5</f>
        <v>2580</v>
      </c>
    </row>
    <row r="174" spans="1:8" ht="50.1" customHeight="1" x14ac:dyDescent="0.2">
      <c r="A174" s="137" t="s">
        <v>166</v>
      </c>
      <c r="B174" s="191"/>
      <c r="C174" s="190" t="str">
        <f>"Интернет-площадка 2gis.ru на основе Cправочника организаций "&amp;$C$2&amp;""</f>
        <v>Интернет-площадка 2gis.ru на основе Cправочника организаций "2ГИС.ТУЛА"</v>
      </c>
      <c r="D174" s="36">
        <v>2160</v>
      </c>
      <c r="E174" s="37"/>
      <c r="F174" s="37"/>
      <c r="G174" s="37"/>
      <c r="H174" s="38"/>
    </row>
    <row r="175" spans="1:8" ht="50.1" customHeight="1" x14ac:dyDescent="0.2">
      <c r="A175" s="137" t="s">
        <v>123</v>
      </c>
      <c r="B175" s="191"/>
      <c r="C175"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6">
        <v>1920</v>
      </c>
      <c r="E175" s="37"/>
      <c r="F175" s="37"/>
      <c r="G175" s="37"/>
      <c r="H175" s="38"/>
    </row>
    <row r="176" spans="1:8" s="16" customFormat="1" ht="126" customHeight="1" thickBot="1" x14ac:dyDescent="0.25">
      <c r="A176" s="143" t="s">
        <v>124</v>
      </c>
      <c r="B176" s="144"/>
      <c r="C176" s="203" t="str">
        <f>C174</f>
        <v>Интернет-площадка 2gis.ru на основе Cправочника организаций "2ГИС.ТУЛА"</v>
      </c>
      <c r="D176" s="200">
        <f>F176*1.2</f>
        <v>3960.0000000000005</v>
      </c>
      <c r="E176" s="201">
        <f>F176*1.1</f>
        <v>3630.0000000000009</v>
      </c>
      <c r="F176" s="201">
        <v>3300.0000000000005</v>
      </c>
      <c r="G176" s="201">
        <f>F176*0.75</f>
        <v>2475.0000000000005</v>
      </c>
      <c r="H176" s="202">
        <f>F176*0.5</f>
        <v>1650.0000000000002</v>
      </c>
    </row>
    <row r="177" spans="1:8"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79" s="31">
        <v>7359.5999999999995</v>
      </c>
      <c r="E179" s="32"/>
      <c r="F179" s="32"/>
      <c r="G179" s="32"/>
      <c r="H179" s="33"/>
    </row>
    <row r="180" spans="1:8" s="16" customFormat="1" ht="83.25" customHeight="1" thickBot="1" x14ac:dyDescent="0.25">
      <c r="A180" s="143" t="s">
        <v>187</v>
      </c>
      <c r="B180" s="144"/>
      <c r="C180" s="196"/>
      <c r="D180" s="36">
        <v>7359.5999999999995</v>
      </c>
      <c r="E180" s="37"/>
      <c r="F180" s="37"/>
      <c r="G180" s="37"/>
      <c r="H180" s="38"/>
    </row>
    <row r="181" spans="1:8" ht="21.75" thickBot="1" x14ac:dyDescent="0.25">
      <c r="A181" s="301"/>
      <c r="B181" s="302"/>
      <c r="C181" s="182"/>
      <c r="D181" s="325"/>
      <c r="E181" s="325"/>
      <c r="F181" s="325"/>
      <c r="G181" s="325"/>
      <c r="H181" s="326"/>
    </row>
    <row r="183" spans="1:8" ht="21" x14ac:dyDescent="0.2">
      <c r="A183" s="208"/>
      <c r="B183" s="209" t="s">
        <v>126</v>
      </c>
      <c r="C183" s="210" t="s">
        <v>475</v>
      </c>
      <c r="D183" s="210"/>
      <c r="E183" s="211"/>
      <c r="F183" s="211"/>
      <c r="G183" s="211"/>
      <c r="H183" s="211"/>
    </row>
    <row r="184" spans="1:8" ht="21" x14ac:dyDescent="0.2">
      <c r="A184" s="208"/>
      <c r="B184" s="211"/>
      <c r="C184" s="212" t="s">
        <v>476</v>
      </c>
      <c r="D184" s="212"/>
      <c r="E184" s="211"/>
      <c r="F184" s="211"/>
      <c r="G184" s="211"/>
      <c r="H184" s="211"/>
    </row>
    <row r="185" spans="1:8" ht="21" x14ac:dyDescent="0.2">
      <c r="A185" s="208"/>
      <c r="B185" s="211"/>
      <c r="C185" s="212" t="s">
        <v>477</v>
      </c>
      <c r="D185" s="212"/>
      <c r="E185" s="211"/>
      <c r="F185" s="211"/>
      <c r="G185" s="211"/>
      <c r="H185" s="211"/>
    </row>
    <row r="186" spans="1:8" ht="21" x14ac:dyDescent="0.2">
      <c r="C186" s="212"/>
      <c r="D186" s="212"/>
      <c r="E186" s="211"/>
      <c r="F186" s="211"/>
      <c r="G186" s="211"/>
      <c r="H186" s="205"/>
    </row>
    <row r="187" spans="1:8" ht="26.25"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ht="26.25"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ht="26.25"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ht="26.25"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ht="26.25"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ht="26.25"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ht="26.25"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ht="26.25" x14ac:dyDescent="0.2">
      <c r="A194" s="221"/>
      <c r="B194" s="221"/>
      <c r="C194" s="222"/>
      <c r="D194" s="223"/>
      <c r="E194" s="223"/>
      <c r="F194" s="224"/>
      <c r="G194" s="225"/>
      <c r="H194" s="225"/>
    </row>
    <row r="195" spans="1:8" ht="21" x14ac:dyDescent="0.2">
      <c r="A195" s="227" t="s">
        <v>137</v>
      </c>
      <c r="B195" s="227"/>
      <c r="C195" s="227"/>
      <c r="D195" s="227"/>
      <c r="E195" s="227"/>
      <c r="F195" s="227"/>
      <c r="G195" s="227"/>
      <c r="H195" s="227"/>
    </row>
    <row r="196" spans="1:8" ht="21" x14ac:dyDescent="0.2">
      <c r="A196" s="227" t="s">
        <v>138</v>
      </c>
      <c r="B196" s="227"/>
      <c r="C196" s="227"/>
      <c r="D196" s="227"/>
      <c r="E196" s="227"/>
      <c r="F196" s="227"/>
      <c r="G196" s="227"/>
      <c r="H196" s="227"/>
    </row>
    <row r="197" spans="1:8" ht="26.25" x14ac:dyDescent="0.2">
      <c r="A197" s="221"/>
      <c r="B197" s="221"/>
      <c r="C197" s="222"/>
      <c r="D197" s="223"/>
      <c r="E197" s="223"/>
      <c r="F197" s="224"/>
      <c r="G197" s="225"/>
      <c r="H197" s="225"/>
    </row>
    <row r="198" spans="1:8" ht="50.1" customHeight="1" thickBot="1" x14ac:dyDescent="0.25">
      <c r="A198" s="228" t="s">
        <v>139</v>
      </c>
      <c r="B198" s="228"/>
      <c r="C198" s="228"/>
      <c r="D198" s="228"/>
      <c r="E198" s="228"/>
      <c r="F198" s="229"/>
      <c r="G198" s="219"/>
      <c r="H198" s="230"/>
    </row>
    <row r="199" spans="1:8" ht="50.1" customHeight="1" thickBot="1" x14ac:dyDescent="0.25">
      <c r="A199" s="540" t="s">
        <v>140</v>
      </c>
      <c r="B199" s="541"/>
      <c r="C199" s="541"/>
      <c r="D199" s="541"/>
      <c r="E199" s="542"/>
      <c r="F199" s="234"/>
      <c r="H199" s="235"/>
    </row>
    <row r="200" spans="1:8" ht="87" customHeight="1" thickBot="1" x14ac:dyDescent="0.25">
      <c r="A200" s="305" t="s">
        <v>141</v>
      </c>
      <c r="B200" s="306"/>
      <c r="C200" s="238" t="s">
        <v>142</v>
      </c>
      <c r="D200" s="330" t="s">
        <v>143</v>
      </c>
      <c r="E200" s="331"/>
      <c r="F200" s="240"/>
      <c r="G200" s="240"/>
      <c r="H200" s="240"/>
    </row>
    <row r="201" spans="1:8" ht="100.5" customHeight="1" x14ac:dyDescent="0.2">
      <c r="A201" s="246" t="s">
        <v>144</v>
      </c>
      <c r="B201" s="247"/>
      <c r="C201" s="248" t="s">
        <v>145</v>
      </c>
      <c r="D201" s="249" t="s">
        <v>146</v>
      </c>
      <c r="E201" s="250"/>
      <c r="F201" s="240"/>
      <c r="G201" s="240"/>
      <c r="H201" s="240"/>
    </row>
    <row r="202" spans="1:8" ht="82.5" customHeight="1" x14ac:dyDescent="0.2">
      <c r="A202" s="246" t="s">
        <v>147</v>
      </c>
      <c r="B202" s="247"/>
      <c r="C202" s="248" t="s">
        <v>148</v>
      </c>
      <c r="D202" s="249" t="s">
        <v>149</v>
      </c>
      <c r="E202" s="250"/>
      <c r="F202" s="240"/>
      <c r="G202" s="240"/>
      <c r="H202" s="240"/>
    </row>
    <row r="203" spans="1:8" ht="119.25" customHeight="1" thickBot="1" x14ac:dyDescent="0.25">
      <c r="A203" s="332" t="s">
        <v>150</v>
      </c>
      <c r="B203" s="333"/>
      <c r="C203" s="334" t="s">
        <v>151</v>
      </c>
      <c r="D203" s="335" t="s">
        <v>149</v>
      </c>
      <c r="E203" s="336"/>
      <c r="F203" s="240"/>
      <c r="G203" s="240"/>
      <c r="H203" s="240"/>
    </row>
    <row r="204" spans="1:8" s="205" customFormat="1" ht="102.75" customHeight="1" thickBot="1" x14ac:dyDescent="0.25">
      <c r="A204" s="332" t="s">
        <v>153</v>
      </c>
      <c r="B204" s="333"/>
      <c r="C204" s="546" t="s">
        <v>154</v>
      </c>
      <c r="D204" s="335" t="s">
        <v>149</v>
      </c>
      <c r="E204" s="336"/>
      <c r="F204" s="234"/>
      <c r="G204" s="234"/>
      <c r="H204" s="234"/>
    </row>
    <row r="205" spans="1:8" s="226" customFormat="1" ht="222.75" customHeight="1" thickBot="1" x14ac:dyDescent="0.25">
      <c r="A205" s="332" t="s">
        <v>155</v>
      </c>
      <c r="B205" s="333"/>
      <c r="C205" s="334" t="s">
        <v>156</v>
      </c>
      <c r="D205" s="335" t="s">
        <v>149</v>
      </c>
      <c r="E205" s="336"/>
      <c r="F205" s="224"/>
      <c r="G205" s="225"/>
      <c r="H205" s="225"/>
    </row>
    <row r="206" spans="1:8" ht="26.25" x14ac:dyDescent="0.2">
      <c r="A206" s="221"/>
      <c r="B206" s="221"/>
      <c r="C206" s="222"/>
      <c r="D206" s="223"/>
      <c r="E206" s="223"/>
      <c r="F206" s="224"/>
      <c r="G206" s="225"/>
      <c r="H206" s="225"/>
    </row>
    <row r="207" spans="1:8" ht="30" customHeight="1" x14ac:dyDescent="0.2">
      <c r="A207" s="252" t="s">
        <v>157</v>
      </c>
      <c r="B207" s="252"/>
      <c r="C207" s="252"/>
      <c r="D207" s="252"/>
      <c r="E207" s="252"/>
      <c r="F207" s="252"/>
      <c r="G207" s="252"/>
      <c r="H207" s="252"/>
    </row>
    <row r="208" spans="1:8" ht="30" customHeight="1" x14ac:dyDescent="0.2">
      <c r="A208" s="252" t="s">
        <v>158</v>
      </c>
      <c r="B208" s="252"/>
      <c r="C208" s="252"/>
      <c r="D208" s="252"/>
      <c r="E208" s="252"/>
      <c r="F208" s="252"/>
      <c r="G208" s="252"/>
      <c r="H208" s="252"/>
    </row>
    <row r="209" spans="1:8" ht="183.75" customHeight="1" x14ac:dyDescent="0.2">
      <c r="A209"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11"/>
      <c r="C209" s="311"/>
      <c r="D209" s="311"/>
      <c r="E209" s="311"/>
      <c r="F209" s="311"/>
      <c r="G209" s="311"/>
      <c r="H209" s="311"/>
    </row>
    <row r="210" spans="1:8" ht="82.5" customHeight="1" x14ac:dyDescent="0.2">
      <c r="A210" s="227" t="s">
        <v>160</v>
      </c>
      <c r="B210" s="227"/>
      <c r="C210" s="227"/>
      <c r="D210" s="227"/>
      <c r="E210" s="227"/>
      <c r="F210" s="227"/>
      <c r="G210" s="227"/>
      <c r="H210" s="227"/>
    </row>
    <row r="211" spans="1:8" ht="23.25" x14ac:dyDescent="0.2">
      <c r="A211" s="252" t="s">
        <v>161</v>
      </c>
      <c r="B211" s="252"/>
      <c r="C211" s="252"/>
      <c r="D211" s="252"/>
      <c r="E211" s="252"/>
      <c r="F211" s="252"/>
      <c r="G211" s="252"/>
      <c r="H211" s="252"/>
    </row>
    <row r="212" spans="1:8" s="254" customFormat="1" ht="114.75" customHeight="1" x14ac:dyDescent="0.2">
      <c r="A212" s="227" t="s">
        <v>162</v>
      </c>
      <c r="B212" s="227"/>
      <c r="C212" s="227"/>
      <c r="D212" s="227"/>
      <c r="E212" s="227"/>
      <c r="F212" s="227"/>
      <c r="G212" s="227"/>
      <c r="H212" s="227"/>
    </row>
  </sheetData>
  <sheetProtection selectLockedCells="1" selectUnlockedCells="1"/>
  <mergeCells count="354">
    <mergeCell ref="A207:H207"/>
    <mergeCell ref="A208:H208"/>
    <mergeCell ref="A209:H209"/>
    <mergeCell ref="A210:H210"/>
    <mergeCell ref="A211:H211"/>
    <mergeCell ref="A212:E212"/>
    <mergeCell ref="F212:H212"/>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3"/>
  <sheetViews>
    <sheetView view="pageBreakPreview" zoomScale="40" zoomScaleNormal="60" zoomScaleSheetLayoutView="40" workbookViewId="0">
      <pane ySplit="4" topLeftCell="A154"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11995.199999999999</v>
      </c>
      <c r="E7" s="32">
        <f>F7*1.1</f>
        <v>10995.6</v>
      </c>
      <c r="F7" s="32">
        <v>9996</v>
      </c>
      <c r="G7" s="32">
        <f>F7*0.75</f>
        <v>7497</v>
      </c>
      <c r="H7" s="33">
        <f>F7*0.5</f>
        <v>4998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13197.6</v>
      </c>
      <c r="E12" s="32">
        <f>F12*1.1</f>
        <v>12097.800000000001</v>
      </c>
      <c r="F12" s="32">
        <v>10998</v>
      </c>
      <c r="G12" s="32">
        <f>F12*0.75</f>
        <v>8248.5</v>
      </c>
      <c r="H12" s="33">
        <f>F12*0.5</f>
        <v>5499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16804.8</v>
      </c>
      <c r="E27" s="32">
        <f>F27*1.1</f>
        <v>15404.400000000001</v>
      </c>
      <c r="F27" s="32">
        <v>14004</v>
      </c>
      <c r="G27" s="32">
        <f>F27*0.75</f>
        <v>10503</v>
      </c>
      <c r="H27" s="33">
        <f>F27*0.5</f>
        <v>7002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18489.599999999999</v>
      </c>
      <c r="E32" s="32">
        <f>F32*1.1</f>
        <v>16948.800000000003</v>
      </c>
      <c r="F32" s="32">
        <v>15408</v>
      </c>
      <c r="G32" s="32">
        <f>F32*0.75</f>
        <v>11556</v>
      </c>
      <c r="H32" s="33">
        <f>F32*0.5</f>
        <v>7704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361">
        <f>F48*1.2</f>
        <v>6624</v>
      </c>
      <c r="E48" s="361">
        <f>F48*1.1</f>
        <v>6072.0000000000009</v>
      </c>
      <c r="F48" s="361">
        <v>5520</v>
      </c>
      <c r="G48" s="361">
        <f>F48*0.75</f>
        <v>4140</v>
      </c>
      <c r="H48" s="361">
        <f>F48*0.5</f>
        <v>2760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2502 до 145116</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6" s="31">
        <v>2502</v>
      </c>
      <c r="E56" s="32"/>
      <c r="F56" s="32"/>
      <c r="G56" s="32"/>
      <c r="H56" s="33"/>
    </row>
    <row r="57" spans="1:8" ht="37.5" customHeight="1" x14ac:dyDescent="0.2">
      <c r="A57" s="130" t="s">
        <v>33</v>
      </c>
      <c r="B57" s="366"/>
      <c r="C57" s="367"/>
      <c r="D57" s="36">
        <v>5004</v>
      </c>
      <c r="E57" s="37"/>
      <c r="F57" s="37"/>
      <c r="G57" s="37"/>
      <c r="H57" s="38"/>
    </row>
    <row r="58" spans="1:8" ht="37.5" customHeight="1" x14ac:dyDescent="0.2">
      <c r="A58" s="130" t="s">
        <v>34</v>
      </c>
      <c r="B58" s="366"/>
      <c r="C58" s="367"/>
      <c r="D58" s="36">
        <v>10008</v>
      </c>
      <c r="E58" s="37"/>
      <c r="F58" s="37"/>
      <c r="G58" s="37"/>
      <c r="H58" s="38"/>
    </row>
    <row r="59" spans="1:8" ht="37.5" customHeight="1" x14ac:dyDescent="0.2">
      <c r="A59" s="130" t="s">
        <v>35</v>
      </c>
      <c r="B59" s="366"/>
      <c r="C59" s="367"/>
      <c r="D59" s="36">
        <v>15012</v>
      </c>
      <c r="E59" s="37"/>
      <c r="F59" s="37"/>
      <c r="G59" s="37"/>
      <c r="H59" s="38"/>
    </row>
    <row r="60" spans="1:8" ht="37.5" customHeight="1" x14ac:dyDescent="0.2">
      <c r="A60" s="130" t="s">
        <v>36</v>
      </c>
      <c r="B60" s="366"/>
      <c r="C60" s="367"/>
      <c r="D60" s="36">
        <v>20016</v>
      </c>
      <c r="E60" s="37"/>
      <c r="F60" s="37"/>
      <c r="G60" s="37"/>
      <c r="H60" s="38"/>
    </row>
    <row r="61" spans="1:8" ht="37.5" customHeight="1" x14ac:dyDescent="0.2">
      <c r="A61" s="130" t="s">
        <v>37</v>
      </c>
      <c r="B61" s="366"/>
      <c r="C61" s="367"/>
      <c r="D61" s="36">
        <v>25020</v>
      </c>
      <c r="E61" s="37"/>
      <c r="F61" s="37"/>
      <c r="G61" s="37"/>
      <c r="H61" s="38"/>
    </row>
    <row r="62" spans="1:8" ht="37.5" customHeight="1" x14ac:dyDescent="0.2">
      <c r="A62" s="130" t="s">
        <v>38</v>
      </c>
      <c r="B62" s="366"/>
      <c r="C62" s="367"/>
      <c r="D62" s="36">
        <v>30024</v>
      </c>
      <c r="E62" s="37"/>
      <c r="F62" s="37"/>
      <c r="G62" s="37"/>
      <c r="H62" s="38"/>
    </row>
    <row r="63" spans="1:8" ht="37.5" customHeight="1" x14ac:dyDescent="0.2">
      <c r="A63" s="130" t="s">
        <v>39</v>
      </c>
      <c r="B63" s="366"/>
      <c r="C63" s="367"/>
      <c r="D63" s="36">
        <v>35028</v>
      </c>
      <c r="E63" s="37"/>
      <c r="F63" s="37"/>
      <c r="G63" s="37"/>
      <c r="H63" s="38"/>
    </row>
    <row r="64" spans="1:8" ht="37.5" customHeight="1" x14ac:dyDescent="0.2">
      <c r="A64" s="130" t="s">
        <v>40</v>
      </c>
      <c r="B64" s="366"/>
      <c r="C64" s="367"/>
      <c r="D64" s="36">
        <v>40032</v>
      </c>
      <c r="E64" s="37"/>
      <c r="F64" s="37"/>
      <c r="G64" s="37"/>
      <c r="H64" s="38"/>
    </row>
    <row r="65" spans="1:8" ht="37.5" customHeight="1" x14ac:dyDescent="0.2">
      <c r="A65" s="130" t="s">
        <v>41</v>
      </c>
      <c r="B65" s="366"/>
      <c r="C65" s="367"/>
      <c r="D65" s="36">
        <v>45036</v>
      </c>
      <c r="E65" s="37"/>
      <c r="F65" s="37"/>
      <c r="G65" s="37"/>
      <c r="H65" s="38"/>
    </row>
    <row r="66" spans="1:8" ht="37.5" customHeight="1" x14ac:dyDescent="0.2">
      <c r="A66" s="130" t="s">
        <v>42</v>
      </c>
      <c r="B66" s="366"/>
      <c r="C66" s="367"/>
      <c r="D66" s="36">
        <v>50040</v>
      </c>
      <c r="E66" s="37"/>
      <c r="F66" s="37"/>
      <c r="G66" s="37"/>
      <c r="H66" s="38"/>
    </row>
    <row r="67" spans="1:8" ht="37.5" customHeight="1" x14ac:dyDescent="0.2">
      <c r="A67" s="130" t="s">
        <v>43</v>
      </c>
      <c r="B67" s="366"/>
      <c r="C67" s="367"/>
      <c r="D67" s="36">
        <v>55044</v>
      </c>
      <c r="E67" s="37"/>
      <c r="F67" s="37"/>
      <c r="G67" s="37"/>
      <c r="H67" s="38"/>
    </row>
    <row r="68" spans="1:8" ht="37.5" customHeight="1" x14ac:dyDescent="0.2">
      <c r="A68" s="130" t="s">
        <v>44</v>
      </c>
      <c r="B68" s="366"/>
      <c r="C68" s="367"/>
      <c r="D68" s="36">
        <v>60048</v>
      </c>
      <c r="E68" s="37"/>
      <c r="F68" s="37"/>
      <c r="G68" s="37"/>
      <c r="H68" s="38"/>
    </row>
    <row r="69" spans="1:8" ht="37.5" customHeight="1" x14ac:dyDescent="0.2">
      <c r="A69" s="130" t="s">
        <v>45</v>
      </c>
      <c r="B69" s="366"/>
      <c r="C69" s="367"/>
      <c r="D69" s="36">
        <v>65052</v>
      </c>
      <c r="E69" s="37"/>
      <c r="F69" s="37"/>
      <c r="G69" s="37"/>
      <c r="H69" s="38"/>
    </row>
    <row r="70" spans="1:8" ht="37.5" customHeight="1" x14ac:dyDescent="0.2">
      <c r="A70" s="130" t="s">
        <v>46</v>
      </c>
      <c r="B70" s="366"/>
      <c r="C70" s="367"/>
      <c r="D70" s="36">
        <v>70056</v>
      </c>
      <c r="E70" s="37"/>
      <c r="F70" s="37"/>
      <c r="G70" s="37"/>
      <c r="H70" s="38"/>
    </row>
    <row r="71" spans="1:8" ht="37.5" customHeight="1" x14ac:dyDescent="0.2">
      <c r="A71" s="130" t="s">
        <v>47</v>
      </c>
      <c r="B71" s="366"/>
      <c r="C71" s="367"/>
      <c r="D71" s="36">
        <v>75060</v>
      </c>
      <c r="E71" s="37"/>
      <c r="F71" s="37"/>
      <c r="G71" s="37"/>
      <c r="H71" s="38"/>
    </row>
    <row r="72" spans="1:8" ht="37.5" customHeight="1" x14ac:dyDescent="0.2">
      <c r="A72" s="130" t="s">
        <v>48</v>
      </c>
      <c r="B72" s="366"/>
      <c r="C72" s="367"/>
      <c r="D72" s="36">
        <v>80064</v>
      </c>
      <c r="E72" s="37"/>
      <c r="F72" s="37"/>
      <c r="G72" s="37"/>
      <c r="H72" s="38"/>
    </row>
    <row r="73" spans="1:8" ht="37.5" customHeight="1" x14ac:dyDescent="0.2">
      <c r="A73" s="130" t="s">
        <v>49</v>
      </c>
      <c r="B73" s="366"/>
      <c r="C73" s="367"/>
      <c r="D73" s="36">
        <v>85068</v>
      </c>
      <c r="E73" s="37"/>
      <c r="F73" s="37"/>
      <c r="G73" s="37"/>
      <c r="H73" s="38"/>
    </row>
    <row r="74" spans="1:8" ht="37.5" customHeight="1" x14ac:dyDescent="0.2">
      <c r="A74" s="130" t="s">
        <v>50</v>
      </c>
      <c r="B74" s="366"/>
      <c r="C74" s="367"/>
      <c r="D74" s="36">
        <v>90072</v>
      </c>
      <c r="E74" s="37"/>
      <c r="F74" s="37"/>
      <c r="G74" s="37"/>
      <c r="H74" s="38"/>
    </row>
    <row r="75" spans="1:8" ht="37.5" customHeight="1" x14ac:dyDescent="0.2">
      <c r="A75" s="130" t="s">
        <v>51</v>
      </c>
      <c r="B75" s="366"/>
      <c r="C75" s="367"/>
      <c r="D75" s="36">
        <v>95076</v>
      </c>
      <c r="E75" s="37"/>
      <c r="F75" s="37"/>
      <c r="G75" s="37"/>
      <c r="H75" s="38"/>
    </row>
    <row r="76" spans="1:8" ht="37.5" customHeight="1" x14ac:dyDescent="0.2">
      <c r="A76" s="130" t="s">
        <v>197</v>
      </c>
      <c r="B76" s="366"/>
      <c r="C76" s="367"/>
      <c r="D76" s="36">
        <v>100080</v>
      </c>
      <c r="E76" s="37"/>
      <c r="F76" s="37"/>
      <c r="G76" s="37"/>
      <c r="H76" s="38"/>
    </row>
    <row r="77" spans="1:8" ht="37.5" customHeight="1" x14ac:dyDescent="0.2">
      <c r="A77" s="130" t="s">
        <v>198</v>
      </c>
      <c r="B77" s="366"/>
      <c r="C77" s="367"/>
      <c r="D77" s="36">
        <v>105084</v>
      </c>
      <c r="E77" s="37"/>
      <c r="F77" s="37"/>
      <c r="G77" s="37"/>
      <c r="H77" s="38"/>
    </row>
    <row r="78" spans="1:8" ht="37.5" customHeight="1" x14ac:dyDescent="0.2">
      <c r="A78" s="130" t="s">
        <v>199</v>
      </c>
      <c r="B78" s="366"/>
      <c r="C78" s="367"/>
      <c r="D78" s="36">
        <v>110088</v>
      </c>
      <c r="E78" s="37"/>
      <c r="F78" s="37"/>
      <c r="G78" s="37"/>
      <c r="H78" s="38"/>
    </row>
    <row r="79" spans="1:8" ht="37.5" customHeight="1" x14ac:dyDescent="0.2">
      <c r="A79" s="130" t="s">
        <v>200</v>
      </c>
      <c r="B79" s="366"/>
      <c r="C79" s="367"/>
      <c r="D79" s="36">
        <v>115092</v>
      </c>
      <c r="E79" s="37"/>
      <c r="F79" s="37"/>
      <c r="G79" s="37"/>
      <c r="H79" s="38"/>
    </row>
    <row r="80" spans="1:8" ht="37.5" customHeight="1" x14ac:dyDescent="0.2">
      <c r="A80" s="130" t="s">
        <v>201</v>
      </c>
      <c r="B80" s="366"/>
      <c r="C80" s="367"/>
      <c r="D80" s="36">
        <v>120096</v>
      </c>
      <c r="E80" s="37"/>
      <c r="F80" s="37"/>
      <c r="G80" s="37"/>
      <c r="H80" s="38"/>
    </row>
    <row r="81" spans="1:8" ht="37.5" customHeight="1" x14ac:dyDescent="0.2">
      <c r="A81" s="130" t="s">
        <v>202</v>
      </c>
      <c r="B81" s="366"/>
      <c r="C81" s="367"/>
      <c r="D81" s="36">
        <v>125100</v>
      </c>
      <c r="E81" s="37"/>
      <c r="F81" s="37"/>
      <c r="G81" s="37"/>
      <c r="H81" s="38"/>
    </row>
    <row r="82" spans="1:8" ht="37.5" customHeight="1" x14ac:dyDescent="0.2">
      <c r="A82" s="130" t="s">
        <v>203</v>
      </c>
      <c r="B82" s="366"/>
      <c r="C82" s="367"/>
      <c r="D82" s="36">
        <v>130104</v>
      </c>
      <c r="E82" s="37"/>
      <c r="F82" s="37"/>
      <c r="G82" s="37"/>
      <c r="H82" s="38"/>
    </row>
    <row r="83" spans="1:8" ht="37.5" customHeight="1" x14ac:dyDescent="0.2">
      <c r="A83" s="130" t="s">
        <v>204</v>
      </c>
      <c r="B83" s="366"/>
      <c r="C83" s="367"/>
      <c r="D83" s="36">
        <v>135108</v>
      </c>
      <c r="E83" s="37"/>
      <c r="F83" s="37"/>
      <c r="G83" s="37"/>
      <c r="H83" s="38"/>
    </row>
    <row r="84" spans="1:8" ht="37.5" customHeight="1" x14ac:dyDescent="0.2">
      <c r="A84" s="130" t="s">
        <v>205</v>
      </c>
      <c r="B84" s="366"/>
      <c r="C84" s="367"/>
      <c r="D84" s="36">
        <v>140112</v>
      </c>
      <c r="E84" s="37"/>
      <c r="F84" s="37"/>
      <c r="G84" s="37"/>
      <c r="H84" s="38"/>
    </row>
    <row r="85" spans="1:8" ht="37.5" customHeight="1" x14ac:dyDescent="0.2">
      <c r="A85" s="130" t="s">
        <v>206</v>
      </c>
      <c r="B85" s="366"/>
      <c r="C85" s="367"/>
      <c r="D85" s="36">
        <v>145116</v>
      </c>
      <c r="E85" s="37"/>
      <c r="F85" s="37"/>
      <c r="G85" s="37"/>
      <c r="H85" s="38"/>
    </row>
    <row r="86" spans="1:8" ht="37.5" customHeight="1" x14ac:dyDescent="0.2">
      <c r="A86" s="130" t="s">
        <v>216</v>
      </c>
      <c r="B86" s="366"/>
      <c r="C86" s="367"/>
      <c r="D86" s="36">
        <v>150120</v>
      </c>
      <c r="E86" s="37"/>
      <c r="F86" s="37"/>
      <c r="G86" s="37"/>
      <c r="H86" s="38"/>
    </row>
    <row r="87" spans="1:8" ht="37.5" customHeight="1" x14ac:dyDescent="0.2">
      <c r="A87" s="130" t="s">
        <v>217</v>
      </c>
      <c r="B87" s="366"/>
      <c r="C87" s="367"/>
      <c r="D87" s="36">
        <v>155124</v>
      </c>
      <c r="E87" s="37"/>
      <c r="F87" s="37"/>
      <c r="G87" s="37"/>
      <c r="H87" s="38"/>
    </row>
    <row r="88" spans="1:8" ht="37.5" customHeight="1" x14ac:dyDescent="0.2">
      <c r="A88" s="130" t="s">
        <v>218</v>
      </c>
      <c r="B88" s="366"/>
      <c r="C88" s="367"/>
      <c r="D88" s="36">
        <v>160128</v>
      </c>
      <c r="E88" s="37"/>
      <c r="F88" s="37"/>
      <c r="G88" s="37"/>
      <c r="H88" s="38"/>
    </row>
    <row r="89" spans="1:8" ht="37.5" customHeight="1" x14ac:dyDescent="0.2">
      <c r="A89" s="130" t="s">
        <v>219</v>
      </c>
      <c r="B89" s="366"/>
      <c r="C89" s="367"/>
      <c r="D89" s="36">
        <v>165132</v>
      </c>
      <c r="E89" s="37"/>
      <c r="F89" s="37"/>
      <c r="G89" s="37"/>
      <c r="H89" s="38"/>
    </row>
    <row r="90" spans="1:8" ht="37.5" customHeight="1" x14ac:dyDescent="0.2">
      <c r="A90" s="130" t="s">
        <v>220</v>
      </c>
      <c r="B90" s="366"/>
      <c r="C90" s="367"/>
      <c r="D90" s="36">
        <v>170136</v>
      </c>
      <c r="E90" s="37"/>
      <c r="F90" s="37"/>
      <c r="G90" s="37"/>
      <c r="H90" s="38"/>
    </row>
    <row r="91" spans="1:8" ht="37.5" customHeight="1" x14ac:dyDescent="0.2">
      <c r="A91" s="130" t="s">
        <v>221</v>
      </c>
      <c r="B91" s="366"/>
      <c r="C91" s="367"/>
      <c r="D91" s="36">
        <v>175140</v>
      </c>
      <c r="E91" s="37"/>
      <c r="F91" s="37"/>
      <c r="G91" s="37"/>
      <c r="H91" s="38"/>
    </row>
    <row r="92" spans="1:8" ht="37.5" customHeight="1" x14ac:dyDescent="0.2">
      <c r="A92" s="130" t="s">
        <v>222</v>
      </c>
      <c r="B92" s="366"/>
      <c r="C92" s="367"/>
      <c r="D92" s="36">
        <v>180144</v>
      </c>
      <c r="E92" s="37"/>
      <c r="F92" s="37"/>
      <c r="G92" s="37"/>
      <c r="H92" s="38"/>
    </row>
    <row r="93" spans="1:8" ht="37.5" customHeight="1" x14ac:dyDescent="0.2">
      <c r="A93" s="130" t="s">
        <v>223</v>
      </c>
      <c r="B93" s="366"/>
      <c r="C93" s="367"/>
      <c r="D93" s="36">
        <v>185148</v>
      </c>
      <c r="E93" s="37"/>
      <c r="F93" s="37"/>
      <c r="G93" s="37"/>
      <c r="H93" s="38"/>
    </row>
    <row r="94" spans="1:8" ht="37.5" customHeight="1" x14ac:dyDescent="0.2">
      <c r="A94" s="130" t="s">
        <v>224</v>
      </c>
      <c r="B94" s="366"/>
      <c r="C94" s="367"/>
      <c r="D94" s="36">
        <v>190152</v>
      </c>
      <c r="E94" s="37"/>
      <c r="F94" s="37"/>
      <c r="G94" s="37"/>
      <c r="H94" s="38"/>
    </row>
    <row r="95" spans="1:8" ht="37.5" customHeight="1" x14ac:dyDescent="0.2">
      <c r="A95" s="130" t="s">
        <v>225</v>
      </c>
      <c r="B95" s="366"/>
      <c r="C95" s="367"/>
      <c r="D95" s="36">
        <v>195156</v>
      </c>
      <c r="E95" s="37"/>
      <c r="F95" s="37"/>
      <c r="G95" s="37"/>
      <c r="H95" s="38"/>
    </row>
    <row r="96" spans="1:8" ht="37.5" customHeight="1" x14ac:dyDescent="0.2">
      <c r="A96" s="130" t="s">
        <v>292</v>
      </c>
      <c r="B96" s="366"/>
      <c r="C96" s="367"/>
      <c r="D96" s="36">
        <v>200160</v>
      </c>
      <c r="E96" s="37"/>
      <c r="F96" s="37"/>
      <c r="G96" s="37"/>
      <c r="H96" s="38"/>
    </row>
    <row r="97" spans="1:8" ht="37.5" customHeight="1" x14ac:dyDescent="0.2">
      <c r="A97" s="130" t="s">
        <v>293</v>
      </c>
      <c r="B97" s="366"/>
      <c r="C97" s="367"/>
      <c r="D97" s="36">
        <v>205164</v>
      </c>
      <c r="E97" s="37"/>
      <c r="F97" s="37"/>
      <c r="G97" s="37"/>
      <c r="H97" s="38"/>
    </row>
    <row r="98" spans="1:8" ht="37.5" customHeight="1" x14ac:dyDescent="0.2">
      <c r="A98" s="130" t="s">
        <v>294</v>
      </c>
      <c r="B98" s="366"/>
      <c r="C98" s="367"/>
      <c r="D98" s="36">
        <v>210168</v>
      </c>
      <c r="E98" s="37"/>
      <c r="F98" s="37"/>
      <c r="G98" s="37"/>
      <c r="H98" s="38"/>
    </row>
    <row r="99" spans="1:8" ht="37.5" customHeight="1" x14ac:dyDescent="0.2">
      <c r="A99" s="130" t="s">
        <v>295</v>
      </c>
      <c r="B99" s="366"/>
      <c r="C99" s="367"/>
      <c r="D99" s="36">
        <v>215172</v>
      </c>
      <c r="E99" s="37"/>
      <c r="F99" s="37"/>
      <c r="G99" s="37"/>
      <c r="H99" s="38"/>
    </row>
    <row r="100" spans="1:8" ht="37.5" customHeight="1" x14ac:dyDescent="0.2">
      <c r="A100" s="130" t="s">
        <v>296</v>
      </c>
      <c r="B100" s="366"/>
      <c r="C100" s="367"/>
      <c r="D100" s="36">
        <v>220176</v>
      </c>
      <c r="E100" s="37"/>
      <c r="F100" s="37"/>
      <c r="G100" s="37"/>
      <c r="H100" s="38"/>
    </row>
    <row r="101" spans="1:8" ht="37.5" customHeight="1" x14ac:dyDescent="0.2">
      <c r="A101" s="130" t="s">
        <v>297</v>
      </c>
      <c r="B101" s="366"/>
      <c r="C101" s="367"/>
      <c r="D101" s="36">
        <v>225180</v>
      </c>
      <c r="E101" s="37"/>
      <c r="F101" s="37"/>
      <c r="G101" s="37"/>
      <c r="H101" s="38"/>
    </row>
    <row r="102" spans="1:8" ht="37.5" customHeight="1" x14ac:dyDescent="0.2">
      <c r="A102" s="130" t="s">
        <v>298</v>
      </c>
      <c r="B102" s="366"/>
      <c r="C102" s="367"/>
      <c r="D102" s="36">
        <v>230184</v>
      </c>
      <c r="E102" s="37"/>
      <c r="F102" s="37"/>
      <c r="G102" s="37"/>
      <c r="H102" s="38"/>
    </row>
    <row r="103" spans="1:8" ht="37.5" customHeight="1" x14ac:dyDescent="0.2">
      <c r="A103" s="130" t="s">
        <v>299</v>
      </c>
      <c r="B103" s="366"/>
      <c r="C103" s="367"/>
      <c r="D103" s="36">
        <v>235188</v>
      </c>
      <c r="E103" s="37"/>
      <c r="F103" s="37"/>
      <c r="G103" s="37"/>
      <c r="H103" s="38"/>
    </row>
    <row r="104" spans="1:8" ht="37.5" customHeight="1" x14ac:dyDescent="0.2">
      <c r="A104" s="130" t="s">
        <v>300</v>
      </c>
      <c r="B104" s="366"/>
      <c r="C104" s="367"/>
      <c r="D104" s="36">
        <v>240192</v>
      </c>
      <c r="E104" s="37"/>
      <c r="F104" s="37"/>
      <c r="G104" s="37"/>
      <c r="H104" s="38"/>
    </row>
    <row r="105" spans="1:8" ht="37.5" customHeight="1" thickBot="1" x14ac:dyDescent="0.25">
      <c r="A105" s="130" t="s">
        <v>301</v>
      </c>
      <c r="B105" s="366"/>
      <c r="C105" s="368"/>
      <c r="D105" s="36">
        <v>245196</v>
      </c>
      <c r="E105" s="37"/>
      <c r="F105" s="37"/>
      <c r="G105" s="37"/>
      <c r="H105" s="38"/>
    </row>
    <row r="106" spans="1:8" ht="50.1" customHeight="1" thickBot="1" x14ac:dyDescent="0.25">
      <c r="A106" s="119" t="s">
        <v>52</v>
      </c>
      <c r="B106" s="120"/>
      <c r="C106" s="344"/>
      <c r="D106" s="121" t="str">
        <f>"от "&amp;MIN(D107:D116)&amp;" до "&amp;MAX(D107:D116)</f>
        <v>от 300 до 13200</v>
      </c>
      <c r="E106" s="122"/>
      <c r="F106" s="122"/>
      <c r="G106" s="122"/>
      <c r="H106" s="123"/>
    </row>
    <row r="107" spans="1:8" ht="151.5" x14ac:dyDescent="0.2">
      <c r="A107" s="132" t="s">
        <v>53</v>
      </c>
      <c r="B107" s="133" t="s">
        <v>13</v>
      </c>
      <c r="C107" s="321"/>
      <c r="D107" s="509">
        <v>1260</v>
      </c>
      <c r="E107" s="509"/>
      <c r="F107" s="509"/>
      <c r="G107" s="509"/>
      <c r="H107" s="416"/>
    </row>
    <row r="108" spans="1:8" ht="37.5" customHeight="1" x14ac:dyDescent="0.2">
      <c r="A108" s="143" t="s">
        <v>54</v>
      </c>
      <c r="B108" s="144"/>
      <c r="C108" s="139" t="str">
        <f>"Электронный справочник "&amp;$C$2&amp;" (версия для ПК)"</f>
        <v>Электронный справочник "2ГИС.ТЮМЕНЬ" (версия для ПК)</v>
      </c>
      <c r="D108" s="36">
        <v>600</v>
      </c>
      <c r="E108" s="37"/>
      <c r="F108" s="37"/>
      <c r="G108" s="37"/>
      <c r="H108" s="38"/>
    </row>
    <row r="109" spans="1:8" ht="37.5" customHeight="1" x14ac:dyDescent="0.2">
      <c r="A109" s="143" t="s">
        <v>55</v>
      </c>
      <c r="B109" s="144"/>
      <c r="C109" s="142"/>
      <c r="D109" s="36">
        <v>13200</v>
      </c>
      <c r="E109" s="37"/>
      <c r="F109" s="37"/>
      <c r="G109" s="37"/>
      <c r="H109" s="38"/>
    </row>
    <row r="110" spans="1:8" ht="37.5" customHeight="1" x14ac:dyDescent="0.2">
      <c r="A110" s="143" t="s">
        <v>56</v>
      </c>
      <c r="B110" s="144"/>
      <c r="C110" s="142"/>
      <c r="D110" s="36">
        <v>1680</v>
      </c>
      <c r="E110" s="37"/>
      <c r="F110" s="37"/>
      <c r="G110" s="37"/>
      <c r="H110" s="38"/>
    </row>
    <row r="111" spans="1:8" ht="37.5" customHeight="1" x14ac:dyDescent="0.2">
      <c r="A111" s="143" t="s">
        <v>57</v>
      </c>
      <c r="B111" s="144"/>
      <c r="C111" s="142"/>
      <c r="D111" s="36">
        <v>4800</v>
      </c>
      <c r="E111" s="37"/>
      <c r="F111" s="37"/>
      <c r="G111" s="37"/>
      <c r="H111" s="38"/>
    </row>
    <row r="112" spans="1:8" ht="37.5" customHeight="1" x14ac:dyDescent="0.2">
      <c r="A112" s="143" t="s">
        <v>58</v>
      </c>
      <c r="B112" s="144"/>
      <c r="C112" s="142"/>
      <c r="D112" s="56">
        <v>300</v>
      </c>
      <c r="E112" s="37"/>
      <c r="F112" s="37"/>
      <c r="G112" s="37"/>
      <c r="H112" s="38"/>
    </row>
    <row r="113" spans="1:8" ht="37.5" customHeight="1" x14ac:dyDescent="0.2">
      <c r="A113" s="143" t="s">
        <v>59</v>
      </c>
      <c r="B113" s="144"/>
      <c r="C113" s="142"/>
      <c r="D113" s="56">
        <v>300</v>
      </c>
      <c r="E113" s="37"/>
      <c r="F113" s="37"/>
      <c r="G113" s="37"/>
      <c r="H113" s="38"/>
    </row>
    <row r="114" spans="1:8" ht="37.5" customHeight="1" x14ac:dyDescent="0.2">
      <c r="A114" s="143" t="s">
        <v>60</v>
      </c>
      <c r="B114" s="144"/>
      <c r="C114" s="142"/>
      <c r="D114" s="56">
        <v>600</v>
      </c>
      <c r="E114" s="37"/>
      <c r="F114" s="37"/>
      <c r="G114" s="37"/>
      <c r="H114" s="38"/>
    </row>
    <row r="115" spans="1:8" ht="37.5" customHeight="1" x14ac:dyDescent="0.2">
      <c r="A115" s="143" t="s">
        <v>61</v>
      </c>
      <c r="B115" s="144"/>
      <c r="C115" s="142"/>
      <c r="D115" s="56">
        <v>900</v>
      </c>
      <c r="E115" s="37"/>
      <c r="F115" s="37"/>
      <c r="G115" s="37"/>
      <c r="H115" s="38"/>
    </row>
    <row r="116" spans="1:8" ht="37.5" customHeight="1" x14ac:dyDescent="0.2">
      <c r="A116" s="194" t="s">
        <v>62</v>
      </c>
      <c r="B116" s="195"/>
      <c r="C116" s="510"/>
      <c r="D116" s="56">
        <v>5760</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17" s="45">
        <v>30</v>
      </c>
      <c r="E117" s="45"/>
      <c r="F117" s="45"/>
      <c r="G117" s="45"/>
      <c r="H117" s="46"/>
    </row>
    <row r="118" spans="1:8" ht="50.1" customHeight="1" thickBot="1" x14ac:dyDescent="0.25">
      <c r="A118" s="24" t="s">
        <v>65</v>
      </c>
      <c r="B118" s="25"/>
      <c r="C118" s="26"/>
      <c r="D118" s="156" t="str">
        <f>"от "&amp;MIN(D120,D140:H141,F180,D142:H156)&amp;" до "&amp;MAX(D120,D140:H141,F180,D142:H156)</f>
        <v>от 510 до 45480</v>
      </c>
      <c r="E118" s="156"/>
      <c r="F118" s="156"/>
      <c r="G118" s="156"/>
      <c r="H118" s="157"/>
    </row>
    <row r="119" spans="1:8" ht="21.75" thickBot="1" x14ac:dyDescent="0.25">
      <c r="A119" s="301"/>
      <c r="B119" s="302"/>
      <c r="C119" s="118"/>
      <c r="D119" s="325"/>
      <c r="E119" s="325"/>
      <c r="F119" s="325"/>
      <c r="G119" s="325"/>
      <c r="H119" s="326"/>
    </row>
    <row r="120" spans="1:8" ht="62.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20" s="165">
        <v>10080</v>
      </c>
      <c r="E120" s="165"/>
      <c r="F120" s="165"/>
      <c r="G120" s="165"/>
      <c r="H120" s="166"/>
    </row>
    <row r="121" spans="1:8" ht="62.25" customHeight="1" thickBot="1" x14ac:dyDescent="0.25">
      <c r="A121" s="167" t="s">
        <v>67</v>
      </c>
      <c r="B121" s="168"/>
      <c r="C121" s="169"/>
      <c r="D121" s="170" t="s">
        <v>68</v>
      </c>
      <c r="E121" s="171"/>
      <c r="F121" s="171"/>
      <c r="G121" s="171"/>
      <c r="H121" s="172"/>
    </row>
    <row r="122" spans="1:8" ht="62.25" customHeight="1" x14ac:dyDescent="0.2">
      <c r="A122" s="173" t="s">
        <v>69</v>
      </c>
      <c r="B122" s="174"/>
      <c r="C122" s="169"/>
      <c r="D122" s="140">
        <f>D120/4</f>
        <v>2520</v>
      </c>
      <c r="E122" s="140"/>
      <c r="F122" s="140"/>
      <c r="G122" s="140"/>
      <c r="H122" s="141"/>
    </row>
    <row r="123" spans="1:8" ht="62.25" customHeight="1" x14ac:dyDescent="0.2">
      <c r="A123" s="173" t="s">
        <v>70</v>
      </c>
      <c r="B123" s="174"/>
      <c r="C123" s="169"/>
      <c r="D123" s="140">
        <f>D120/5</f>
        <v>2016</v>
      </c>
      <c r="E123" s="140"/>
      <c r="F123" s="140"/>
      <c r="G123" s="140"/>
      <c r="H123" s="141"/>
    </row>
    <row r="124" spans="1:8" ht="62.25" customHeight="1" x14ac:dyDescent="0.2">
      <c r="A124" s="173" t="s">
        <v>71</v>
      </c>
      <c r="B124" s="174"/>
      <c r="C124" s="169"/>
      <c r="D124" s="140">
        <f>D120/6</f>
        <v>1680</v>
      </c>
      <c r="E124" s="140"/>
      <c r="F124" s="140"/>
      <c r="G124" s="140"/>
      <c r="H124" s="141"/>
    </row>
    <row r="125" spans="1:8" ht="62.25" customHeight="1" x14ac:dyDescent="0.2">
      <c r="A125" s="173" t="s">
        <v>72</v>
      </c>
      <c r="B125" s="174"/>
      <c r="C125" s="169"/>
      <c r="D125" s="140">
        <f>D120/7</f>
        <v>1440</v>
      </c>
      <c r="E125" s="140"/>
      <c r="F125" s="140"/>
      <c r="G125" s="140"/>
      <c r="H125" s="141"/>
    </row>
    <row r="126" spans="1:8" ht="62.25" customHeight="1" x14ac:dyDescent="0.2">
      <c r="A126" s="173" t="s">
        <v>73</v>
      </c>
      <c r="B126" s="174"/>
      <c r="C126" s="169"/>
      <c r="D126" s="140">
        <f>D120/8</f>
        <v>1260</v>
      </c>
      <c r="E126" s="140"/>
      <c r="F126" s="140"/>
      <c r="G126" s="140"/>
      <c r="H126" s="141"/>
    </row>
    <row r="127" spans="1:8" ht="62.25" customHeight="1" x14ac:dyDescent="0.2">
      <c r="A127" s="173" t="s">
        <v>74</v>
      </c>
      <c r="B127" s="174"/>
      <c r="C127" s="169"/>
      <c r="D127" s="140">
        <f>D120/9</f>
        <v>1120</v>
      </c>
      <c r="E127" s="140"/>
      <c r="F127" s="140"/>
      <c r="G127" s="140"/>
      <c r="H127" s="141"/>
    </row>
    <row r="128" spans="1:8" ht="62.25" customHeight="1" x14ac:dyDescent="0.2">
      <c r="A128" s="173" t="s">
        <v>75</v>
      </c>
      <c r="B128" s="174"/>
      <c r="C128" s="169"/>
      <c r="D128" s="140">
        <f>D120/10</f>
        <v>1008</v>
      </c>
      <c r="E128" s="140"/>
      <c r="F128" s="140"/>
      <c r="G128" s="140"/>
      <c r="H128" s="141"/>
    </row>
    <row r="129" spans="1:8" ht="62.25" customHeight="1" thickBot="1" x14ac:dyDescent="0.25">
      <c r="A129" s="162" t="s">
        <v>76</v>
      </c>
      <c r="B129" s="163"/>
      <c r="C129" s="169"/>
      <c r="D129" s="165">
        <v>15120</v>
      </c>
      <c r="E129" s="165"/>
      <c r="F129" s="165"/>
      <c r="G129" s="165"/>
      <c r="H129" s="166"/>
    </row>
    <row r="130" spans="1:8" ht="62.25" customHeight="1" thickBot="1" x14ac:dyDescent="0.25">
      <c r="A130" s="167" t="s">
        <v>67</v>
      </c>
      <c r="B130" s="168"/>
      <c r="C130" s="169"/>
      <c r="D130" s="170" t="s">
        <v>68</v>
      </c>
      <c r="E130" s="171"/>
      <c r="F130" s="171"/>
      <c r="G130" s="171"/>
      <c r="H130" s="172"/>
    </row>
    <row r="131" spans="1:8" ht="62.25" customHeight="1" x14ac:dyDescent="0.2">
      <c r="A131" s="173" t="s">
        <v>69</v>
      </c>
      <c r="B131" s="174"/>
      <c r="C131" s="169"/>
      <c r="D131" s="140">
        <v>3780</v>
      </c>
      <c r="E131" s="140"/>
      <c r="F131" s="140"/>
      <c r="G131" s="140"/>
      <c r="H131" s="141"/>
    </row>
    <row r="132" spans="1:8" ht="62.25" customHeight="1" x14ac:dyDescent="0.2">
      <c r="A132" s="173" t="s">
        <v>70</v>
      </c>
      <c r="B132" s="174"/>
      <c r="C132" s="169"/>
      <c r="D132" s="140">
        <v>3024</v>
      </c>
      <c r="E132" s="140"/>
      <c r="F132" s="140"/>
      <c r="G132" s="140"/>
      <c r="H132" s="141"/>
    </row>
    <row r="133" spans="1:8" ht="62.25" customHeight="1" x14ac:dyDescent="0.2">
      <c r="A133" s="173" t="s">
        <v>71</v>
      </c>
      <c r="B133" s="174"/>
      <c r="C133" s="169"/>
      <c r="D133" s="140">
        <v>2520</v>
      </c>
      <c r="E133" s="140"/>
      <c r="F133" s="140"/>
      <c r="G133" s="140"/>
      <c r="H133" s="141"/>
    </row>
    <row r="134" spans="1:8" ht="62.25" customHeight="1" x14ac:dyDescent="0.2">
      <c r="A134" s="173" t="s">
        <v>72</v>
      </c>
      <c r="B134" s="174"/>
      <c r="C134" s="169"/>
      <c r="D134" s="140">
        <v>2160</v>
      </c>
      <c r="E134" s="140"/>
      <c r="F134" s="140"/>
      <c r="G134" s="140"/>
      <c r="H134" s="141"/>
    </row>
    <row r="135" spans="1:8" ht="62.25" customHeight="1" x14ac:dyDescent="0.2">
      <c r="A135" s="173" t="s">
        <v>73</v>
      </c>
      <c r="B135" s="174"/>
      <c r="C135" s="169"/>
      <c r="D135" s="140">
        <v>1890</v>
      </c>
      <c r="E135" s="140"/>
      <c r="F135" s="140"/>
      <c r="G135" s="140"/>
      <c r="H135" s="141"/>
    </row>
    <row r="136" spans="1:8" ht="62.25" customHeight="1" x14ac:dyDescent="0.2">
      <c r="A136" s="173" t="s">
        <v>74</v>
      </c>
      <c r="B136" s="174"/>
      <c r="C136" s="169"/>
      <c r="D136" s="140">
        <v>1680</v>
      </c>
      <c r="E136" s="140"/>
      <c r="F136" s="140"/>
      <c r="G136" s="140"/>
      <c r="H136" s="141"/>
    </row>
    <row r="137" spans="1:8" ht="62.25" customHeight="1" thickBot="1" x14ac:dyDescent="0.25">
      <c r="A137" s="173" t="s">
        <v>75</v>
      </c>
      <c r="B137" s="174"/>
      <c r="C137" s="177"/>
      <c r="D137" s="140">
        <v>1512</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38" s="44">
        <v>20004</v>
      </c>
      <c r="E138" s="45"/>
      <c r="F138" s="45"/>
      <c r="G138" s="45"/>
      <c r="H138" s="46"/>
    </row>
    <row r="139" spans="1:8" ht="21.75" thickBot="1" x14ac:dyDescent="0.25">
      <c r="A139" s="301"/>
      <c r="B139" s="302"/>
      <c r="C139" s="182"/>
      <c r="D139" s="325"/>
      <c r="E139" s="325"/>
      <c r="F139" s="325"/>
      <c r="G139" s="325"/>
      <c r="H139" s="326"/>
    </row>
    <row r="140" spans="1:8"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"2ГИС.ТЮМЕНЬ"</v>
      </c>
      <c r="D140" s="56">
        <v>11880</v>
      </c>
      <c r="E140" s="37"/>
      <c r="F140" s="37"/>
      <c r="G140" s="37"/>
      <c r="H140" s="38"/>
    </row>
    <row r="141" spans="1:8"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1" s="56">
        <v>10200</v>
      </c>
      <c r="E141" s="37"/>
      <c r="F141" s="37"/>
      <c r="G141" s="37"/>
      <c r="H141" s="38"/>
    </row>
    <row r="142" spans="1:8"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2" s="56">
        <v>18300</v>
      </c>
      <c r="E142" s="37"/>
      <c r="F142" s="37"/>
      <c r="G142" s="37"/>
      <c r="H142" s="38"/>
    </row>
    <row r="143" spans="1:8"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"2ГИС.ТЮМЕНЬ"</v>
      </c>
      <c r="D143" s="56">
        <v>11880</v>
      </c>
      <c r="E143" s="37"/>
      <c r="F143" s="37"/>
      <c r="G143" s="37"/>
      <c r="H143" s="38"/>
    </row>
    <row r="144" spans="1:8"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"2ГИС.ТЮМЕНЬ"</v>
      </c>
      <c r="D144" s="56">
        <v>14256</v>
      </c>
      <c r="E144" s="37"/>
      <c r="F144" s="37"/>
      <c r="G144" s="37"/>
      <c r="H144" s="38"/>
    </row>
    <row r="145" spans="1:8"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5" s="56">
        <v>10200</v>
      </c>
      <c r="E145" s="37"/>
      <c r="F145" s="37"/>
      <c r="G145" s="37"/>
      <c r="H145" s="38"/>
    </row>
    <row r="146" spans="1:8"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6" s="56">
        <v>20400</v>
      </c>
      <c r="E146" s="37"/>
      <c r="F146" s="37"/>
      <c r="G146" s="37"/>
      <c r="H146" s="38"/>
    </row>
    <row r="147" spans="1:8"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7" s="329">
        <v>18600</v>
      </c>
      <c r="E147" s="140"/>
      <c r="F147" s="140"/>
      <c r="G147" s="140"/>
      <c r="H147" s="141"/>
    </row>
    <row r="148" spans="1:8" ht="50.1" customHeight="1" x14ac:dyDescent="0.2">
      <c r="A148" s="143" t="s">
        <v>86</v>
      </c>
      <c r="B148" s="144"/>
      <c r="C148" s="190" t="str">
        <f>C180</f>
        <v>электронный справочник на основе Справочника организаций "2ГИС.ТЮМЕНЬ" (мобильная версия 2ГИС 4.0 и выше)</v>
      </c>
      <c r="D148" s="329">
        <v>23766</v>
      </c>
      <c r="E148" s="140"/>
      <c r="F148" s="140"/>
      <c r="G148" s="140"/>
      <c r="H148" s="141"/>
    </row>
    <row r="149" spans="1:8" ht="50.1" customHeight="1" x14ac:dyDescent="0.2">
      <c r="A149" s="143" t="s">
        <v>87</v>
      </c>
      <c r="B149" s="144"/>
      <c r="C149" s="190" t="s">
        <v>88</v>
      </c>
      <c r="D149" s="329">
        <v>510</v>
      </c>
      <c r="E149" s="140"/>
      <c r="F149" s="140"/>
      <c r="G149" s="140"/>
      <c r="H149" s="141"/>
    </row>
    <row r="150" spans="1:8" ht="68.2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0" s="56">
        <v>10944</v>
      </c>
      <c r="E150" s="37"/>
      <c r="F150" s="37"/>
      <c r="G150" s="37"/>
      <c r="H150" s="38"/>
    </row>
    <row r="151" spans="1:8" ht="68.2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1" s="56">
        <v>8754</v>
      </c>
      <c r="E151" s="37"/>
      <c r="F151" s="37"/>
      <c r="G151" s="37"/>
      <c r="H151" s="38"/>
    </row>
    <row r="152" spans="1:8" ht="68.25" customHeight="1" x14ac:dyDescent="0.2">
      <c r="A152" s="143" t="s">
        <v>91</v>
      </c>
      <c r="B152" s="144"/>
      <c r="C152"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2" s="56">
        <v>9216</v>
      </c>
      <c r="E152" s="37"/>
      <c r="F152" s="37"/>
      <c r="G152" s="37"/>
      <c r="H152" s="38"/>
    </row>
    <row r="153" spans="1:8" ht="68.25" customHeight="1" x14ac:dyDescent="0.2">
      <c r="A153" s="143" t="s">
        <v>92</v>
      </c>
      <c r="B153" s="144"/>
      <c r="C153"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3" s="56">
        <v>4380</v>
      </c>
      <c r="E153" s="37"/>
      <c r="F153" s="37"/>
      <c r="G153" s="37"/>
      <c r="H153" s="38"/>
    </row>
    <row r="154" spans="1:8" ht="68.2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4" s="56">
        <v>45480</v>
      </c>
      <c r="E154" s="37"/>
      <c r="F154" s="37"/>
      <c r="G154" s="37"/>
      <c r="H154" s="38"/>
    </row>
    <row r="155" spans="1:8" ht="68.2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5" s="56">
        <v>12000</v>
      </c>
      <c r="E155" s="37"/>
      <c r="F155" s="37"/>
      <c r="G155" s="37"/>
      <c r="H155" s="38"/>
    </row>
    <row r="156" spans="1:8"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6" s="56">
        <v>10200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7" s="56">
        <v>1200</v>
      </c>
      <c r="E157" s="37"/>
      <c r="F157" s="37"/>
      <c r="G157" s="37"/>
      <c r="H157" s="38"/>
    </row>
    <row r="158" spans="1:8" s="16" customFormat="1" ht="102" customHeight="1" thickBot="1" x14ac:dyDescent="0.25">
      <c r="A158" s="143" t="s">
        <v>96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8" s="56">
        <v>100002</v>
      </c>
      <c r="E158" s="37"/>
      <c r="F158" s="37"/>
      <c r="G158" s="37"/>
      <c r="H158" s="38"/>
    </row>
    <row r="159" spans="1:8" s="16" customFormat="1" ht="126" customHeight="1" x14ac:dyDescent="0.2">
      <c r="A159" s="143" t="s">
        <v>97</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9" s="56">
        <v>19200</v>
      </c>
      <c r="E159" s="37"/>
      <c r="F159" s="37"/>
      <c r="G159" s="37"/>
      <c r="H159" s="38"/>
    </row>
    <row r="160" spans="1:8" s="16" customFormat="1" ht="96" customHeight="1" x14ac:dyDescent="0.2">
      <c r="A160" s="137" t="s">
        <v>98</v>
      </c>
      <c r="B160" s="19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60" s="56">
        <v>10005</v>
      </c>
      <c r="E160" s="37"/>
      <c r="F160" s="37"/>
      <c r="G160" s="37"/>
      <c r="H160" s="38"/>
    </row>
    <row r="161" spans="1:8" s="16" customFormat="1" ht="96" customHeight="1" x14ac:dyDescent="0.2">
      <c r="A161" s="137" t="s">
        <v>99</v>
      </c>
      <c r="B161" s="191"/>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61" s="56">
        <v>15000</v>
      </c>
      <c r="E161" s="37"/>
      <c r="F161" s="37"/>
      <c r="G161" s="37"/>
      <c r="H161" s="38"/>
    </row>
    <row r="162" spans="1:8" ht="50.1" customHeight="1" x14ac:dyDescent="0.2">
      <c r="A162" s="143" t="s">
        <v>100</v>
      </c>
      <c r="B162" s="144"/>
      <c r="C162" s="190" t="str">
        <f>"Интернет-площадка 2gis.ru на основе Cправочника организаций "&amp;$C$2&amp;""</f>
        <v>Интернет-площадка 2gis.ru на основе Cправочника организаций "2ГИС.ТЮМЕНЬ"</v>
      </c>
      <c r="D162" s="56">
        <v>16680</v>
      </c>
      <c r="E162" s="37"/>
      <c r="F162" s="37"/>
      <c r="G162" s="37"/>
      <c r="H162" s="38"/>
    </row>
    <row r="163" spans="1:8"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56">
        <v>14280</v>
      </c>
      <c r="E163" s="37"/>
      <c r="F163" s="37"/>
      <c r="G163" s="37"/>
      <c r="H163" s="38"/>
    </row>
    <row r="164" spans="1:8" ht="50.1" customHeight="1" x14ac:dyDescent="0.2">
      <c r="A164" s="143" t="s">
        <v>102</v>
      </c>
      <c r="B164" s="144"/>
      <c r="C164"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4" s="56">
        <v>25680</v>
      </c>
      <c r="E164" s="37"/>
      <c r="F164" s="37"/>
      <c r="G164" s="37"/>
      <c r="H164" s="38"/>
    </row>
    <row r="165" spans="1:8"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"2ГИС.ТЮМЕНЬ"</v>
      </c>
      <c r="D165" s="56">
        <v>16680</v>
      </c>
      <c r="E165" s="37"/>
      <c r="F165" s="37"/>
      <c r="G165" s="37"/>
      <c r="H165" s="38"/>
    </row>
    <row r="166" spans="1:8" ht="50.1" customHeight="1" x14ac:dyDescent="0.2">
      <c r="A166" s="143" t="s">
        <v>104</v>
      </c>
      <c r="B166" s="144"/>
      <c r="C166" s="190" t="str">
        <f>"Интернет-площадка 2gis.ru на основе Cправочника организаций "&amp;$C$2&amp;""</f>
        <v>Интернет-площадка 2gis.ru на основе Cправочника организаций "2ГИС.ТЮМЕНЬ"</v>
      </c>
      <c r="D166" s="56">
        <v>20016</v>
      </c>
      <c r="E166" s="37"/>
      <c r="F166" s="37"/>
      <c r="G166" s="37"/>
      <c r="H166" s="38"/>
    </row>
    <row r="167" spans="1:8"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7" s="56">
        <v>14280</v>
      </c>
      <c r="E167" s="37"/>
      <c r="F167" s="37"/>
      <c r="G167" s="37"/>
      <c r="H167" s="38"/>
    </row>
    <row r="168" spans="1:8" ht="50.1" customHeight="1" x14ac:dyDescent="0.2">
      <c r="A168" s="143" t="s">
        <v>106</v>
      </c>
      <c r="B168" s="144"/>
      <c r="C168"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8" s="56">
        <v>28560</v>
      </c>
      <c r="E168" s="37"/>
      <c r="F168" s="37"/>
      <c r="G168" s="37"/>
      <c r="H168" s="38"/>
    </row>
    <row r="169" spans="1:8" ht="50.1" customHeight="1" x14ac:dyDescent="0.2">
      <c r="A169" s="143" t="s">
        <v>107</v>
      </c>
      <c r="B169" s="144"/>
      <c r="C169" s="190"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69" s="56">
        <v>26040</v>
      </c>
      <c r="E169" s="37"/>
      <c r="F169" s="37"/>
      <c r="G169" s="37"/>
      <c r="H169" s="38"/>
    </row>
    <row r="170" spans="1:8" ht="50.1" customHeight="1" x14ac:dyDescent="0.2">
      <c r="A170" s="143" t="s">
        <v>108</v>
      </c>
      <c r="B170" s="144"/>
      <c r="C170" s="190" t="s">
        <v>88</v>
      </c>
      <c r="D170" s="56">
        <v>720</v>
      </c>
      <c r="E170" s="37"/>
      <c r="F170" s="37"/>
      <c r="G170" s="37"/>
      <c r="H170" s="38"/>
    </row>
    <row r="171" spans="1:8" ht="79.5" customHeight="1" x14ac:dyDescent="0.2">
      <c r="A171" s="143" t="s">
        <v>109</v>
      </c>
      <c r="B171" s="144"/>
      <c r="C17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56">
        <v>63720</v>
      </c>
      <c r="E171" s="37"/>
      <c r="F171" s="37"/>
      <c r="G171" s="37"/>
      <c r="H171" s="38"/>
    </row>
    <row r="172" spans="1:8" ht="50.1" customHeight="1" thickBot="1" x14ac:dyDescent="0.25">
      <c r="A172" s="143" t="s">
        <v>110</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56">
        <v>14280</v>
      </c>
      <c r="E172" s="37"/>
      <c r="F172" s="37"/>
      <c r="G172" s="37"/>
      <c r="H172" s="38"/>
    </row>
    <row r="173" spans="1:8" s="28" customFormat="1" ht="50.1" customHeight="1" thickBot="1" x14ac:dyDescent="0.25">
      <c r="A173" s="24" t="s">
        <v>111</v>
      </c>
      <c r="B173" s="25"/>
      <c r="C173" s="26"/>
      <c r="D173" s="156"/>
      <c r="E173" s="156"/>
      <c r="F173" s="156"/>
      <c r="G173" s="156"/>
      <c r="H173" s="157"/>
    </row>
    <row r="174" spans="1:8" s="16" customFormat="1" ht="50.1" customHeight="1" x14ac:dyDescent="0.2">
      <c r="A174" s="143" t="s">
        <v>112</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74" s="36">
        <v>5004</v>
      </c>
      <c r="E174" s="37"/>
      <c r="F174" s="37"/>
      <c r="G174" s="37"/>
      <c r="H174" s="38"/>
    </row>
    <row r="175" spans="1:8" s="16" customFormat="1" ht="50.1" customHeight="1" x14ac:dyDescent="0.2">
      <c r="A175" s="143" t="s">
        <v>113</v>
      </c>
      <c r="B175" s="144"/>
      <c r="C175" s="196"/>
      <c r="D175" s="36">
        <v>5004</v>
      </c>
      <c r="E175" s="37"/>
      <c r="F175" s="37"/>
      <c r="G175" s="37"/>
      <c r="H175" s="38"/>
    </row>
    <row r="176" spans="1:8" s="16" customFormat="1" ht="50.1" customHeight="1" x14ac:dyDescent="0.2">
      <c r="A176" s="194" t="s">
        <v>114</v>
      </c>
      <c r="B176" s="195"/>
      <c r="C176" s="196"/>
      <c r="D176" s="329">
        <v>3000</v>
      </c>
      <c r="E176" s="140"/>
      <c r="F176" s="140"/>
      <c r="G176" s="140"/>
      <c r="H176" s="140"/>
    </row>
    <row r="177" spans="1:8" s="16" customFormat="1" ht="50.1" customHeight="1" x14ac:dyDescent="0.2">
      <c r="A177" s="194" t="s">
        <v>115</v>
      </c>
      <c r="B177" s="195"/>
      <c r="C177" s="196"/>
      <c r="D177" s="329">
        <v>300</v>
      </c>
      <c r="E177" s="140"/>
      <c r="F177" s="140"/>
      <c r="G177" s="140"/>
      <c r="H177" s="140"/>
    </row>
    <row r="178" spans="1:8" s="16" customFormat="1" ht="50.1" customHeight="1" thickBot="1" x14ac:dyDescent="0.25">
      <c r="A178" s="194" t="s">
        <v>116</v>
      </c>
      <c r="B178" s="195"/>
      <c r="C178" s="198"/>
      <c r="D178" s="78">
        <v>1050</v>
      </c>
      <c r="E178" s="79"/>
      <c r="F178" s="79"/>
      <c r="G178" s="79"/>
      <c r="H178" s="79"/>
    </row>
    <row r="179" spans="1:8" s="16" customFormat="1" ht="50.1" customHeight="1" thickBot="1" x14ac:dyDescent="0.25">
      <c r="A179" s="24" t="s">
        <v>117</v>
      </c>
      <c r="B179" s="25"/>
      <c r="C179" s="26"/>
      <c r="D179" s="156"/>
      <c r="E179" s="156"/>
      <c r="F179" s="156"/>
      <c r="G179" s="156"/>
      <c r="H179" s="157"/>
    </row>
    <row r="180" spans="1:8" ht="50.1" customHeight="1" x14ac:dyDescent="0.2">
      <c r="A180" s="143" t="s">
        <v>118</v>
      </c>
      <c r="B180" s="144"/>
      <c r="C18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80" s="200">
        <f>F180*1.2</f>
        <v>9936</v>
      </c>
      <c r="E180" s="201">
        <f>F180*1.1</f>
        <v>9108</v>
      </c>
      <c r="F180" s="201">
        <v>8280</v>
      </c>
      <c r="G180" s="201">
        <f>F180*0.75</f>
        <v>6210</v>
      </c>
      <c r="H180" s="202">
        <f>F180*0.5</f>
        <v>4140</v>
      </c>
    </row>
    <row r="181" spans="1:8" ht="50.1" customHeight="1" x14ac:dyDescent="0.2">
      <c r="A181" s="143" t="s">
        <v>119</v>
      </c>
      <c r="B181" s="144"/>
      <c r="C181" s="190" t="str">
        <f>"Интернет-площадка 2gis.ru на основе Cправочника организаций "&amp;$C$2&amp;""</f>
        <v>Интернет-площадка 2gis.ru на основе Cправочника организаций "2ГИС.ТЮМЕНЬ"</v>
      </c>
      <c r="D181" s="36">
        <v>8280</v>
      </c>
      <c r="E181" s="37"/>
      <c r="F181" s="37"/>
      <c r="G181" s="37"/>
      <c r="H181" s="38"/>
    </row>
    <row r="182" spans="1:8" ht="50.1" customHeight="1" x14ac:dyDescent="0.2">
      <c r="A182" s="143" t="s">
        <v>120</v>
      </c>
      <c r="B182" s="144"/>
      <c r="C18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2" s="56">
        <v>6000</v>
      </c>
      <c r="E182" s="37"/>
      <c r="F182" s="37"/>
      <c r="G182" s="37"/>
      <c r="H182" s="38"/>
    </row>
    <row r="183" spans="1:8" ht="50.1" customHeight="1" x14ac:dyDescent="0.2">
      <c r="A183" s="137" t="s">
        <v>287</v>
      </c>
      <c r="B183" s="191"/>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83" s="200">
        <f>F183*1.2</f>
        <v>13968</v>
      </c>
      <c r="E183" s="201">
        <f>F183*1.1</f>
        <v>12804.000000000002</v>
      </c>
      <c r="F183" s="201">
        <v>11640</v>
      </c>
      <c r="G183" s="201">
        <f>F183*0.75</f>
        <v>8730</v>
      </c>
      <c r="H183" s="202">
        <f>F183*0.5</f>
        <v>5820</v>
      </c>
    </row>
    <row r="184" spans="1:8" ht="50.1" customHeight="1" x14ac:dyDescent="0.2">
      <c r="A184" s="143" t="s">
        <v>166</v>
      </c>
      <c r="B184" s="144"/>
      <c r="C184" s="190" t="str">
        <f>"Интернет-площадка 2gis.ru на основе Cправочника организаций "&amp;$C$2&amp;""</f>
        <v>Интернет-площадка 2gis.ru на основе Cправочника организаций "2ГИС.ТЮМЕНЬ"</v>
      </c>
      <c r="D184" s="36">
        <v>11640</v>
      </c>
      <c r="E184" s="37"/>
      <c r="F184" s="37"/>
      <c r="G184" s="37"/>
      <c r="H184" s="38"/>
    </row>
    <row r="185" spans="1:8" ht="50.1" customHeight="1" x14ac:dyDescent="0.2">
      <c r="A185" s="143" t="s">
        <v>123</v>
      </c>
      <c r="B185" s="144"/>
      <c r="C185"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5" s="36">
        <v>8400</v>
      </c>
      <c r="E185" s="37"/>
      <c r="F185" s="37"/>
      <c r="G185" s="37"/>
      <c r="H185" s="38"/>
    </row>
    <row r="186" spans="1:8" s="16" customFormat="1" ht="126" customHeight="1" x14ac:dyDescent="0.2">
      <c r="A186" s="143" t="s">
        <v>124</v>
      </c>
      <c r="B186" s="144"/>
      <c r="C186" s="203" t="str">
        <f>C181</f>
        <v>Интернет-площадка 2gis.ru на основе Cправочника организаций "2ГИС.ТЮМЕНЬ"</v>
      </c>
      <c r="D186" s="200">
        <f>F186*1.2</f>
        <v>9936</v>
      </c>
      <c r="E186" s="201">
        <f>F186*1.1</f>
        <v>9108</v>
      </c>
      <c r="F186" s="201">
        <v>8280</v>
      </c>
      <c r="G186" s="201">
        <f>F186*0.75</f>
        <v>6210</v>
      </c>
      <c r="H186" s="202">
        <f>F186*0.5</f>
        <v>4140</v>
      </c>
    </row>
    <row r="187" spans="1:8" s="16" customFormat="1" ht="126" customHeight="1" thickBot="1" x14ac:dyDescent="0.25">
      <c r="A187" s="143" t="s">
        <v>125</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87" s="56">
        <v>7464</v>
      </c>
      <c r="E187" s="37"/>
      <c r="F187" s="37"/>
      <c r="G187" s="37"/>
      <c r="H187" s="38"/>
    </row>
    <row r="188" spans="1:8" ht="50.1" customHeight="1" thickBot="1" x14ac:dyDescent="0.25">
      <c r="A188" s="24" t="s">
        <v>185</v>
      </c>
      <c r="B188" s="25"/>
      <c r="C188" s="26"/>
      <c r="D188" s="156"/>
      <c r="E188" s="156"/>
      <c r="F188" s="156"/>
      <c r="G188" s="156"/>
      <c r="H188" s="157"/>
    </row>
    <row r="189" spans="1:8" s="23" customFormat="1" ht="30" customHeight="1" thickBot="1" x14ac:dyDescent="0.25">
      <c r="A189" s="357"/>
      <c r="B189" s="357"/>
      <c r="C189" s="357"/>
      <c r="D189" s="357"/>
      <c r="E189" s="357"/>
      <c r="F189" s="357"/>
      <c r="G189" s="357"/>
      <c r="H189" s="359"/>
    </row>
    <row r="190" spans="1:8" s="16" customFormat="1" ht="83.25" customHeight="1" x14ac:dyDescent="0.2">
      <c r="A190" s="494" t="s">
        <v>186</v>
      </c>
      <c r="B190" s="495"/>
      <c r="C19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90" s="564">
        <v>20130</v>
      </c>
      <c r="E190" s="509"/>
      <c r="F190" s="509"/>
      <c r="G190" s="509"/>
      <c r="H190" s="416"/>
    </row>
    <row r="191" spans="1:8" s="16" customFormat="1" ht="83.25" customHeight="1" thickBot="1" x14ac:dyDescent="0.25">
      <c r="A191" s="496" t="s">
        <v>187</v>
      </c>
      <c r="B191" s="497"/>
      <c r="C191" s="198"/>
      <c r="D191" s="327">
        <v>20130</v>
      </c>
      <c r="E191" s="148"/>
      <c r="F191" s="148"/>
      <c r="G191" s="148"/>
      <c r="H191" s="149"/>
    </row>
    <row r="192" spans="1:8" ht="49.5" customHeight="1" thickBot="1" x14ac:dyDescent="0.25">
      <c r="A192" s="180"/>
      <c r="B192" s="181"/>
      <c r="C192" s="182"/>
      <c r="D192" s="183"/>
      <c r="E192" s="183"/>
      <c r="F192" s="183"/>
      <c r="G192" s="183"/>
      <c r="H192" s="184"/>
    </row>
    <row r="193" spans="1:8" s="23" customFormat="1" ht="26.25" x14ac:dyDescent="0.2">
      <c r="A193" s="204"/>
      <c r="B193" s="205"/>
      <c r="C193" s="206"/>
      <c r="D193" s="205"/>
      <c r="E193" s="205"/>
      <c r="F193" s="205"/>
      <c r="G193" s="205"/>
      <c r="H193" s="207"/>
    </row>
    <row r="194" spans="1:8" s="16" customFormat="1" ht="21" x14ac:dyDescent="0.2">
      <c r="A194" s="208"/>
      <c r="B194" s="209" t="s">
        <v>126</v>
      </c>
      <c r="C194" s="210" t="s">
        <v>702</v>
      </c>
      <c r="D194" s="210"/>
      <c r="E194" s="211"/>
      <c r="F194" s="211"/>
      <c r="G194" s="211"/>
      <c r="H194" s="211"/>
    </row>
    <row r="195" spans="1:8" s="16" customFormat="1" ht="21" x14ac:dyDescent="0.2">
      <c r="A195" s="208"/>
      <c r="B195" s="211"/>
      <c r="C195" s="212" t="s">
        <v>703</v>
      </c>
      <c r="D195" s="212"/>
      <c r="E195" s="211"/>
      <c r="F195" s="211"/>
      <c r="G195" s="211"/>
      <c r="H195" s="211"/>
    </row>
    <row r="196" spans="1:8" s="16" customFormat="1" ht="21" x14ac:dyDescent="0.2">
      <c r="A196" s="208"/>
      <c r="B196" s="211"/>
      <c r="C196" s="212" t="s">
        <v>704</v>
      </c>
      <c r="D196" s="212"/>
      <c r="E196" s="211"/>
      <c r="F196" s="211"/>
      <c r="G196" s="211"/>
      <c r="H196" s="211"/>
    </row>
    <row r="197" spans="1:8" s="16" customFormat="1" ht="21" x14ac:dyDescent="0.2">
      <c r="A197" s="204"/>
      <c r="B197" s="205"/>
      <c r="C197" s="212"/>
      <c r="D197" s="212"/>
      <c r="E197" s="211"/>
      <c r="F197" s="211"/>
      <c r="G197" s="211"/>
      <c r="H197" s="205"/>
    </row>
    <row r="198" spans="1:8" s="16" customFormat="1" ht="26.25" x14ac:dyDescent="0.2">
      <c r="A198" s="215" t="str">
        <f>Абакан_юр!A158</f>
        <v>По соглашению сторон в качестве валюты платежа могут выступать украинские гривны, в этом случае курс следующий: 1 руб. = 0,4427 гривен</v>
      </c>
      <c r="B198" s="215"/>
      <c r="C198" s="215"/>
      <c r="D198" s="216"/>
      <c r="E198" s="216"/>
      <c r="F198" s="217"/>
      <c r="G198" s="218"/>
      <c r="H198" s="218"/>
    </row>
    <row r="199" spans="1:8" ht="26.25" x14ac:dyDescent="0.2">
      <c r="A199" s="215" t="str">
        <f>Абакан_юр!A159</f>
        <v>По соглашению сторон в качестве валюты платежа могут выступать дирхамы ОАЭ, в этом случае курс следующий: 1 руб. = 0,0427 дирхам</v>
      </c>
      <c r="B199" s="215"/>
      <c r="C199" s="215"/>
      <c r="D199" s="216"/>
      <c r="E199" s="216"/>
      <c r="F199" s="217"/>
      <c r="G199" s="220"/>
      <c r="H199" s="220"/>
    </row>
    <row r="200" spans="1:8" ht="26.25" x14ac:dyDescent="0.2">
      <c r="A200" s="215" t="str">
        <f>Абакан_юр!A160</f>
        <v>По соглашению сторон в качестве валюты платежа могут выступать доллары США, в этом случае курс следующий: 1 руб. = 0,0117 доллара</v>
      </c>
      <c r="B200" s="215"/>
      <c r="C200" s="215"/>
      <c r="D200" s="216"/>
      <c r="E200" s="216"/>
      <c r="F200" s="217"/>
      <c r="G200" s="220"/>
      <c r="H200" s="220"/>
    </row>
    <row r="201" spans="1:8" ht="26.25" x14ac:dyDescent="0.2">
      <c r="A201" s="215" t="str">
        <f>Абакан_юр!A161</f>
        <v>По соглашению сторон в качестве валюты платежа могут выступать евро, в этом случае курс следующий: 1 руб. = 0,0108 евро</v>
      </c>
      <c r="B201" s="215"/>
      <c r="C201" s="215"/>
      <c r="D201" s="216"/>
      <c r="E201" s="217"/>
      <c r="F201" s="217"/>
      <c r="G201" s="220"/>
      <c r="H201" s="220"/>
    </row>
    <row r="202" spans="1:8" ht="26.25" x14ac:dyDescent="0.2">
      <c r="A202" s="215" t="str">
        <f>Абакан_юр!A162</f>
        <v>По соглашению сторон в качестве валюты платежа могут выступать чешские кроны, в этом случае курс следующий: 1 руб. = 0,2672 крона</v>
      </c>
      <c r="B202" s="215"/>
      <c r="C202" s="215"/>
      <c r="D202" s="216"/>
      <c r="E202" s="217"/>
      <c r="F202" s="217"/>
      <c r="G202" s="220"/>
      <c r="H202" s="220"/>
    </row>
    <row r="203" spans="1:8" ht="26.25" x14ac:dyDescent="0.2">
      <c r="A203" s="215" t="str">
        <f>Абакан_юр!A163</f>
        <v>По соглашению сторон в качестве валюты платежа могут выступать киргизские сомы, в этом случае курс следующий: 1 руб. = 1,0485 сом</v>
      </c>
      <c r="B203" s="215"/>
      <c r="C203" s="215"/>
      <c r="D203" s="216"/>
      <c r="E203" s="216"/>
      <c r="F203" s="217"/>
      <c r="G203" s="220"/>
      <c r="H203" s="220"/>
    </row>
    <row r="204" spans="1:8" ht="26.25" x14ac:dyDescent="0.2">
      <c r="A204"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4" s="215"/>
      <c r="C204" s="215"/>
      <c r="D204" s="216"/>
      <c r="E204" s="216"/>
      <c r="F204" s="217"/>
      <c r="G204" s="220"/>
      <c r="H204" s="220"/>
    </row>
    <row r="205" spans="1:8" ht="26.25" x14ac:dyDescent="0.2">
      <c r="A205" s="221"/>
      <c r="B205" s="221"/>
      <c r="C205" s="222"/>
      <c r="D205" s="223"/>
      <c r="E205" s="223"/>
      <c r="F205" s="224"/>
      <c r="G205" s="225"/>
      <c r="H205" s="225"/>
    </row>
    <row r="206" spans="1:8" ht="21" x14ac:dyDescent="0.2">
      <c r="A206" s="227" t="s">
        <v>137</v>
      </c>
      <c r="B206" s="227"/>
      <c r="C206" s="227"/>
      <c r="D206" s="227"/>
      <c r="E206" s="227"/>
      <c r="F206" s="227"/>
      <c r="G206" s="227"/>
      <c r="H206" s="227"/>
    </row>
    <row r="207" spans="1:8" ht="21" x14ac:dyDescent="0.2">
      <c r="A207" s="227" t="s">
        <v>138</v>
      </c>
      <c r="B207" s="227"/>
      <c r="C207" s="227"/>
      <c r="D207" s="227"/>
      <c r="E207" s="227"/>
      <c r="F207" s="227"/>
      <c r="G207" s="227"/>
      <c r="H207" s="227"/>
    </row>
    <row r="208" spans="1:8" ht="26.25" x14ac:dyDescent="0.2">
      <c r="A208" s="221"/>
      <c r="B208" s="221"/>
      <c r="C208" s="222"/>
      <c r="D208" s="223"/>
      <c r="E208" s="223"/>
      <c r="F208" s="224"/>
      <c r="G208" s="225"/>
      <c r="H208" s="225"/>
    </row>
    <row r="209" spans="1:8" ht="24" thickBot="1" x14ac:dyDescent="0.25">
      <c r="A209" s="228" t="s">
        <v>139</v>
      </c>
      <c r="B209" s="228"/>
      <c r="C209" s="228"/>
      <c r="D209" s="228"/>
      <c r="E209" s="228"/>
      <c r="F209" s="229"/>
      <c r="G209" s="219"/>
      <c r="H209" s="230"/>
    </row>
    <row r="210" spans="1:8" ht="21.75" thickBot="1" x14ac:dyDescent="0.25">
      <c r="A210" s="231" t="s">
        <v>140</v>
      </c>
      <c r="B210" s="232"/>
      <c r="C210" s="232"/>
      <c r="D210" s="232"/>
      <c r="E210" s="233"/>
      <c r="F210" s="234"/>
      <c r="H210" s="235"/>
    </row>
    <row r="211" spans="1:8" ht="21.75" thickBot="1" x14ac:dyDescent="0.25">
      <c r="A211" s="305" t="s">
        <v>141</v>
      </c>
      <c r="B211" s="306"/>
      <c r="C211" s="238" t="s">
        <v>142</v>
      </c>
      <c r="D211" s="330" t="s">
        <v>143</v>
      </c>
      <c r="E211" s="331"/>
      <c r="F211" s="240"/>
      <c r="G211" s="240"/>
      <c r="H211" s="240"/>
    </row>
    <row r="212" spans="1:8" ht="21" x14ac:dyDescent="0.2">
      <c r="A212" s="246" t="s">
        <v>170</v>
      </c>
      <c r="B212" s="247"/>
      <c r="C212" s="249" t="s">
        <v>171</v>
      </c>
      <c r="D212" s="371">
        <v>2190</v>
      </c>
      <c r="E212" s="250"/>
      <c r="F212" s="240"/>
      <c r="G212" s="240"/>
      <c r="H212" s="240"/>
    </row>
    <row r="213" spans="1:8" ht="21" x14ac:dyDescent="0.2">
      <c r="A213" s="246" t="s">
        <v>172</v>
      </c>
      <c r="B213" s="247"/>
      <c r="C213" s="249"/>
      <c r="D213" s="371">
        <v>1590</v>
      </c>
      <c r="E213" s="250"/>
      <c r="F213" s="240"/>
      <c r="G213" s="240"/>
      <c r="H213" s="240"/>
    </row>
    <row r="214" spans="1:8" ht="21" x14ac:dyDescent="0.2">
      <c r="A214" s="246" t="s">
        <v>173</v>
      </c>
      <c r="B214" s="247"/>
      <c r="C214" s="249"/>
      <c r="D214" s="371">
        <v>1440</v>
      </c>
      <c r="E214" s="250"/>
      <c r="F214" s="240"/>
      <c r="G214" s="240"/>
      <c r="H214" s="240"/>
    </row>
    <row r="215" spans="1:8" ht="21.75" thickBot="1" x14ac:dyDescent="0.25">
      <c r="A215" s="246" t="s">
        <v>174</v>
      </c>
      <c r="B215" s="247"/>
      <c r="C215" s="249"/>
      <c r="D215" s="371">
        <v>1290</v>
      </c>
      <c r="E215" s="250"/>
      <c r="F215" s="240"/>
      <c r="G215" s="240"/>
      <c r="H215" s="240"/>
    </row>
    <row r="216" spans="1:8" ht="50.1" customHeight="1" x14ac:dyDescent="0.2">
      <c r="A216" s="241" t="s">
        <v>144</v>
      </c>
      <c r="B216" s="242"/>
      <c r="C216" s="243" t="s">
        <v>145</v>
      </c>
      <c r="D216" s="244" t="s">
        <v>146</v>
      </c>
      <c r="E216" s="245"/>
      <c r="F216" s="240"/>
      <c r="G216" s="240"/>
      <c r="H216" s="240"/>
    </row>
    <row r="217" spans="1:8" ht="50.1" customHeight="1" x14ac:dyDescent="0.2">
      <c r="A217" s="246" t="s">
        <v>147</v>
      </c>
      <c r="B217" s="247"/>
      <c r="C217" s="248" t="s">
        <v>148</v>
      </c>
      <c r="D217" s="249" t="s">
        <v>149</v>
      </c>
      <c r="E217" s="250"/>
      <c r="F217" s="240"/>
      <c r="G217" s="240"/>
      <c r="H217" s="240"/>
    </row>
    <row r="218" spans="1:8" ht="85.5" customHeight="1" thickBot="1" x14ac:dyDescent="0.25">
      <c r="A218" s="332" t="s">
        <v>150</v>
      </c>
      <c r="B218" s="333"/>
      <c r="C218" s="334" t="s">
        <v>151</v>
      </c>
      <c r="D218" s="335" t="s">
        <v>149</v>
      </c>
      <c r="E218" s="336"/>
      <c r="F218" s="240"/>
      <c r="G218" s="240"/>
      <c r="H218" s="240"/>
    </row>
    <row r="219" spans="1:8" ht="50.1" customHeight="1" thickBot="1" x14ac:dyDescent="0.25">
      <c r="A219" s="332" t="s">
        <v>153</v>
      </c>
      <c r="B219" s="333"/>
      <c r="C219" s="546" t="s">
        <v>154</v>
      </c>
      <c r="D219" s="335" t="s">
        <v>149</v>
      </c>
      <c r="E219" s="336"/>
      <c r="F219" s="234"/>
      <c r="G219" s="234"/>
      <c r="H219" s="234"/>
    </row>
    <row r="220" spans="1:8" ht="50.1" customHeight="1" thickBot="1" x14ac:dyDescent="0.25">
      <c r="A220" s="332" t="s">
        <v>155</v>
      </c>
      <c r="B220" s="333"/>
      <c r="C220" s="334" t="s">
        <v>156</v>
      </c>
      <c r="D220" s="335" t="s">
        <v>149</v>
      </c>
      <c r="E220" s="336"/>
      <c r="F220" s="224"/>
      <c r="G220" s="225"/>
      <c r="H220" s="225"/>
    </row>
    <row r="221" spans="1:8" ht="50.1" customHeight="1" x14ac:dyDescent="0.2">
      <c r="A221" s="252" t="s">
        <v>157</v>
      </c>
      <c r="B221" s="252"/>
      <c r="C221" s="252"/>
      <c r="D221" s="252"/>
      <c r="E221" s="252"/>
      <c r="F221" s="252"/>
      <c r="G221" s="252"/>
      <c r="H221" s="252"/>
    </row>
    <row r="222" spans="1:8" ht="50.1" customHeight="1" x14ac:dyDescent="0.2">
      <c r="A222" s="252" t="s">
        <v>158</v>
      </c>
      <c r="B222" s="252"/>
      <c r="C222" s="252"/>
      <c r="D222" s="252"/>
      <c r="E222" s="252"/>
      <c r="F222" s="252"/>
      <c r="G222" s="252"/>
      <c r="H222" s="252"/>
    </row>
    <row r="223" spans="1:8" ht="108.75" customHeight="1" x14ac:dyDescent="0.2">
      <c r="A223"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11"/>
      <c r="C223" s="311"/>
      <c r="D223" s="311"/>
      <c r="E223" s="311"/>
      <c r="F223" s="311"/>
      <c r="G223" s="311"/>
      <c r="H223" s="311"/>
    </row>
    <row r="224" spans="1:8" ht="111" customHeight="1" x14ac:dyDescent="0.2">
      <c r="A224" s="227" t="s">
        <v>160</v>
      </c>
      <c r="B224" s="227"/>
      <c r="C224" s="227"/>
      <c r="D224" s="227"/>
      <c r="E224" s="227"/>
      <c r="F224" s="227"/>
      <c r="G224" s="227"/>
      <c r="H224" s="227"/>
    </row>
    <row r="225" spans="1:8" ht="185.25" customHeight="1" x14ac:dyDescent="0.2">
      <c r="A225" s="252" t="s">
        <v>161</v>
      </c>
      <c r="B225" s="252"/>
      <c r="C225" s="252"/>
      <c r="D225" s="252"/>
      <c r="E225" s="252"/>
      <c r="F225" s="252"/>
      <c r="G225" s="252"/>
      <c r="H225" s="252"/>
    </row>
    <row r="226" spans="1:8" s="205" customFormat="1" ht="102.75" customHeight="1" x14ac:dyDescent="0.2">
      <c r="A226" s="227" t="s">
        <v>162</v>
      </c>
      <c r="B226" s="227"/>
      <c r="C226" s="227"/>
      <c r="D226" s="227"/>
      <c r="E226" s="227"/>
      <c r="F226" s="227"/>
      <c r="G226" s="227"/>
      <c r="H226" s="227"/>
    </row>
    <row r="227" spans="1:8" s="226" customFormat="1" ht="222.75" customHeight="1" x14ac:dyDescent="0.2">
      <c r="A227" s="204"/>
      <c r="B227" s="205"/>
      <c r="C227" s="206"/>
      <c r="D227" s="205"/>
      <c r="E227" s="205"/>
      <c r="F227" s="205"/>
      <c r="G227" s="205"/>
      <c r="H227" s="207"/>
    </row>
    <row r="228" spans="1:8" ht="40.5" customHeight="1" x14ac:dyDescent="0.2"/>
    <row r="229" spans="1:8" ht="40.5" customHeight="1" x14ac:dyDescent="0.2"/>
    <row r="230" spans="1:8" ht="183" customHeight="1" x14ac:dyDescent="0.2"/>
    <row r="231" spans="1:8" ht="81" customHeight="1" x14ac:dyDescent="0.2"/>
    <row r="233" spans="1:8" s="254" customFormat="1" ht="114.75" customHeight="1" x14ac:dyDescent="0.2">
      <c r="A233" s="204"/>
      <c r="B233" s="205"/>
      <c r="C233" s="206"/>
      <c r="D233" s="205"/>
      <c r="E233" s="205"/>
      <c r="F233" s="205"/>
      <c r="G233" s="205"/>
      <c r="H233" s="207"/>
    </row>
  </sheetData>
  <sheetProtection selectLockedCells="1" selectUnlockedCells="1"/>
  <mergeCells count="385">
    <mergeCell ref="A223:H223"/>
    <mergeCell ref="A224:H224"/>
    <mergeCell ref="A225:H225"/>
    <mergeCell ref="A226:E226"/>
    <mergeCell ref="F226:H226"/>
    <mergeCell ref="A219:B219"/>
    <mergeCell ref="D219:E219"/>
    <mergeCell ref="A220:B220"/>
    <mergeCell ref="D220:E220"/>
    <mergeCell ref="A221:H221"/>
    <mergeCell ref="A222:H222"/>
    <mergeCell ref="D215:E215"/>
    <mergeCell ref="A216:B216"/>
    <mergeCell ref="D216:E216"/>
    <mergeCell ref="A217:B217"/>
    <mergeCell ref="D217:E217"/>
    <mergeCell ref="A218:B218"/>
    <mergeCell ref="D218:E218"/>
    <mergeCell ref="A211:B211"/>
    <mergeCell ref="D211:E211"/>
    <mergeCell ref="A212:B212"/>
    <mergeCell ref="C212:C215"/>
    <mergeCell ref="D212:E212"/>
    <mergeCell ref="A213:B213"/>
    <mergeCell ref="D213:E213"/>
    <mergeCell ref="A214:B214"/>
    <mergeCell ref="D214:E214"/>
    <mergeCell ref="A215:B215"/>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5:B185"/>
    <mergeCell ref="D185:H185"/>
    <mergeCell ref="A186:B186"/>
    <mergeCell ref="A187:B187"/>
    <mergeCell ref="D187:H187"/>
    <mergeCell ref="A188:B188"/>
    <mergeCell ref="D188:H188"/>
    <mergeCell ref="A181:B181"/>
    <mergeCell ref="D181:H181"/>
    <mergeCell ref="A182:B182"/>
    <mergeCell ref="D182:H182"/>
    <mergeCell ref="A183:B183"/>
    <mergeCell ref="A184:B184"/>
    <mergeCell ref="D184:H184"/>
    <mergeCell ref="D177:H177"/>
    <mergeCell ref="A178:B178"/>
    <mergeCell ref="D178:H178"/>
    <mergeCell ref="A179:B179"/>
    <mergeCell ref="D179:H179"/>
    <mergeCell ref="A180:B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3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361">
        <f>F48*1.2</f>
        <v>6768</v>
      </c>
      <c r="E48" s="361">
        <f>F48*1.1</f>
        <v>6204.0000000000009</v>
      </c>
      <c r="F48" s="361">
        <v>5640</v>
      </c>
      <c r="G48" s="361">
        <f>F48*0.75</f>
        <v>4230</v>
      </c>
      <c r="H48" s="361">
        <f>F48*0.5</f>
        <v>2820</v>
      </c>
    </row>
    <row r="49" spans="1:8" s="16" customFormat="1" ht="99.95" customHeight="1"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"&amp;MIN(D56:D95)&amp;" до "&amp;MAX(D56:D95)</f>
        <v>от 3090 до 241020</v>
      </c>
      <c r="E55" s="122"/>
      <c r="F55" s="122"/>
      <c r="G55" s="122"/>
      <c r="H55" s="123"/>
    </row>
    <row r="56" spans="1:8" s="16" customFormat="1" ht="37.5" customHeight="1" outlineLevel="1" x14ac:dyDescent="0.2">
      <c r="A56" s="124" t="s">
        <v>32</v>
      </c>
      <c r="B56" s="125"/>
      <c r="C56" s="455"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56" s="127">
        <v>3090</v>
      </c>
      <c r="E56" s="128"/>
      <c r="F56" s="128"/>
      <c r="G56" s="128"/>
      <c r="H56" s="129"/>
    </row>
    <row r="57" spans="1:8" s="16" customFormat="1" ht="37.5" customHeight="1" outlineLevel="1" x14ac:dyDescent="0.2">
      <c r="A57" s="130" t="s">
        <v>33</v>
      </c>
      <c r="B57" s="131"/>
      <c r="C57" s="456"/>
      <c r="D57" s="36">
        <v>6180</v>
      </c>
      <c r="E57" s="37"/>
      <c r="F57" s="37"/>
      <c r="G57" s="37"/>
      <c r="H57" s="38"/>
    </row>
    <row r="58" spans="1:8" s="16" customFormat="1" ht="37.5" customHeight="1" outlineLevel="1" x14ac:dyDescent="0.2">
      <c r="A58" s="130" t="s">
        <v>34</v>
      </c>
      <c r="B58" s="131"/>
      <c r="C58" s="456"/>
      <c r="D58" s="36">
        <v>12360</v>
      </c>
      <c r="E58" s="37"/>
      <c r="F58" s="37"/>
      <c r="G58" s="37"/>
      <c r="H58" s="38"/>
    </row>
    <row r="59" spans="1:8" s="16" customFormat="1" ht="37.5" customHeight="1" outlineLevel="1" x14ac:dyDescent="0.2">
      <c r="A59" s="130" t="s">
        <v>35</v>
      </c>
      <c r="B59" s="131"/>
      <c r="C59" s="456"/>
      <c r="D59" s="36">
        <v>18540</v>
      </c>
      <c r="E59" s="37"/>
      <c r="F59" s="37"/>
      <c r="G59" s="37"/>
      <c r="H59" s="38"/>
    </row>
    <row r="60" spans="1:8" s="16" customFormat="1" ht="37.5" customHeight="1" outlineLevel="1" x14ac:dyDescent="0.2">
      <c r="A60" s="130" t="s">
        <v>36</v>
      </c>
      <c r="B60" s="131"/>
      <c r="C60" s="456"/>
      <c r="D60" s="36">
        <v>24720</v>
      </c>
      <c r="E60" s="37"/>
      <c r="F60" s="37"/>
      <c r="G60" s="37"/>
      <c r="H60" s="38"/>
    </row>
    <row r="61" spans="1:8" s="16" customFormat="1" ht="37.5" customHeight="1" outlineLevel="1" x14ac:dyDescent="0.2">
      <c r="A61" s="130" t="s">
        <v>37</v>
      </c>
      <c r="B61" s="131"/>
      <c r="C61" s="456"/>
      <c r="D61" s="36">
        <v>30900</v>
      </c>
      <c r="E61" s="37"/>
      <c r="F61" s="37"/>
      <c r="G61" s="37"/>
      <c r="H61" s="38"/>
    </row>
    <row r="62" spans="1:8" s="16" customFormat="1" ht="37.5" customHeight="1" outlineLevel="1" x14ac:dyDescent="0.2">
      <c r="A62" s="130" t="s">
        <v>38</v>
      </c>
      <c r="B62" s="131"/>
      <c r="C62" s="456"/>
      <c r="D62" s="36">
        <v>37080</v>
      </c>
      <c r="E62" s="37"/>
      <c r="F62" s="37"/>
      <c r="G62" s="37"/>
      <c r="H62" s="38"/>
    </row>
    <row r="63" spans="1:8" s="16" customFormat="1" ht="37.5" customHeight="1" outlineLevel="1" x14ac:dyDescent="0.2">
      <c r="A63" s="130" t="s">
        <v>39</v>
      </c>
      <c r="B63" s="131"/>
      <c r="C63" s="456"/>
      <c r="D63" s="36">
        <v>43260</v>
      </c>
      <c r="E63" s="37"/>
      <c r="F63" s="37"/>
      <c r="G63" s="37"/>
      <c r="H63" s="38"/>
    </row>
    <row r="64" spans="1:8" s="16" customFormat="1" ht="37.5" customHeight="1" outlineLevel="1" x14ac:dyDescent="0.2">
      <c r="A64" s="130" t="s">
        <v>40</v>
      </c>
      <c r="B64" s="131"/>
      <c r="C64" s="456"/>
      <c r="D64" s="36">
        <v>49440</v>
      </c>
      <c r="E64" s="37"/>
      <c r="F64" s="37"/>
      <c r="G64" s="37"/>
      <c r="H64" s="38"/>
    </row>
    <row r="65" spans="1:8" s="16" customFormat="1" ht="37.5" customHeight="1" outlineLevel="1" x14ac:dyDescent="0.2">
      <c r="A65" s="130" t="s">
        <v>41</v>
      </c>
      <c r="B65" s="131"/>
      <c r="C65" s="456"/>
      <c r="D65" s="36">
        <v>55620</v>
      </c>
      <c r="E65" s="37"/>
      <c r="F65" s="37"/>
      <c r="G65" s="37"/>
      <c r="H65" s="38"/>
    </row>
    <row r="66" spans="1:8" s="16" customFormat="1" ht="37.5" customHeight="1" outlineLevel="1" x14ac:dyDescent="0.2">
      <c r="A66" s="130" t="s">
        <v>42</v>
      </c>
      <c r="B66" s="131"/>
      <c r="C66" s="456"/>
      <c r="D66" s="36">
        <v>61800</v>
      </c>
      <c r="E66" s="37"/>
      <c r="F66" s="37"/>
      <c r="G66" s="37"/>
      <c r="H66" s="38"/>
    </row>
    <row r="67" spans="1:8" s="16" customFormat="1" ht="37.5" customHeight="1" outlineLevel="1" x14ac:dyDescent="0.2">
      <c r="A67" s="130" t="s">
        <v>43</v>
      </c>
      <c r="B67" s="131"/>
      <c r="C67" s="456"/>
      <c r="D67" s="36">
        <v>67980</v>
      </c>
      <c r="E67" s="37"/>
      <c r="F67" s="37"/>
      <c r="G67" s="37"/>
      <c r="H67" s="38"/>
    </row>
    <row r="68" spans="1:8" s="16" customFormat="1" ht="37.5" customHeight="1" outlineLevel="1" x14ac:dyDescent="0.2">
      <c r="A68" s="130" t="s">
        <v>44</v>
      </c>
      <c r="B68" s="131"/>
      <c r="C68" s="456"/>
      <c r="D68" s="36">
        <v>74160</v>
      </c>
      <c r="E68" s="37"/>
      <c r="F68" s="37"/>
      <c r="G68" s="37"/>
      <c r="H68" s="38"/>
    </row>
    <row r="69" spans="1:8" s="16" customFormat="1" ht="37.5" customHeight="1" outlineLevel="1" x14ac:dyDescent="0.2">
      <c r="A69" s="130" t="s">
        <v>45</v>
      </c>
      <c r="B69" s="131"/>
      <c r="C69" s="456"/>
      <c r="D69" s="36">
        <v>80340</v>
      </c>
      <c r="E69" s="37"/>
      <c r="F69" s="37"/>
      <c r="G69" s="37"/>
      <c r="H69" s="38"/>
    </row>
    <row r="70" spans="1:8" s="16" customFormat="1" ht="37.5" customHeight="1" outlineLevel="1" x14ac:dyDescent="0.2">
      <c r="A70" s="130" t="s">
        <v>46</v>
      </c>
      <c r="B70" s="131"/>
      <c r="C70" s="456"/>
      <c r="D70" s="36">
        <v>86520</v>
      </c>
      <c r="E70" s="37"/>
      <c r="F70" s="37"/>
      <c r="G70" s="37"/>
      <c r="H70" s="38"/>
    </row>
    <row r="71" spans="1:8" s="16" customFormat="1" ht="37.5" customHeight="1" outlineLevel="1" x14ac:dyDescent="0.2">
      <c r="A71" s="130" t="s">
        <v>47</v>
      </c>
      <c r="B71" s="131"/>
      <c r="C71" s="456"/>
      <c r="D71" s="36">
        <v>92700</v>
      </c>
      <c r="E71" s="37"/>
      <c r="F71" s="37"/>
      <c r="G71" s="37"/>
      <c r="H71" s="38"/>
    </row>
    <row r="72" spans="1:8" s="16" customFormat="1" ht="37.5" customHeight="1" outlineLevel="1" x14ac:dyDescent="0.2">
      <c r="A72" s="130" t="s">
        <v>48</v>
      </c>
      <c r="B72" s="131"/>
      <c r="C72" s="456"/>
      <c r="D72" s="36">
        <v>98880</v>
      </c>
      <c r="E72" s="37"/>
      <c r="F72" s="37"/>
      <c r="G72" s="37"/>
      <c r="H72" s="38"/>
    </row>
    <row r="73" spans="1:8" s="16" customFormat="1" ht="37.5" customHeight="1" outlineLevel="1" x14ac:dyDescent="0.2">
      <c r="A73" s="130" t="s">
        <v>49</v>
      </c>
      <c r="B73" s="131"/>
      <c r="C73" s="456"/>
      <c r="D73" s="36">
        <v>105060</v>
      </c>
      <c r="E73" s="37"/>
      <c r="F73" s="37"/>
      <c r="G73" s="37"/>
      <c r="H73" s="38"/>
    </row>
    <row r="74" spans="1:8" s="16" customFormat="1" ht="37.5" customHeight="1" outlineLevel="1" x14ac:dyDescent="0.2">
      <c r="A74" s="130" t="s">
        <v>50</v>
      </c>
      <c r="B74" s="131"/>
      <c r="C74" s="456"/>
      <c r="D74" s="36">
        <v>111240</v>
      </c>
      <c r="E74" s="37"/>
      <c r="F74" s="37"/>
      <c r="G74" s="37"/>
      <c r="H74" s="38"/>
    </row>
    <row r="75" spans="1:8" s="16" customFormat="1" ht="37.5" customHeight="1" outlineLevel="1" x14ac:dyDescent="0.2">
      <c r="A75" s="130" t="s">
        <v>51</v>
      </c>
      <c r="B75" s="131"/>
      <c r="C75" s="456"/>
      <c r="D75" s="36">
        <v>117420</v>
      </c>
      <c r="E75" s="37"/>
      <c r="F75" s="37"/>
      <c r="G75" s="37"/>
      <c r="H75" s="38"/>
    </row>
    <row r="76" spans="1:8" s="16" customFormat="1" ht="37.5" customHeight="1" outlineLevel="1" x14ac:dyDescent="0.2">
      <c r="A76" s="130" t="s">
        <v>197</v>
      </c>
      <c r="B76" s="131"/>
      <c r="C76" s="456"/>
      <c r="D76" s="36">
        <v>123600</v>
      </c>
      <c r="E76" s="37"/>
      <c r="F76" s="37"/>
      <c r="G76" s="37"/>
      <c r="H76" s="38"/>
    </row>
    <row r="77" spans="1:8" s="16" customFormat="1" ht="37.5" customHeight="1" outlineLevel="1" x14ac:dyDescent="0.2">
      <c r="A77" s="130" t="s">
        <v>198</v>
      </c>
      <c r="B77" s="131"/>
      <c r="C77" s="456"/>
      <c r="D77" s="36">
        <v>129780</v>
      </c>
      <c r="E77" s="37"/>
      <c r="F77" s="37"/>
      <c r="G77" s="37"/>
      <c r="H77" s="38"/>
    </row>
    <row r="78" spans="1:8" s="16" customFormat="1" ht="37.5" customHeight="1" outlineLevel="1" x14ac:dyDescent="0.2">
      <c r="A78" s="130" t="s">
        <v>199</v>
      </c>
      <c r="B78" s="131"/>
      <c r="C78" s="456"/>
      <c r="D78" s="36">
        <v>135960</v>
      </c>
      <c r="E78" s="37"/>
      <c r="F78" s="37"/>
      <c r="G78" s="37"/>
      <c r="H78" s="38"/>
    </row>
    <row r="79" spans="1:8" s="16" customFormat="1" ht="37.5" customHeight="1" outlineLevel="1" x14ac:dyDescent="0.2">
      <c r="A79" s="130" t="s">
        <v>200</v>
      </c>
      <c r="B79" s="131"/>
      <c r="C79" s="456"/>
      <c r="D79" s="36">
        <v>142140</v>
      </c>
      <c r="E79" s="37"/>
      <c r="F79" s="37"/>
      <c r="G79" s="37"/>
      <c r="H79" s="38"/>
    </row>
    <row r="80" spans="1:8" s="16" customFormat="1" ht="37.5" customHeight="1" outlineLevel="1" x14ac:dyDescent="0.2">
      <c r="A80" s="130" t="s">
        <v>201</v>
      </c>
      <c r="B80" s="131"/>
      <c r="C80" s="456"/>
      <c r="D80" s="36">
        <v>148320</v>
      </c>
      <c r="E80" s="37"/>
      <c r="F80" s="37"/>
      <c r="G80" s="37"/>
      <c r="H80" s="38"/>
    </row>
    <row r="81" spans="1:8" s="16" customFormat="1" ht="37.5" customHeight="1" outlineLevel="1" x14ac:dyDescent="0.2">
      <c r="A81" s="130" t="s">
        <v>202</v>
      </c>
      <c r="B81" s="131"/>
      <c r="C81" s="456"/>
      <c r="D81" s="36">
        <v>154500</v>
      </c>
      <c r="E81" s="37"/>
      <c r="F81" s="37"/>
      <c r="G81" s="37"/>
      <c r="H81" s="38"/>
    </row>
    <row r="82" spans="1:8" s="16" customFormat="1" ht="37.5" customHeight="1" outlineLevel="1" x14ac:dyDescent="0.2">
      <c r="A82" s="130" t="s">
        <v>203</v>
      </c>
      <c r="B82" s="131"/>
      <c r="C82" s="456"/>
      <c r="D82" s="36">
        <v>160680</v>
      </c>
      <c r="E82" s="37"/>
      <c r="F82" s="37"/>
      <c r="G82" s="37"/>
      <c r="H82" s="38"/>
    </row>
    <row r="83" spans="1:8" s="16" customFormat="1" ht="37.5" customHeight="1" outlineLevel="1" x14ac:dyDescent="0.2">
      <c r="A83" s="130" t="s">
        <v>204</v>
      </c>
      <c r="B83" s="131"/>
      <c r="C83" s="456"/>
      <c r="D83" s="36">
        <v>166860</v>
      </c>
      <c r="E83" s="37"/>
      <c r="F83" s="37"/>
      <c r="G83" s="37"/>
      <c r="H83" s="38"/>
    </row>
    <row r="84" spans="1:8" s="16" customFormat="1" ht="37.5" customHeight="1" outlineLevel="1" x14ac:dyDescent="0.2">
      <c r="A84" s="130" t="s">
        <v>205</v>
      </c>
      <c r="B84" s="131"/>
      <c r="C84" s="456"/>
      <c r="D84" s="36">
        <v>173040</v>
      </c>
      <c r="E84" s="37"/>
      <c r="F84" s="37"/>
      <c r="G84" s="37"/>
      <c r="H84" s="38"/>
    </row>
    <row r="85" spans="1:8" s="16" customFormat="1" ht="37.5" customHeight="1" outlineLevel="1" x14ac:dyDescent="0.2">
      <c r="A85" s="130" t="s">
        <v>206</v>
      </c>
      <c r="B85" s="131"/>
      <c r="C85" s="456"/>
      <c r="D85" s="36">
        <v>179220</v>
      </c>
      <c r="E85" s="37"/>
      <c r="F85" s="37"/>
      <c r="G85" s="37"/>
      <c r="H85" s="38"/>
    </row>
    <row r="86" spans="1:8" s="16" customFormat="1" ht="37.5" customHeight="1" outlineLevel="1" x14ac:dyDescent="0.2">
      <c r="A86" s="130" t="s">
        <v>216</v>
      </c>
      <c r="B86" s="131"/>
      <c r="C86" s="456"/>
      <c r="D86" s="36">
        <v>185400</v>
      </c>
      <c r="E86" s="37"/>
      <c r="F86" s="37"/>
      <c r="G86" s="37"/>
      <c r="H86" s="38"/>
    </row>
    <row r="87" spans="1:8" s="16" customFormat="1" ht="37.5" customHeight="1" outlineLevel="1" x14ac:dyDescent="0.2">
      <c r="A87" s="130" t="s">
        <v>217</v>
      </c>
      <c r="B87" s="131"/>
      <c r="C87" s="456"/>
      <c r="D87" s="36">
        <v>191580</v>
      </c>
      <c r="E87" s="37"/>
      <c r="F87" s="37"/>
      <c r="G87" s="37"/>
      <c r="H87" s="38"/>
    </row>
    <row r="88" spans="1:8" s="16" customFormat="1" ht="37.5" customHeight="1" outlineLevel="1" x14ac:dyDescent="0.2">
      <c r="A88" s="130" t="s">
        <v>218</v>
      </c>
      <c r="B88" s="131"/>
      <c r="C88" s="456"/>
      <c r="D88" s="36">
        <v>197760</v>
      </c>
      <c r="E88" s="37"/>
      <c r="F88" s="37"/>
      <c r="G88" s="37"/>
      <c r="H88" s="38"/>
    </row>
    <row r="89" spans="1:8" s="16" customFormat="1" ht="37.5" customHeight="1" outlineLevel="1" x14ac:dyDescent="0.2">
      <c r="A89" s="130" t="s">
        <v>219</v>
      </c>
      <c r="B89" s="131"/>
      <c r="C89" s="456"/>
      <c r="D89" s="36">
        <v>203940</v>
      </c>
      <c r="E89" s="37"/>
      <c r="F89" s="37"/>
      <c r="G89" s="37"/>
      <c r="H89" s="38"/>
    </row>
    <row r="90" spans="1:8" s="16" customFormat="1" ht="37.5" customHeight="1" outlineLevel="1" x14ac:dyDescent="0.2">
      <c r="A90" s="130" t="s">
        <v>220</v>
      </c>
      <c r="B90" s="131"/>
      <c r="C90" s="456"/>
      <c r="D90" s="36">
        <v>210120</v>
      </c>
      <c r="E90" s="37"/>
      <c r="F90" s="37"/>
      <c r="G90" s="37"/>
      <c r="H90" s="38"/>
    </row>
    <row r="91" spans="1:8" s="16" customFormat="1" ht="37.5" customHeight="1" outlineLevel="1" x14ac:dyDescent="0.2">
      <c r="A91" s="130" t="s">
        <v>221</v>
      </c>
      <c r="B91" s="131"/>
      <c r="C91" s="456"/>
      <c r="D91" s="36">
        <v>216300</v>
      </c>
      <c r="E91" s="37"/>
      <c r="F91" s="37"/>
      <c r="G91" s="37"/>
      <c r="H91" s="38"/>
    </row>
    <row r="92" spans="1:8" s="16" customFormat="1" ht="37.5" customHeight="1" outlineLevel="1" x14ac:dyDescent="0.2">
      <c r="A92" s="130" t="s">
        <v>222</v>
      </c>
      <c r="B92" s="131"/>
      <c r="C92" s="456"/>
      <c r="D92" s="36">
        <v>222480</v>
      </c>
      <c r="E92" s="37"/>
      <c r="F92" s="37"/>
      <c r="G92" s="37"/>
      <c r="H92" s="38"/>
    </row>
    <row r="93" spans="1:8" s="16" customFormat="1" ht="37.5" customHeight="1" outlineLevel="1" x14ac:dyDescent="0.2">
      <c r="A93" s="130" t="s">
        <v>223</v>
      </c>
      <c r="B93" s="131"/>
      <c r="C93" s="456"/>
      <c r="D93" s="36">
        <v>228660</v>
      </c>
      <c r="E93" s="37"/>
      <c r="F93" s="37"/>
      <c r="G93" s="37"/>
      <c r="H93" s="38"/>
    </row>
    <row r="94" spans="1:8" s="16" customFormat="1" ht="37.5" customHeight="1" outlineLevel="1" x14ac:dyDescent="0.2">
      <c r="A94" s="130" t="s">
        <v>224</v>
      </c>
      <c r="B94" s="131"/>
      <c r="C94" s="456"/>
      <c r="D94" s="36">
        <v>234840</v>
      </c>
      <c r="E94" s="37"/>
      <c r="F94" s="37"/>
      <c r="G94" s="37"/>
      <c r="H94" s="38"/>
    </row>
    <row r="95" spans="1:8" s="16" customFormat="1" ht="37.5" customHeight="1" outlineLevel="1" thickBot="1" x14ac:dyDescent="0.25">
      <c r="A95" s="130" t="s">
        <v>225</v>
      </c>
      <c r="B95" s="131"/>
      <c r="C95" s="456"/>
      <c r="D95" s="36">
        <v>241020</v>
      </c>
      <c r="E95" s="37"/>
      <c r="F95" s="37"/>
      <c r="G95" s="37"/>
      <c r="H95" s="38"/>
    </row>
    <row r="96" spans="1:8" s="16" customFormat="1" ht="50.1" customHeight="1" thickBot="1" x14ac:dyDescent="0.25">
      <c r="A96" s="119" t="s">
        <v>52</v>
      </c>
      <c r="B96" s="120"/>
      <c r="C96" s="120"/>
      <c r="D96" s="121" t="str">
        <f>"от "&amp;MIN(D97:D106)&amp;" до "&amp;MAX(D97:D106)</f>
        <v>от 48 до 1890</v>
      </c>
      <c r="E96" s="122"/>
      <c r="F96" s="122"/>
      <c r="G96" s="122"/>
      <c r="H96" s="123"/>
    </row>
    <row r="97" spans="1:8" s="16" customFormat="1" ht="156" customHeight="1" x14ac:dyDescent="0.2">
      <c r="A97" s="132" t="s">
        <v>53</v>
      </c>
      <c r="B97" s="133" t="s">
        <v>13</v>
      </c>
      <c r="C97" s="321"/>
      <c r="D97" s="127">
        <v>1890</v>
      </c>
      <c r="E97" s="128"/>
      <c r="F97" s="128"/>
      <c r="G97" s="128"/>
      <c r="H97" s="129"/>
    </row>
    <row r="98" spans="1:8" s="16" customFormat="1" ht="37.5" customHeight="1" x14ac:dyDescent="0.2">
      <c r="A98" s="143" t="s">
        <v>54</v>
      </c>
      <c r="B98" s="458"/>
      <c r="C98" s="139"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98" s="36">
        <v>48</v>
      </c>
      <c r="E98" s="37"/>
      <c r="F98" s="37"/>
      <c r="G98" s="37"/>
      <c r="H98" s="38"/>
    </row>
    <row r="99" spans="1:8" s="16" customFormat="1" ht="37.5" customHeight="1" x14ac:dyDescent="0.2">
      <c r="A99" s="143" t="s">
        <v>55</v>
      </c>
      <c r="B99" s="144"/>
      <c r="C99" s="142"/>
      <c r="D99" s="36">
        <v>534</v>
      </c>
      <c r="E99" s="37"/>
      <c r="F99" s="37"/>
      <c r="G99" s="37"/>
      <c r="H99" s="38"/>
    </row>
    <row r="100" spans="1:8" s="16" customFormat="1" ht="37.5" customHeight="1" x14ac:dyDescent="0.2">
      <c r="A100" s="143" t="s">
        <v>56</v>
      </c>
      <c r="B100" s="458"/>
      <c r="C100" s="142"/>
      <c r="D100" s="36">
        <v>354</v>
      </c>
      <c r="E100" s="37"/>
      <c r="F100" s="37"/>
      <c r="G100" s="37"/>
      <c r="H100" s="38"/>
    </row>
    <row r="101" spans="1:8" s="16" customFormat="1" ht="37.5" customHeight="1" x14ac:dyDescent="0.2">
      <c r="A101" s="143" t="s">
        <v>57</v>
      </c>
      <c r="B101" s="144"/>
      <c r="C101" s="142"/>
      <c r="D101" s="36">
        <v>474</v>
      </c>
      <c r="E101" s="37"/>
      <c r="F101" s="37"/>
      <c r="G101" s="37"/>
      <c r="H101" s="38"/>
    </row>
    <row r="102" spans="1:8" s="16" customFormat="1" ht="37.5" customHeight="1" x14ac:dyDescent="0.2">
      <c r="A102" s="143" t="s">
        <v>58</v>
      </c>
      <c r="B102" s="458"/>
      <c r="C102" s="142"/>
      <c r="D102" s="36">
        <v>240</v>
      </c>
      <c r="E102" s="37"/>
      <c r="F102" s="37"/>
      <c r="G102" s="37"/>
      <c r="H102" s="38"/>
    </row>
    <row r="103" spans="1:8" s="16" customFormat="1" ht="37.5" customHeight="1" x14ac:dyDescent="0.2">
      <c r="A103" s="143" t="s">
        <v>59</v>
      </c>
      <c r="B103" s="458"/>
      <c r="C103" s="142"/>
      <c r="D103" s="36">
        <v>240</v>
      </c>
      <c r="E103" s="37"/>
      <c r="F103" s="37"/>
      <c r="G103" s="37"/>
      <c r="H103" s="38"/>
    </row>
    <row r="104" spans="1:8" s="16" customFormat="1" ht="37.5" customHeight="1" x14ac:dyDescent="0.2">
      <c r="A104" s="143" t="s">
        <v>60</v>
      </c>
      <c r="B104" s="458"/>
      <c r="C104" s="142"/>
      <c r="D104" s="36">
        <v>480</v>
      </c>
      <c r="E104" s="37"/>
      <c r="F104" s="37"/>
      <c r="G104" s="37"/>
      <c r="H104" s="38"/>
    </row>
    <row r="105" spans="1:8" s="16" customFormat="1" ht="37.5" customHeight="1" x14ac:dyDescent="0.2">
      <c r="A105" s="143" t="s">
        <v>61</v>
      </c>
      <c r="B105" s="458"/>
      <c r="C105" s="142"/>
      <c r="D105" s="36">
        <v>720</v>
      </c>
      <c r="E105" s="37"/>
      <c r="F105" s="37"/>
      <c r="G105" s="37"/>
      <c r="H105" s="38"/>
    </row>
    <row r="106" spans="1:8" s="16" customFormat="1" ht="37.5" customHeight="1" thickBot="1" x14ac:dyDescent="0.25">
      <c r="A106" s="194" t="s">
        <v>62</v>
      </c>
      <c r="B106" s="459"/>
      <c r="C106" s="147"/>
      <c r="D106" s="36">
        <v>1182</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07" s="45">
        <v>30</v>
      </c>
      <c r="E107" s="45"/>
      <c r="F107" s="45"/>
      <c r="G107" s="45"/>
      <c r="H107" s="46"/>
    </row>
    <row r="108" spans="1:8" s="28" customFormat="1" ht="50.1" customHeight="1" thickBot="1" x14ac:dyDescent="0.25">
      <c r="A108" s="24" t="s">
        <v>65</v>
      </c>
      <c r="B108" s="25"/>
      <c r="C108" s="26"/>
      <c r="D108" s="156" t="str">
        <f>"от "&amp;MIN(D110,D130:H131,F170,D132:H146)&amp;" до "&amp;MAX(D110,D130:H131,F170,D132:H146)</f>
        <v>от 300 до 48720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10" s="165">
        <v>10500</v>
      </c>
      <c r="E110" s="165"/>
      <c r="F110" s="165"/>
      <c r="G110" s="165"/>
      <c r="H110" s="166"/>
    </row>
    <row r="111" spans="1:8" s="16" customFormat="1" ht="61.5" customHeight="1" thickBot="1" x14ac:dyDescent="0.25">
      <c r="A111" s="167" t="s">
        <v>67</v>
      </c>
      <c r="B111" s="168"/>
      <c r="C111" s="169"/>
      <c r="D111" s="170" t="s">
        <v>68</v>
      </c>
      <c r="E111" s="171"/>
      <c r="F111" s="171"/>
      <c r="G111" s="171"/>
      <c r="H111" s="172"/>
    </row>
    <row r="112" spans="1:8" s="16" customFormat="1" ht="61.5" customHeight="1" x14ac:dyDescent="0.2">
      <c r="A112" s="173" t="s">
        <v>69</v>
      </c>
      <c r="B112" s="174"/>
      <c r="C112" s="169"/>
      <c r="D112" s="140">
        <f>D110/4</f>
        <v>2625</v>
      </c>
      <c r="E112" s="140"/>
      <c r="F112" s="140"/>
      <c r="G112" s="140"/>
      <c r="H112" s="141"/>
    </row>
    <row r="113" spans="1:8" s="16" customFormat="1" ht="61.5" customHeight="1" x14ac:dyDescent="0.2">
      <c r="A113" s="173" t="s">
        <v>70</v>
      </c>
      <c r="B113" s="174"/>
      <c r="C113" s="169"/>
      <c r="D113" s="140">
        <f>D110/5</f>
        <v>2100</v>
      </c>
      <c r="E113" s="140"/>
      <c r="F113" s="140"/>
      <c r="G113" s="140"/>
      <c r="H113" s="141"/>
    </row>
    <row r="114" spans="1:8" s="16" customFormat="1" ht="61.5" customHeight="1" x14ac:dyDescent="0.2">
      <c r="A114" s="173" t="s">
        <v>71</v>
      </c>
      <c r="B114" s="174"/>
      <c r="C114" s="169"/>
      <c r="D114" s="140">
        <f>D110/6</f>
        <v>1750</v>
      </c>
      <c r="E114" s="140"/>
      <c r="F114" s="140"/>
      <c r="G114" s="140"/>
      <c r="H114" s="141"/>
    </row>
    <row r="115" spans="1:8" s="16" customFormat="1" ht="61.5" customHeight="1" x14ac:dyDescent="0.2">
      <c r="A115" s="173" t="s">
        <v>72</v>
      </c>
      <c r="B115" s="174"/>
      <c r="C115" s="169"/>
      <c r="D115" s="140">
        <f>D110/7</f>
        <v>1500</v>
      </c>
      <c r="E115" s="140"/>
      <c r="F115" s="140"/>
      <c r="G115" s="140"/>
      <c r="H115" s="141"/>
    </row>
    <row r="116" spans="1:8" s="16" customFormat="1" ht="61.5" customHeight="1" x14ac:dyDescent="0.2">
      <c r="A116" s="173" t="s">
        <v>73</v>
      </c>
      <c r="B116" s="174"/>
      <c r="C116" s="169"/>
      <c r="D116" s="140">
        <f>D110/8</f>
        <v>1312.5</v>
      </c>
      <c r="E116" s="140"/>
      <c r="F116" s="140"/>
      <c r="G116" s="140"/>
      <c r="H116" s="141"/>
    </row>
    <row r="117" spans="1:8" s="16" customFormat="1" ht="61.5" customHeight="1" x14ac:dyDescent="0.2">
      <c r="A117" s="173" t="s">
        <v>74</v>
      </c>
      <c r="B117" s="174"/>
      <c r="C117" s="169"/>
      <c r="D117" s="140">
        <f>D110/9</f>
        <v>1166.6666666666667</v>
      </c>
      <c r="E117" s="140"/>
      <c r="F117" s="140"/>
      <c r="G117" s="140"/>
      <c r="H117" s="141"/>
    </row>
    <row r="118" spans="1:8" s="16" customFormat="1" ht="61.5" customHeight="1" x14ac:dyDescent="0.2">
      <c r="A118" s="173" t="s">
        <v>75</v>
      </c>
      <c r="B118" s="174"/>
      <c r="C118" s="169"/>
      <c r="D118" s="140">
        <f>D110/10</f>
        <v>1050</v>
      </c>
      <c r="E118" s="140"/>
      <c r="F118" s="140"/>
      <c r="G118" s="140"/>
      <c r="H118" s="141"/>
    </row>
    <row r="119" spans="1:8" s="16" customFormat="1" ht="61.5" customHeight="1" thickBot="1" x14ac:dyDescent="0.25">
      <c r="A119" s="162" t="s">
        <v>76</v>
      </c>
      <c r="B119" s="163"/>
      <c r="C119" s="169"/>
      <c r="D119" s="165">
        <v>15744</v>
      </c>
      <c r="E119" s="165"/>
      <c r="F119" s="165"/>
      <c r="G119" s="165"/>
      <c r="H119" s="166"/>
    </row>
    <row r="120" spans="1:8" s="16" customFormat="1" ht="61.5" customHeight="1" thickBot="1" x14ac:dyDescent="0.25">
      <c r="A120" s="167" t="s">
        <v>67</v>
      </c>
      <c r="B120" s="168"/>
      <c r="C120" s="169"/>
      <c r="D120" s="170" t="s">
        <v>68</v>
      </c>
      <c r="E120" s="171"/>
      <c r="F120" s="171"/>
      <c r="G120" s="171"/>
      <c r="H120" s="172"/>
    </row>
    <row r="121" spans="1:8" s="16" customFormat="1" ht="61.5" customHeight="1" x14ac:dyDescent="0.2">
      <c r="A121" s="173" t="s">
        <v>69</v>
      </c>
      <c r="B121" s="174"/>
      <c r="C121" s="169"/>
      <c r="D121" s="140">
        <v>3936</v>
      </c>
      <c r="E121" s="140"/>
      <c r="F121" s="140"/>
      <c r="G121" s="140"/>
      <c r="H121" s="141"/>
    </row>
    <row r="122" spans="1:8" s="16" customFormat="1" ht="61.5" customHeight="1" x14ac:dyDescent="0.2">
      <c r="A122" s="173" t="s">
        <v>70</v>
      </c>
      <c r="B122" s="174"/>
      <c r="C122" s="169"/>
      <c r="D122" s="140">
        <v>3148.7999999999997</v>
      </c>
      <c r="E122" s="140"/>
      <c r="F122" s="140"/>
      <c r="G122" s="140"/>
      <c r="H122" s="141"/>
    </row>
    <row r="123" spans="1:8" s="16" customFormat="1" ht="61.5" customHeight="1" x14ac:dyDescent="0.2">
      <c r="A123" s="173" t="s">
        <v>71</v>
      </c>
      <c r="B123" s="174"/>
      <c r="C123" s="169"/>
      <c r="D123" s="140">
        <v>2623.9999999999995</v>
      </c>
      <c r="E123" s="140"/>
      <c r="F123" s="140"/>
      <c r="G123" s="140"/>
      <c r="H123" s="141"/>
    </row>
    <row r="124" spans="1:8" s="16" customFormat="1" ht="61.5" customHeight="1" x14ac:dyDescent="0.2">
      <c r="A124" s="173" t="s">
        <v>72</v>
      </c>
      <c r="B124" s="174"/>
      <c r="C124" s="169"/>
      <c r="D124" s="140">
        <v>2249.1428571428569</v>
      </c>
      <c r="E124" s="140"/>
      <c r="F124" s="140"/>
      <c r="G124" s="140"/>
      <c r="H124" s="141"/>
    </row>
    <row r="125" spans="1:8" s="16" customFormat="1" ht="61.5" customHeight="1" x14ac:dyDescent="0.2">
      <c r="A125" s="173" t="s">
        <v>73</v>
      </c>
      <c r="B125" s="174"/>
      <c r="C125" s="169"/>
      <c r="D125" s="140">
        <v>1968</v>
      </c>
      <c r="E125" s="140"/>
      <c r="F125" s="140"/>
      <c r="G125" s="140"/>
      <c r="H125" s="141"/>
    </row>
    <row r="126" spans="1:8" s="16" customFormat="1" ht="61.5" customHeight="1" x14ac:dyDescent="0.2">
      <c r="A126" s="173" t="s">
        <v>74</v>
      </c>
      <c r="B126" s="174"/>
      <c r="C126" s="169"/>
      <c r="D126" s="140">
        <v>1749.3333333333333</v>
      </c>
      <c r="E126" s="140"/>
      <c r="F126" s="140"/>
      <c r="G126" s="140"/>
      <c r="H126" s="141"/>
    </row>
    <row r="127" spans="1:8" s="16" customFormat="1" ht="61.5" customHeight="1" thickBot="1" x14ac:dyDescent="0.25">
      <c r="A127" s="173" t="s">
        <v>75</v>
      </c>
      <c r="B127" s="174"/>
      <c r="C127" s="177"/>
      <c r="D127" s="140">
        <v>1574.3999999999999</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28" s="44">
        <v>24000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"2ГИС.УЛАН-УДЭ"</v>
      </c>
      <c r="D130" s="56">
        <v>8550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1" s="56">
        <v>1200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2" s="56">
        <v>1950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"2ГИС.УЛАН-УДЭ"</v>
      </c>
      <c r="D133" s="56">
        <v>12780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"2ГИС.УЛАН-УДЭ"</v>
      </c>
      <c r="D134" s="56">
        <v>15336</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5" s="56">
        <v>990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6" s="56">
        <v>2400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7" s="56">
        <v>4248</v>
      </c>
      <c r="E137" s="37"/>
      <c r="F137" s="37"/>
      <c r="G137" s="37"/>
      <c r="H137" s="38"/>
    </row>
    <row r="138" spans="1:8" s="16" customFormat="1" ht="50.1" customHeight="1" x14ac:dyDescent="0.2">
      <c r="A138" s="143" t="s">
        <v>86</v>
      </c>
      <c r="B138" s="144"/>
      <c r="C138" s="190" t="str">
        <f>C170</f>
        <v>электронный справочник на основе Справочника организаций "2ГИС.УЛАН-УДЭ" (мобильная версия 2ГИС 4.0 и выше)</v>
      </c>
      <c r="D138" s="56">
        <v>21600</v>
      </c>
      <c r="E138" s="37"/>
      <c r="F138" s="37"/>
      <c r="G138" s="37"/>
      <c r="H138" s="38"/>
    </row>
    <row r="139" spans="1:8" s="16" customFormat="1" ht="50.1" customHeight="1" x14ac:dyDescent="0.2">
      <c r="A139" s="143" t="s">
        <v>87</v>
      </c>
      <c r="B139" s="144"/>
      <c r="C139" s="190" t="s">
        <v>88</v>
      </c>
      <c r="D139" s="56">
        <v>504</v>
      </c>
      <c r="E139" s="37"/>
      <c r="F139" s="37"/>
      <c r="G139" s="37"/>
      <c r="H139" s="38"/>
    </row>
    <row r="140" spans="1:8" s="16" customFormat="1" ht="66"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0" s="56">
        <v>4554</v>
      </c>
      <c r="E140" s="37"/>
      <c r="F140" s="37"/>
      <c r="G140" s="37"/>
      <c r="H140" s="38"/>
    </row>
    <row r="141" spans="1:8" s="16" customFormat="1" ht="66"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1" s="56">
        <v>3642</v>
      </c>
      <c r="E141" s="37"/>
      <c r="F141" s="37"/>
      <c r="G141" s="37"/>
      <c r="H141" s="38"/>
    </row>
    <row r="142" spans="1:8" s="16" customFormat="1" ht="66" customHeight="1" x14ac:dyDescent="0.2">
      <c r="A142" s="143" t="s">
        <v>91</v>
      </c>
      <c r="B142" s="144"/>
      <c r="C142"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2" s="56">
        <v>2952</v>
      </c>
      <c r="E142" s="37"/>
      <c r="F142" s="37"/>
      <c r="G142" s="37"/>
      <c r="H142" s="38"/>
    </row>
    <row r="143" spans="1:8" s="16" customFormat="1" ht="66" customHeight="1" x14ac:dyDescent="0.2">
      <c r="A143" s="143" t="s">
        <v>92</v>
      </c>
      <c r="B143" s="144"/>
      <c r="C143"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3" s="56">
        <v>1824</v>
      </c>
      <c r="E143" s="37"/>
      <c r="F143" s="37"/>
      <c r="G143" s="37"/>
      <c r="H143" s="38"/>
    </row>
    <row r="144" spans="1:8" s="16" customFormat="1" ht="66"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4" s="56">
        <v>48720</v>
      </c>
      <c r="E144" s="37"/>
      <c r="F144" s="37"/>
      <c r="G144" s="37"/>
      <c r="H144" s="38"/>
    </row>
    <row r="145" spans="1:8" s="16" customFormat="1" ht="66"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5" s="56">
        <v>12000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6" s="56">
        <v>300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7" s="56">
        <v>1500</v>
      </c>
      <c r="E147" s="37"/>
      <c r="F147" s="37"/>
      <c r="G147" s="37"/>
      <c r="H147" s="38"/>
    </row>
    <row r="148" spans="1:8" s="16" customFormat="1" ht="102" customHeight="1" thickBot="1" x14ac:dyDescent="0.25">
      <c r="A148" s="143" t="s">
        <v>96</v>
      </c>
      <c r="B148" s="144"/>
      <c r="C14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8" s="56">
        <v>100002</v>
      </c>
      <c r="E148" s="37"/>
      <c r="F148" s="37"/>
      <c r="G148" s="37"/>
      <c r="H148" s="38"/>
    </row>
    <row r="149" spans="1:8" s="16" customFormat="1" ht="126" customHeight="1" x14ac:dyDescent="0.2">
      <c r="A149" s="143" t="s">
        <v>97</v>
      </c>
      <c r="B149" s="144"/>
      <c r="C14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9" s="56">
        <v>24600</v>
      </c>
      <c r="E149" s="37"/>
      <c r="F149" s="37"/>
      <c r="G149" s="37"/>
      <c r="H149" s="38"/>
    </row>
    <row r="150" spans="1:8" s="16" customFormat="1" ht="96" customHeight="1" x14ac:dyDescent="0.2">
      <c r="A150" s="137" t="s">
        <v>98</v>
      </c>
      <c r="B150" s="191"/>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50" s="56">
        <v>5010</v>
      </c>
      <c r="E150" s="37"/>
      <c r="F150" s="37"/>
      <c r="G150" s="37"/>
      <c r="H150" s="38"/>
    </row>
    <row r="151" spans="1:8" s="16" customFormat="1" ht="96" customHeight="1" x14ac:dyDescent="0.2">
      <c r="A151" s="137" t="s">
        <v>99</v>
      </c>
      <c r="B151" s="191"/>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51" s="56">
        <v>13200</v>
      </c>
      <c r="E151" s="37"/>
      <c r="F151" s="37"/>
      <c r="G151" s="37"/>
      <c r="H151" s="38"/>
    </row>
    <row r="152" spans="1:8" s="16" customFormat="1" ht="50.1" customHeight="1" x14ac:dyDescent="0.2">
      <c r="A152" s="143" t="s">
        <v>100</v>
      </c>
      <c r="B152" s="144"/>
      <c r="C152" s="190" t="str">
        <f>"Интернет-площадка 2gis.ru на основе Cправочника организаций "&amp;$C$2&amp;""</f>
        <v>Интернет-площадка 2gis.ru на основе Cправочника организаций "2ГИС.УЛАН-УДЭ"</v>
      </c>
      <c r="D152" s="56">
        <v>12000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1680</v>
      </c>
      <c r="E153" s="37"/>
      <c r="F153" s="37"/>
      <c r="G153" s="37"/>
      <c r="H153" s="38"/>
    </row>
    <row r="154" spans="1:8" s="16" customFormat="1" ht="50.1" customHeight="1" x14ac:dyDescent="0.2">
      <c r="A154" s="143" t="s">
        <v>102</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4" s="56">
        <v>2760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"2ГИС.УЛАН-УДЭ"</v>
      </c>
      <c r="D155" s="56">
        <v>18000</v>
      </c>
      <c r="E155" s="37"/>
      <c r="F155" s="37"/>
      <c r="G155" s="37"/>
      <c r="H155" s="38"/>
    </row>
    <row r="156" spans="1:8" s="16" customFormat="1" ht="50.1" customHeight="1" x14ac:dyDescent="0.2">
      <c r="A156" s="143" t="s">
        <v>104</v>
      </c>
      <c r="B156" s="144"/>
      <c r="C156" s="190" t="str">
        <f>"Интернет-площадка 2gis.ru на основе Cправочника организаций "&amp;$C$2&amp;""</f>
        <v>Интернет-площадка 2gis.ru на основе Cправочника организаций "2ГИС.УЛАН-УДЭ"</v>
      </c>
      <c r="D156" s="56">
        <v>21600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7" s="56">
        <v>1440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8" s="56">
        <v>3360</v>
      </c>
      <c r="E158" s="37"/>
      <c r="F158" s="37"/>
      <c r="G158" s="37"/>
      <c r="H158" s="38"/>
    </row>
    <row r="159" spans="1:8" s="16" customFormat="1" ht="50.1" customHeight="1" x14ac:dyDescent="0.2">
      <c r="A159" s="143" t="s">
        <v>107</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9" s="56">
        <v>6000</v>
      </c>
      <c r="E159" s="37"/>
      <c r="F159" s="37"/>
      <c r="G159" s="37"/>
      <c r="H159" s="38"/>
    </row>
    <row r="160" spans="1:8" s="16" customFormat="1" ht="50.1" customHeight="1" x14ac:dyDescent="0.2">
      <c r="A160" s="143" t="s">
        <v>108</v>
      </c>
      <c r="B160" s="144"/>
      <c r="C160" s="190" t="s">
        <v>88</v>
      </c>
      <c r="D160" s="56">
        <v>720</v>
      </c>
      <c r="E160" s="37"/>
      <c r="F160" s="37"/>
      <c r="G160" s="37"/>
      <c r="H160" s="38"/>
    </row>
    <row r="161" spans="1:8" s="16" customFormat="1" ht="79.5" customHeight="1" x14ac:dyDescent="0.2">
      <c r="A161" s="143" t="s">
        <v>109</v>
      </c>
      <c r="B161" s="144"/>
      <c r="C16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56">
        <v>68280</v>
      </c>
      <c r="E161" s="37"/>
      <c r="F161" s="37"/>
      <c r="G161" s="37"/>
      <c r="H161" s="38"/>
    </row>
    <row r="162" spans="1:8" s="16" customFormat="1" ht="50.1" customHeight="1" thickBot="1" x14ac:dyDescent="0.25">
      <c r="A162" s="143" t="s">
        <v>110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480</v>
      </c>
      <c r="E162" s="37"/>
      <c r="F162" s="37"/>
      <c r="G162" s="37"/>
      <c r="H162" s="38"/>
    </row>
    <row r="163" spans="1:8" s="28" customFormat="1" ht="50.1" customHeight="1" thickBot="1" x14ac:dyDescent="0.25">
      <c r="A163" s="24" t="s">
        <v>111</v>
      </c>
      <c r="B163" s="25"/>
      <c r="C163" s="26"/>
      <c r="D163" s="156"/>
      <c r="E163" s="156"/>
      <c r="F163" s="156"/>
      <c r="G163" s="156"/>
      <c r="H163" s="157"/>
    </row>
    <row r="164" spans="1:8" s="16" customFormat="1" ht="50.1" customHeight="1" x14ac:dyDescent="0.2">
      <c r="A164" s="143" t="s">
        <v>112</v>
      </c>
      <c r="B164" s="144"/>
      <c r="C16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64" s="36">
        <v>11550</v>
      </c>
      <c r="E164" s="37"/>
      <c r="F164" s="37"/>
      <c r="G164" s="37"/>
      <c r="H164" s="38"/>
    </row>
    <row r="165" spans="1:8" s="16" customFormat="1" ht="50.1" customHeight="1" x14ac:dyDescent="0.2">
      <c r="A165" s="143" t="s">
        <v>113</v>
      </c>
      <c r="B165" s="144"/>
      <c r="C165" s="196"/>
      <c r="D165" s="36">
        <v>15570</v>
      </c>
      <c r="E165" s="37"/>
      <c r="F165" s="37"/>
      <c r="G165" s="37"/>
      <c r="H165" s="38"/>
    </row>
    <row r="166" spans="1:8" s="16" customFormat="1" ht="50.1" customHeight="1" x14ac:dyDescent="0.2">
      <c r="A166" s="194" t="s">
        <v>114</v>
      </c>
      <c r="B166" s="195"/>
      <c r="C166" s="196"/>
      <c r="D166" s="329">
        <v>3000</v>
      </c>
      <c r="E166" s="140"/>
      <c r="F166" s="140"/>
      <c r="G166" s="140"/>
      <c r="H166" s="140"/>
    </row>
    <row r="167" spans="1:8" s="16" customFormat="1" ht="50.1" customHeight="1" x14ac:dyDescent="0.2">
      <c r="A167" s="194" t="s">
        <v>115</v>
      </c>
      <c r="B167" s="195"/>
      <c r="C167" s="196"/>
      <c r="D167" s="329">
        <v>300</v>
      </c>
      <c r="E167" s="140"/>
      <c r="F167" s="140"/>
      <c r="G167" s="140"/>
      <c r="H167" s="140"/>
    </row>
    <row r="168" spans="1:8" s="16" customFormat="1" ht="50.1" customHeight="1" thickBot="1" x14ac:dyDescent="0.25">
      <c r="A168" s="194" t="s">
        <v>116</v>
      </c>
      <c r="B168" s="195"/>
      <c r="C168" s="198"/>
      <c r="D168" s="78">
        <v>1050</v>
      </c>
      <c r="E168" s="79"/>
      <c r="F168" s="79"/>
      <c r="G168" s="79"/>
      <c r="H168" s="79"/>
    </row>
    <row r="169" spans="1:8" s="16" customFormat="1" ht="50.1" customHeight="1" thickBot="1" x14ac:dyDescent="0.25">
      <c r="A169" s="24" t="s">
        <v>117</v>
      </c>
      <c r="B169" s="25"/>
      <c r="C169" s="26"/>
      <c r="D169" s="156"/>
      <c r="E169" s="156"/>
      <c r="F169" s="156"/>
      <c r="G169" s="156"/>
      <c r="H169" s="157"/>
    </row>
    <row r="170" spans="1:8" s="16" customFormat="1" ht="50.1" customHeight="1" x14ac:dyDescent="0.2">
      <c r="A170" s="143" t="s">
        <v>118</v>
      </c>
      <c r="B170" s="144"/>
      <c r="C17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70" s="200">
        <f>F170*1.2</f>
        <v>12456</v>
      </c>
      <c r="E170" s="201">
        <f>F170*1.1</f>
        <v>11418.000000000002</v>
      </c>
      <c r="F170" s="201">
        <v>10380</v>
      </c>
      <c r="G170" s="201">
        <f>F170*0.75</f>
        <v>7785</v>
      </c>
      <c r="H170" s="202">
        <f>F170*0.5</f>
        <v>5190</v>
      </c>
    </row>
    <row r="171" spans="1:8" s="16" customFormat="1" ht="50.1" customHeight="1" x14ac:dyDescent="0.2">
      <c r="A171" s="143" t="s">
        <v>119</v>
      </c>
      <c r="B171" s="144"/>
      <c r="C171" s="190" t="str">
        <f>"Интернет-площадка 2gis.ru на основе Cправочника организаций "&amp;$C$2&amp;""</f>
        <v>Интернет-площадка 2gis.ru на основе Cправочника организаций "2ГИС.УЛАН-УДЭ"</v>
      </c>
      <c r="D171" s="36">
        <v>6570</v>
      </c>
      <c r="E171" s="37"/>
      <c r="F171" s="37"/>
      <c r="G171" s="37"/>
      <c r="H171" s="38"/>
    </row>
    <row r="172" spans="1:8" s="16" customFormat="1" ht="50.1" customHeight="1" x14ac:dyDescent="0.2">
      <c r="A172" s="143" t="s">
        <v>120</v>
      </c>
      <c r="B172" s="144"/>
      <c r="C17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2" s="56">
        <v>1200</v>
      </c>
      <c r="E172" s="37"/>
      <c r="F172" s="37"/>
      <c r="G172" s="37"/>
      <c r="H172" s="38"/>
    </row>
    <row r="173" spans="1:8" s="16" customFormat="1" ht="50.1" customHeight="1" x14ac:dyDescent="0.2">
      <c r="A173" s="137" t="s">
        <v>287</v>
      </c>
      <c r="B173" s="191"/>
      <c r="C17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73" s="200">
        <f>F173*1.2</f>
        <v>17568</v>
      </c>
      <c r="E173" s="201">
        <f>F173*1.1</f>
        <v>16104.000000000002</v>
      </c>
      <c r="F173" s="201">
        <v>14640</v>
      </c>
      <c r="G173" s="201">
        <f>F173*0.75</f>
        <v>10980</v>
      </c>
      <c r="H173" s="202">
        <f>F173*0.5</f>
        <v>7320</v>
      </c>
    </row>
    <row r="174" spans="1:8" s="16" customFormat="1" ht="50.1" customHeight="1" x14ac:dyDescent="0.2">
      <c r="A174" s="143" t="s">
        <v>166</v>
      </c>
      <c r="B174" s="144"/>
      <c r="C174" s="190" t="str">
        <f>"Интернет-площадка 2gis.ru на основе Cправочника организаций "&amp;$C$2&amp;""</f>
        <v>Интернет-площадка 2gis.ru на основе Cправочника организаций "2ГИС.УЛАН-УДЭ"</v>
      </c>
      <c r="D174" s="36">
        <v>9240</v>
      </c>
      <c r="E174" s="37"/>
      <c r="F174" s="37"/>
      <c r="G174" s="37"/>
      <c r="H174" s="38"/>
    </row>
    <row r="175" spans="1:8" s="16" customFormat="1" ht="50.1" customHeight="1" x14ac:dyDescent="0.2">
      <c r="A175" s="143" t="s">
        <v>123</v>
      </c>
      <c r="B175" s="144"/>
      <c r="C175"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6">
        <v>1680</v>
      </c>
      <c r="E175" s="37"/>
      <c r="F175" s="37"/>
      <c r="G175" s="37"/>
      <c r="H175" s="38"/>
    </row>
    <row r="176" spans="1:8" s="16" customFormat="1" ht="126" customHeight="1" thickBot="1" x14ac:dyDescent="0.25">
      <c r="A176" s="143" t="s">
        <v>124</v>
      </c>
      <c r="B176" s="144"/>
      <c r="C176" s="203" t="str">
        <f>C171</f>
        <v>Интернет-площадка 2gis.ru на основе Cправочника организаций "2ГИС.УЛАН-УДЭ"</v>
      </c>
      <c r="D176" s="200">
        <f>F176*1.2</f>
        <v>10260</v>
      </c>
      <c r="E176" s="201">
        <f>F176*1.1</f>
        <v>9405</v>
      </c>
      <c r="F176" s="201">
        <v>8550</v>
      </c>
      <c r="G176" s="201">
        <f>F176*0.75</f>
        <v>6412.5</v>
      </c>
      <c r="H176" s="202">
        <f>F176*0.5</f>
        <v>4275</v>
      </c>
    </row>
    <row r="177" spans="1:8" s="28" customFormat="1" ht="50.1" customHeight="1" thickBot="1" x14ac:dyDescent="0.25">
      <c r="A177" s="24" t="s">
        <v>185</v>
      </c>
      <c r="B177" s="25"/>
      <c r="C177" s="26"/>
      <c r="D177" s="156"/>
      <c r="E177" s="156"/>
      <c r="F177" s="156"/>
      <c r="G177" s="156"/>
      <c r="H177" s="157"/>
    </row>
    <row r="178" spans="1:8" s="23" customFormat="1" ht="30" customHeight="1" thickBot="1" x14ac:dyDescent="0.25">
      <c r="A178" s="534"/>
      <c r="B178" s="357"/>
      <c r="C178" s="358"/>
      <c r="D178" s="357"/>
      <c r="E178" s="357"/>
      <c r="F178" s="357"/>
      <c r="G178" s="357"/>
      <c r="H178" s="359"/>
    </row>
    <row r="179" spans="1:8" s="16" customFormat="1" ht="185.25" customHeight="1" x14ac:dyDescent="0.2">
      <c r="A179" s="143" t="s">
        <v>186</v>
      </c>
      <c r="B179" s="144"/>
      <c r="C17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79" s="31">
        <v>16470</v>
      </c>
      <c r="E179" s="32"/>
      <c r="F179" s="32"/>
      <c r="G179" s="32"/>
      <c r="H179" s="33"/>
    </row>
    <row r="180" spans="1:8" s="16" customFormat="1" ht="83.25" customHeight="1" thickBot="1" x14ac:dyDescent="0.25">
      <c r="A180" s="143" t="s">
        <v>187</v>
      </c>
      <c r="B180" s="144"/>
      <c r="C180" s="196"/>
      <c r="D180" s="36">
        <v>16470</v>
      </c>
      <c r="E180" s="37"/>
      <c r="F180" s="37"/>
      <c r="G180" s="37"/>
      <c r="H180" s="38"/>
    </row>
    <row r="181" spans="1:8" s="16" customFormat="1" ht="21.75" thickBot="1" x14ac:dyDescent="0.25">
      <c r="A181" s="301"/>
      <c r="B181" s="302"/>
      <c r="C181" s="118"/>
      <c r="D181" s="325"/>
      <c r="E181" s="325"/>
      <c r="F181" s="325"/>
      <c r="G181" s="325"/>
      <c r="H181" s="326"/>
    </row>
    <row r="182" spans="1:8" ht="12.6" customHeight="1" x14ac:dyDescent="0.2"/>
    <row r="183" spans="1:8" s="211" customFormat="1" ht="24.95" customHeight="1" x14ac:dyDescent="0.2">
      <c r="A183" s="208"/>
      <c r="B183" s="209" t="s">
        <v>126</v>
      </c>
      <c r="C183" s="210" t="s">
        <v>706</v>
      </c>
      <c r="D183" s="210"/>
    </row>
    <row r="184" spans="1:8" s="211" customFormat="1" ht="24.95" customHeight="1" x14ac:dyDescent="0.2">
      <c r="A184" s="208"/>
      <c r="C184" s="212" t="s">
        <v>707</v>
      </c>
      <c r="D184" s="212"/>
    </row>
    <row r="185" spans="1:8" s="211" customFormat="1" ht="24.95" customHeight="1" x14ac:dyDescent="0.2">
      <c r="A185" s="208"/>
      <c r="C185" s="212" t="s">
        <v>708</v>
      </c>
      <c r="D185" s="212"/>
    </row>
    <row r="186" spans="1:8" s="205" customFormat="1" ht="12" customHeight="1" x14ac:dyDescent="0.2">
      <c r="A186" s="204"/>
      <c r="C186" s="212"/>
      <c r="D186" s="212"/>
      <c r="E186" s="211"/>
      <c r="F186" s="211"/>
      <c r="G186" s="211"/>
    </row>
    <row r="187" spans="1:8" s="219" customFormat="1" ht="24.95" customHeight="1" x14ac:dyDescent="0.2">
      <c r="A187" s="215" t="str">
        <f>Абакан_юр!A158</f>
        <v>По соглашению сторон в качестве валюты платежа могут выступать украинские гривны, в этом случае курс следующий: 1 руб. = 0,4427 гривен</v>
      </c>
      <c r="B187" s="215"/>
      <c r="C187" s="215"/>
      <c r="D187" s="216"/>
      <c r="E187" s="216"/>
      <c r="F187" s="217"/>
      <c r="G187" s="218"/>
      <c r="H187" s="218"/>
    </row>
    <row r="188" spans="1:8" s="219" customFormat="1" ht="24.95" customHeight="1" x14ac:dyDescent="0.2">
      <c r="A188" s="215" t="str">
        <f>Абакан_юр!A159</f>
        <v>По соглашению сторон в качестве валюты платежа могут выступать дирхамы ОАЭ, в этом случае курс следующий: 1 руб. = 0,0427 дирхам</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доллары США, в этом случае курс следующий: 1 руб. = 0,0117 доллара</v>
      </c>
      <c r="B189" s="215"/>
      <c r="C189" s="215"/>
      <c r="D189" s="216"/>
      <c r="E189" s="216"/>
      <c r="F189" s="217"/>
      <c r="G189" s="220"/>
      <c r="H189" s="220"/>
    </row>
    <row r="190" spans="1:8" s="219" customFormat="1" ht="24.95" customHeight="1" x14ac:dyDescent="0.2">
      <c r="A190" s="215" t="str">
        <f>Абакан_юр!A161</f>
        <v>По соглашению сторон в качестве валюты платежа могут выступать евро, в этом случае курс следующий: 1 руб. = 0,0108 евро</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чешские кроны, в этом случае курс следующий: 1 руб. = 0,2672 крона</v>
      </c>
      <c r="B191" s="215"/>
      <c r="C191" s="215"/>
      <c r="D191" s="216"/>
      <c r="E191" s="217"/>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киргизские сомы, в этом случае курс следующий: 1 руб. = 1,0485 сом</v>
      </c>
      <c r="B192" s="215"/>
      <c r="C192" s="215"/>
      <c r="D192" s="216"/>
      <c r="E192" s="216"/>
      <c r="F192" s="217"/>
      <c r="G192" s="220"/>
      <c r="H192" s="220"/>
    </row>
    <row r="193" spans="1:8" s="219" customFormat="1" ht="24.95" customHeight="1" x14ac:dyDescent="0.2">
      <c r="A19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93" s="215"/>
      <c r="C193" s="215"/>
      <c r="D193" s="216"/>
      <c r="E193" s="216"/>
      <c r="F193" s="217"/>
      <c r="G193" s="220"/>
      <c r="H193" s="220"/>
    </row>
    <row r="194" spans="1:8" s="226" customFormat="1" ht="12" customHeight="1" x14ac:dyDescent="0.2">
      <c r="A194" s="221"/>
      <c r="B194" s="221"/>
      <c r="C194" s="222"/>
      <c r="D194" s="223"/>
      <c r="E194" s="223"/>
      <c r="F194" s="224"/>
      <c r="G194" s="225"/>
      <c r="H194" s="225"/>
    </row>
    <row r="195" spans="1:8" ht="24.95" customHeight="1" x14ac:dyDescent="0.2">
      <c r="A195" s="227" t="s">
        <v>137</v>
      </c>
      <c r="B195" s="227"/>
      <c r="C195" s="227"/>
      <c r="D195" s="227"/>
      <c r="E195" s="227"/>
      <c r="F195" s="227"/>
      <c r="G195" s="227"/>
      <c r="H195" s="227"/>
    </row>
    <row r="196" spans="1:8" ht="24.95" customHeight="1" x14ac:dyDescent="0.2">
      <c r="A196" s="227" t="s">
        <v>138</v>
      </c>
      <c r="B196" s="227"/>
      <c r="C196" s="227"/>
      <c r="D196" s="227"/>
      <c r="E196" s="227"/>
      <c r="F196" s="227"/>
      <c r="G196" s="227"/>
      <c r="H196" s="227"/>
    </row>
    <row r="197" spans="1:8" s="226" customFormat="1" ht="12.6" customHeight="1" x14ac:dyDescent="0.2">
      <c r="A197" s="221"/>
      <c r="B197" s="221"/>
      <c r="C197" s="222"/>
      <c r="D197" s="223"/>
      <c r="E197" s="223"/>
      <c r="F197" s="224"/>
      <c r="G197" s="225"/>
      <c r="H197" s="225"/>
    </row>
    <row r="198" spans="1:8" s="230" customFormat="1" ht="50.1" customHeight="1" thickBot="1" x14ac:dyDescent="0.25">
      <c r="A198" s="228" t="s">
        <v>139</v>
      </c>
      <c r="B198" s="228"/>
      <c r="C198" s="228"/>
      <c r="D198" s="228"/>
      <c r="E198" s="228"/>
      <c r="F198" s="229"/>
      <c r="G198" s="219"/>
    </row>
    <row r="199" spans="1:8" s="235" customFormat="1" ht="50.1" customHeight="1" thickBot="1" x14ac:dyDescent="0.25">
      <c r="A199" s="540" t="s">
        <v>140</v>
      </c>
      <c r="B199" s="541"/>
      <c r="C199" s="541"/>
      <c r="D199" s="541"/>
      <c r="E199" s="542"/>
      <c r="F199" s="234"/>
      <c r="G199" s="205"/>
    </row>
    <row r="200" spans="1:8" ht="73.5" customHeight="1" thickBot="1" x14ac:dyDescent="0.25">
      <c r="A200" s="305" t="s">
        <v>141</v>
      </c>
      <c r="B200" s="306"/>
      <c r="C200" s="238" t="s">
        <v>142</v>
      </c>
      <c r="D200" s="330" t="s">
        <v>143</v>
      </c>
      <c r="E200" s="331"/>
      <c r="F200" s="240"/>
      <c r="G200" s="240"/>
      <c r="H200" s="240"/>
    </row>
    <row r="201" spans="1:8" ht="99.95" customHeight="1" x14ac:dyDescent="0.2">
      <c r="A201" s="246" t="s">
        <v>144</v>
      </c>
      <c r="B201" s="247"/>
      <c r="C201" s="248" t="s">
        <v>145</v>
      </c>
      <c r="D201" s="249" t="s">
        <v>146</v>
      </c>
      <c r="E201" s="250"/>
      <c r="F201" s="240"/>
      <c r="G201" s="240"/>
      <c r="H201" s="240"/>
    </row>
    <row r="202" spans="1:8" ht="75" customHeight="1" x14ac:dyDescent="0.2">
      <c r="A202" s="246" t="s">
        <v>147</v>
      </c>
      <c r="B202" s="247"/>
      <c r="C202" s="248" t="s">
        <v>148</v>
      </c>
      <c r="D202" s="249" t="s">
        <v>149</v>
      </c>
      <c r="E202" s="250"/>
      <c r="F202" s="240"/>
      <c r="G202" s="240"/>
      <c r="H202" s="240"/>
    </row>
    <row r="203" spans="1:8" ht="119.25" customHeight="1" thickBot="1" x14ac:dyDescent="0.25">
      <c r="A203" s="332" t="s">
        <v>150</v>
      </c>
      <c r="B203" s="333"/>
      <c r="C203" s="334" t="s">
        <v>151</v>
      </c>
      <c r="D203" s="335" t="s">
        <v>149</v>
      </c>
      <c r="E203" s="336"/>
      <c r="F203" s="240"/>
      <c r="G203" s="240"/>
      <c r="H203" s="240"/>
    </row>
    <row r="204" spans="1:8" s="205" customFormat="1" ht="102.75" customHeight="1" thickBot="1" x14ac:dyDescent="0.25">
      <c r="A204" s="332" t="s">
        <v>153</v>
      </c>
      <c r="B204" s="333"/>
      <c r="C204" s="546" t="s">
        <v>154</v>
      </c>
      <c r="D204" s="335" t="s">
        <v>149</v>
      </c>
      <c r="E204" s="336"/>
      <c r="F204" s="234"/>
      <c r="G204" s="234"/>
      <c r="H204" s="234"/>
    </row>
    <row r="205" spans="1:8" s="226" customFormat="1" ht="222.75" customHeight="1" thickBot="1" x14ac:dyDescent="0.25">
      <c r="A205" s="332" t="s">
        <v>155</v>
      </c>
      <c r="B205" s="333"/>
      <c r="C205" s="334" t="s">
        <v>156</v>
      </c>
      <c r="D205" s="335" t="s">
        <v>149</v>
      </c>
      <c r="E205" s="336"/>
      <c r="F205" s="224"/>
      <c r="G205" s="225"/>
      <c r="H205" s="225"/>
    </row>
    <row r="206" spans="1:8" ht="52.5" customHeight="1" x14ac:dyDescent="0.2">
      <c r="A206" s="252" t="s">
        <v>157</v>
      </c>
      <c r="B206" s="252"/>
      <c r="C206" s="252"/>
      <c r="D206" s="252"/>
      <c r="E206" s="252"/>
      <c r="F206" s="252"/>
      <c r="G206" s="252"/>
      <c r="H206" s="252"/>
    </row>
    <row r="207" spans="1:8" ht="52.5" customHeight="1" x14ac:dyDescent="0.2">
      <c r="A207" s="252" t="s">
        <v>158</v>
      </c>
      <c r="B207" s="252"/>
      <c r="C207" s="252"/>
      <c r="D207" s="252"/>
      <c r="E207" s="252"/>
      <c r="F207" s="252"/>
      <c r="G207" s="252"/>
      <c r="H207" s="252"/>
    </row>
    <row r="208" spans="1:8" ht="180.75" customHeight="1" x14ac:dyDescent="0.2">
      <c r="A20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s="16" customFormat="1" ht="67.5" customHeight="1" x14ac:dyDescent="0.2">
      <c r="A209" s="227" t="s">
        <v>160</v>
      </c>
      <c r="B209" s="227"/>
      <c r="C209" s="227"/>
      <c r="D209" s="227"/>
      <c r="E209" s="227"/>
      <c r="F209" s="227"/>
      <c r="G209" s="227"/>
      <c r="H209" s="227"/>
    </row>
    <row r="210" spans="1:8" ht="23.25" x14ac:dyDescent="0.2">
      <c r="A210" s="252" t="s">
        <v>161</v>
      </c>
      <c r="B210" s="252"/>
      <c r="C210" s="252"/>
      <c r="D210" s="252"/>
      <c r="E210" s="252"/>
      <c r="F210" s="252"/>
      <c r="G210" s="252"/>
      <c r="H210" s="252"/>
    </row>
    <row r="211" spans="1:8" s="254" customFormat="1" ht="114.75" customHeight="1" x14ac:dyDescent="0.2">
      <c r="A211" s="227" t="s">
        <v>162</v>
      </c>
      <c r="B211" s="227"/>
      <c r="C211" s="227"/>
      <c r="D211" s="227"/>
      <c r="E211" s="227"/>
      <c r="F211" s="227"/>
      <c r="G211" s="227"/>
      <c r="H211" s="227"/>
    </row>
  </sheetData>
  <sheetProtection selectLockedCells="1" selectUnlockedCells="1"/>
  <mergeCells count="354">
    <mergeCell ref="A206:H206"/>
    <mergeCell ref="A207:H207"/>
    <mergeCell ref="A208:H208"/>
    <mergeCell ref="A209:H209"/>
    <mergeCell ref="A210:H210"/>
    <mergeCell ref="A211:E211"/>
    <mergeCell ref="F211:H211"/>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29"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10044</v>
      </c>
      <c r="E7" s="32">
        <f>F7*1.1</f>
        <v>9207</v>
      </c>
      <c r="F7" s="32">
        <v>8370</v>
      </c>
      <c r="G7" s="32">
        <f>F7*0.75</f>
        <v>6277.5</v>
      </c>
      <c r="H7" s="33">
        <f>F7*0.5</f>
        <v>4185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10764</v>
      </c>
      <c r="E12" s="32">
        <f>F12*1.1</f>
        <v>9867</v>
      </c>
      <c r="F12" s="32">
        <v>8970</v>
      </c>
      <c r="G12" s="32">
        <f>F12*0.75</f>
        <v>6727.5</v>
      </c>
      <c r="H12" s="33">
        <f>F12*0.5</f>
        <v>4485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14068.8</v>
      </c>
      <c r="E27" s="32">
        <f>F27*1.1</f>
        <v>12896.400000000001</v>
      </c>
      <c r="F27" s="32">
        <v>11724</v>
      </c>
      <c r="G27" s="32">
        <f>F27*0.75</f>
        <v>8793</v>
      </c>
      <c r="H27" s="33">
        <f>F27*0.5</f>
        <v>5862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15076.8</v>
      </c>
      <c r="E32" s="32">
        <f>F32*1.1</f>
        <v>13820.400000000001</v>
      </c>
      <c r="F32" s="32">
        <v>12564</v>
      </c>
      <c r="G32" s="32">
        <f>F32*0.75</f>
        <v>9423</v>
      </c>
      <c r="H32" s="33">
        <f>F32*0.5</f>
        <v>6282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361">
        <f>F48*1.2</f>
        <v>288</v>
      </c>
      <c r="E48" s="361">
        <f>F48*1.1</f>
        <v>264</v>
      </c>
      <c r="F48" s="361">
        <v>240</v>
      </c>
      <c r="G48" s="361">
        <f>F48*0.75</f>
        <v>180</v>
      </c>
      <c r="H48" s="361">
        <f>F48*0.5</f>
        <v>120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720 до 14400</v>
      </c>
      <c r="E56" s="122"/>
      <c r="F56" s="122"/>
      <c r="G56" s="122"/>
      <c r="H56" s="123"/>
    </row>
    <row r="57" spans="1:8" ht="37.5" customHeight="1" x14ac:dyDescent="0.2">
      <c r="A57" s="124" t="s">
        <v>32</v>
      </c>
      <c r="B57" s="125"/>
      <c r="C57" s="372"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57" s="127">
        <v>720</v>
      </c>
      <c r="E57" s="128"/>
      <c r="F57" s="128"/>
      <c r="G57" s="128"/>
      <c r="H57" s="129"/>
    </row>
    <row r="58" spans="1:8" ht="37.5" customHeight="1" x14ac:dyDescent="0.2">
      <c r="A58" s="130" t="s">
        <v>33</v>
      </c>
      <c r="B58" s="131"/>
      <c r="C58" s="126"/>
      <c r="D58" s="36">
        <v>1440</v>
      </c>
      <c r="E58" s="37"/>
      <c r="F58" s="37"/>
      <c r="G58" s="37"/>
      <c r="H58" s="38"/>
    </row>
    <row r="59" spans="1:8" ht="37.5" customHeight="1" x14ac:dyDescent="0.2">
      <c r="A59" s="130" t="s">
        <v>34</v>
      </c>
      <c r="B59" s="131"/>
      <c r="C59" s="126"/>
      <c r="D59" s="36">
        <v>2160</v>
      </c>
      <c r="E59" s="37"/>
      <c r="F59" s="37"/>
      <c r="G59" s="37"/>
      <c r="H59" s="38"/>
    </row>
    <row r="60" spans="1:8" ht="37.5" customHeight="1" x14ac:dyDescent="0.2">
      <c r="A60" s="130" t="s">
        <v>35</v>
      </c>
      <c r="B60" s="131"/>
      <c r="C60" s="126"/>
      <c r="D60" s="36">
        <v>2880</v>
      </c>
      <c r="E60" s="37"/>
      <c r="F60" s="37"/>
      <c r="G60" s="37"/>
      <c r="H60" s="38"/>
    </row>
    <row r="61" spans="1:8" ht="37.5" customHeight="1" x14ac:dyDescent="0.2">
      <c r="A61" s="130" t="s">
        <v>36</v>
      </c>
      <c r="B61" s="131"/>
      <c r="C61" s="126"/>
      <c r="D61" s="36">
        <v>3600</v>
      </c>
      <c r="E61" s="37"/>
      <c r="F61" s="37"/>
      <c r="G61" s="37"/>
      <c r="H61" s="38"/>
    </row>
    <row r="62" spans="1:8" ht="37.5" customHeight="1" x14ac:dyDescent="0.2">
      <c r="A62" s="130" t="s">
        <v>37</v>
      </c>
      <c r="B62" s="131"/>
      <c r="C62" s="126"/>
      <c r="D62" s="36">
        <v>4320</v>
      </c>
      <c r="E62" s="37"/>
      <c r="F62" s="37"/>
      <c r="G62" s="37"/>
      <c r="H62" s="38"/>
    </row>
    <row r="63" spans="1:8" ht="37.5" customHeight="1" x14ac:dyDescent="0.2">
      <c r="A63" s="130" t="s">
        <v>38</v>
      </c>
      <c r="B63" s="131"/>
      <c r="C63" s="126"/>
      <c r="D63" s="36">
        <v>5040</v>
      </c>
      <c r="E63" s="37"/>
      <c r="F63" s="37"/>
      <c r="G63" s="37"/>
      <c r="H63" s="38"/>
    </row>
    <row r="64" spans="1:8" ht="37.5" customHeight="1" x14ac:dyDescent="0.2">
      <c r="A64" s="130" t="s">
        <v>39</v>
      </c>
      <c r="B64" s="131"/>
      <c r="C64" s="126"/>
      <c r="D64" s="36">
        <v>5760</v>
      </c>
      <c r="E64" s="37"/>
      <c r="F64" s="37"/>
      <c r="G64" s="37"/>
      <c r="H64" s="38"/>
    </row>
    <row r="65" spans="1:8" ht="37.5" customHeight="1" x14ac:dyDescent="0.2">
      <c r="A65" s="130" t="s">
        <v>40</v>
      </c>
      <c r="B65" s="131"/>
      <c r="C65" s="126"/>
      <c r="D65" s="36">
        <v>6480</v>
      </c>
      <c r="E65" s="37"/>
      <c r="F65" s="37"/>
      <c r="G65" s="37"/>
      <c r="H65" s="38"/>
    </row>
    <row r="66" spans="1:8" ht="37.5" customHeight="1" x14ac:dyDescent="0.2">
      <c r="A66" s="130" t="s">
        <v>41</v>
      </c>
      <c r="B66" s="131"/>
      <c r="C66" s="126"/>
      <c r="D66" s="36">
        <v>7200</v>
      </c>
      <c r="E66" s="37"/>
      <c r="F66" s="37"/>
      <c r="G66" s="37"/>
      <c r="H66" s="38"/>
    </row>
    <row r="67" spans="1:8" ht="37.5" customHeight="1" x14ac:dyDescent="0.2">
      <c r="A67" s="130" t="s">
        <v>42</v>
      </c>
      <c r="B67" s="131"/>
      <c r="C67" s="126"/>
      <c r="D67" s="36">
        <v>7920</v>
      </c>
      <c r="E67" s="37"/>
      <c r="F67" s="37"/>
      <c r="G67" s="37"/>
      <c r="H67" s="38"/>
    </row>
    <row r="68" spans="1:8" ht="37.5" customHeight="1" x14ac:dyDescent="0.2">
      <c r="A68" s="130" t="s">
        <v>43</v>
      </c>
      <c r="B68" s="131"/>
      <c r="C68" s="126"/>
      <c r="D68" s="36">
        <v>8640</v>
      </c>
      <c r="E68" s="37"/>
      <c r="F68" s="37"/>
      <c r="G68" s="37"/>
      <c r="H68" s="38"/>
    </row>
    <row r="69" spans="1:8" ht="37.5" customHeight="1" x14ac:dyDescent="0.2">
      <c r="A69" s="130" t="s">
        <v>44</v>
      </c>
      <c r="B69" s="131"/>
      <c r="C69" s="126"/>
      <c r="D69" s="36">
        <v>9360</v>
      </c>
      <c r="E69" s="37"/>
      <c r="F69" s="37"/>
      <c r="G69" s="37"/>
      <c r="H69" s="38"/>
    </row>
    <row r="70" spans="1:8" ht="37.5" customHeight="1" x14ac:dyDescent="0.2">
      <c r="A70" s="130" t="s">
        <v>45</v>
      </c>
      <c r="B70" s="131"/>
      <c r="C70" s="126"/>
      <c r="D70" s="36">
        <v>10080</v>
      </c>
      <c r="E70" s="37"/>
      <c r="F70" s="37"/>
      <c r="G70" s="37"/>
      <c r="H70" s="38"/>
    </row>
    <row r="71" spans="1:8" ht="37.5" customHeight="1" x14ac:dyDescent="0.2">
      <c r="A71" s="130" t="s">
        <v>46</v>
      </c>
      <c r="B71" s="131"/>
      <c r="C71" s="126"/>
      <c r="D71" s="36">
        <v>10800</v>
      </c>
      <c r="E71" s="37"/>
      <c r="F71" s="37"/>
      <c r="G71" s="37"/>
      <c r="H71" s="38"/>
    </row>
    <row r="72" spans="1:8" ht="37.5" customHeight="1" x14ac:dyDescent="0.2">
      <c r="A72" s="130" t="s">
        <v>47</v>
      </c>
      <c r="B72" s="131"/>
      <c r="C72" s="126"/>
      <c r="D72" s="36">
        <v>11520</v>
      </c>
      <c r="E72" s="37"/>
      <c r="F72" s="37"/>
      <c r="G72" s="37"/>
      <c r="H72" s="38"/>
    </row>
    <row r="73" spans="1:8" ht="37.5" customHeight="1" x14ac:dyDescent="0.2">
      <c r="A73" s="130" t="s">
        <v>48</v>
      </c>
      <c r="B73" s="131"/>
      <c r="C73" s="126"/>
      <c r="D73" s="36">
        <v>12240</v>
      </c>
      <c r="E73" s="37"/>
      <c r="F73" s="37"/>
      <c r="G73" s="37"/>
      <c r="H73" s="38"/>
    </row>
    <row r="74" spans="1:8" ht="37.5" customHeight="1" x14ac:dyDescent="0.2">
      <c r="A74" s="130" t="s">
        <v>49</v>
      </c>
      <c r="B74" s="131"/>
      <c r="C74" s="126"/>
      <c r="D74" s="36">
        <v>12960</v>
      </c>
      <c r="E74" s="37"/>
      <c r="F74" s="37"/>
      <c r="G74" s="37"/>
      <c r="H74" s="38"/>
    </row>
    <row r="75" spans="1:8" ht="37.5" customHeight="1" x14ac:dyDescent="0.2">
      <c r="A75" s="130" t="s">
        <v>50</v>
      </c>
      <c r="B75" s="131"/>
      <c r="C75" s="126"/>
      <c r="D75" s="36">
        <v>13680</v>
      </c>
      <c r="E75" s="37"/>
      <c r="F75" s="37"/>
      <c r="G75" s="37"/>
      <c r="H75" s="38"/>
    </row>
    <row r="76" spans="1:8" ht="37.5" customHeight="1" x14ac:dyDescent="0.2">
      <c r="A76" s="130" t="s">
        <v>51</v>
      </c>
      <c r="B76" s="131"/>
      <c r="C76" s="126"/>
      <c r="D76" s="36">
        <v>14400</v>
      </c>
      <c r="E76" s="37"/>
      <c r="F76" s="37"/>
      <c r="G76" s="37"/>
      <c r="H76" s="38"/>
    </row>
    <row r="77" spans="1:8" ht="37.5" customHeight="1" x14ac:dyDescent="0.2">
      <c r="A77" s="130" t="s">
        <v>197</v>
      </c>
      <c r="B77" s="131"/>
      <c r="C77" s="126"/>
      <c r="D77" s="36">
        <v>15120</v>
      </c>
      <c r="E77" s="37"/>
      <c r="F77" s="37"/>
      <c r="G77" s="37"/>
      <c r="H77" s="38"/>
    </row>
    <row r="78" spans="1:8" ht="37.5" customHeight="1" x14ac:dyDescent="0.2">
      <c r="A78" s="130" t="s">
        <v>198</v>
      </c>
      <c r="B78" s="131"/>
      <c r="C78" s="126"/>
      <c r="D78" s="36">
        <v>15840</v>
      </c>
      <c r="E78" s="37"/>
      <c r="F78" s="37"/>
      <c r="G78" s="37"/>
      <c r="H78" s="38"/>
    </row>
    <row r="79" spans="1:8" ht="37.5" customHeight="1" x14ac:dyDescent="0.2">
      <c r="A79" s="130" t="s">
        <v>199</v>
      </c>
      <c r="B79" s="131"/>
      <c r="C79" s="126"/>
      <c r="D79" s="36">
        <v>16560</v>
      </c>
      <c r="E79" s="37"/>
      <c r="F79" s="37"/>
      <c r="G79" s="37"/>
      <c r="H79" s="38"/>
    </row>
    <row r="80" spans="1:8" ht="37.5" customHeight="1" x14ac:dyDescent="0.2">
      <c r="A80" s="130" t="s">
        <v>200</v>
      </c>
      <c r="B80" s="131"/>
      <c r="C80" s="126"/>
      <c r="D80" s="36">
        <v>17280</v>
      </c>
      <c r="E80" s="37"/>
      <c r="F80" s="37"/>
      <c r="G80" s="37"/>
      <c r="H80" s="38"/>
    </row>
    <row r="81" spans="1:8" ht="37.5" customHeight="1" x14ac:dyDescent="0.2">
      <c r="A81" s="130" t="s">
        <v>201</v>
      </c>
      <c r="B81" s="131"/>
      <c r="C81" s="126"/>
      <c r="D81" s="36">
        <v>18000</v>
      </c>
      <c r="E81" s="37"/>
      <c r="F81" s="37"/>
      <c r="G81" s="37"/>
      <c r="H81" s="38"/>
    </row>
    <row r="82" spans="1:8" ht="37.5" customHeight="1" x14ac:dyDescent="0.2">
      <c r="A82" s="130" t="s">
        <v>202</v>
      </c>
      <c r="B82" s="131"/>
      <c r="C82" s="126"/>
      <c r="D82" s="36">
        <v>18720</v>
      </c>
      <c r="E82" s="37"/>
      <c r="F82" s="37"/>
      <c r="G82" s="37"/>
      <c r="H82" s="38"/>
    </row>
    <row r="83" spans="1:8" ht="37.5" customHeight="1" x14ac:dyDescent="0.2">
      <c r="A83" s="130" t="s">
        <v>203</v>
      </c>
      <c r="B83" s="131"/>
      <c r="C83" s="126"/>
      <c r="D83" s="36">
        <v>19440</v>
      </c>
      <c r="E83" s="37"/>
      <c r="F83" s="37"/>
      <c r="G83" s="37"/>
      <c r="H83" s="38"/>
    </row>
    <row r="84" spans="1:8" ht="37.5" customHeight="1" x14ac:dyDescent="0.2">
      <c r="A84" s="130" t="s">
        <v>204</v>
      </c>
      <c r="B84" s="131"/>
      <c r="C84" s="126"/>
      <c r="D84" s="36">
        <v>20160</v>
      </c>
      <c r="E84" s="37"/>
      <c r="F84" s="37"/>
      <c r="G84" s="37"/>
      <c r="H84" s="38"/>
    </row>
    <row r="85" spans="1:8" ht="37.5" customHeight="1" x14ac:dyDescent="0.2">
      <c r="A85" s="130" t="s">
        <v>205</v>
      </c>
      <c r="B85" s="131"/>
      <c r="C85" s="126"/>
      <c r="D85" s="36">
        <v>20880</v>
      </c>
      <c r="E85" s="37"/>
      <c r="F85" s="37"/>
      <c r="G85" s="37"/>
      <c r="H85" s="38"/>
    </row>
    <row r="86" spans="1:8" ht="37.5" customHeight="1" thickBot="1" x14ac:dyDescent="0.25">
      <c r="A86" s="130" t="s">
        <v>206</v>
      </c>
      <c r="B86" s="131"/>
      <c r="C86" s="573"/>
      <c r="D86" s="36">
        <v>21600</v>
      </c>
      <c r="E86" s="37"/>
      <c r="F86" s="37"/>
      <c r="G86" s="37"/>
      <c r="H86" s="38"/>
    </row>
    <row r="87" spans="1:8" ht="50.1" customHeight="1" thickBot="1" x14ac:dyDescent="0.25">
      <c r="A87" s="119" t="s">
        <v>52</v>
      </c>
      <c r="B87" s="120"/>
      <c r="C87" s="120"/>
      <c r="D87" s="121" t="str">
        <f>"от "&amp;MIN(D88:D97)&amp;" до "&amp;MAX(D88:D97)</f>
        <v>от 240 до 5604</v>
      </c>
      <c r="E87" s="122"/>
      <c r="F87" s="122"/>
      <c r="G87" s="122"/>
      <c r="H87" s="123"/>
    </row>
    <row r="88" spans="1:8" ht="151.5" x14ac:dyDescent="0.2">
      <c r="A88" s="422" t="s">
        <v>631</v>
      </c>
      <c r="B88" s="133" t="s">
        <v>273</v>
      </c>
      <c r="C88" s="5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88" s="127">
        <v>684</v>
      </c>
      <c r="E88" s="128"/>
      <c r="F88" s="128"/>
      <c r="G88" s="128"/>
      <c r="H88" s="129"/>
    </row>
    <row r="89" spans="1:8" ht="37.5" customHeight="1" x14ac:dyDescent="0.2">
      <c r="A89" s="143" t="s">
        <v>54</v>
      </c>
      <c r="B89" s="144"/>
      <c r="C89" s="13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89" s="36">
        <v>354</v>
      </c>
      <c r="E89" s="37"/>
      <c r="F89" s="37"/>
      <c r="G89" s="37"/>
      <c r="H89" s="38"/>
    </row>
    <row r="90" spans="1:8" ht="37.5" customHeight="1" x14ac:dyDescent="0.2">
      <c r="A90" s="143" t="s">
        <v>55</v>
      </c>
      <c r="B90" s="144"/>
      <c r="C90" s="142"/>
      <c r="D90" s="36">
        <v>5604</v>
      </c>
      <c r="E90" s="37"/>
      <c r="F90" s="37"/>
      <c r="G90" s="37"/>
      <c r="H90" s="38"/>
    </row>
    <row r="91" spans="1:8" ht="37.5" customHeight="1" x14ac:dyDescent="0.2">
      <c r="A91" s="143" t="s">
        <v>56</v>
      </c>
      <c r="B91" s="144"/>
      <c r="C91" s="142"/>
      <c r="D91" s="329">
        <v>1122</v>
      </c>
      <c r="E91" s="140"/>
      <c r="F91" s="140"/>
      <c r="G91" s="140"/>
      <c r="H91" s="141"/>
    </row>
    <row r="92" spans="1:8" ht="37.5" customHeight="1" x14ac:dyDescent="0.2">
      <c r="A92" s="143" t="s">
        <v>57</v>
      </c>
      <c r="B92" s="144"/>
      <c r="C92" s="142"/>
      <c r="D92" s="329">
        <v>2244</v>
      </c>
      <c r="E92" s="140"/>
      <c r="F92" s="140"/>
      <c r="G92" s="140"/>
      <c r="H92" s="141"/>
    </row>
    <row r="93" spans="1:8" ht="37.5" customHeight="1" x14ac:dyDescent="0.2">
      <c r="A93" s="143" t="s">
        <v>58</v>
      </c>
      <c r="B93" s="458"/>
      <c r="C93" s="142"/>
      <c r="D93" s="329">
        <v>240</v>
      </c>
      <c r="E93" s="140"/>
      <c r="F93" s="140"/>
      <c r="G93" s="140"/>
      <c r="H93" s="141"/>
    </row>
    <row r="94" spans="1:8" ht="37.5" customHeight="1" x14ac:dyDescent="0.2">
      <c r="A94" s="143" t="s">
        <v>59</v>
      </c>
      <c r="B94" s="458"/>
      <c r="C94" s="142"/>
      <c r="D94" s="36">
        <v>240</v>
      </c>
      <c r="E94" s="37"/>
      <c r="F94" s="37"/>
      <c r="G94" s="37"/>
      <c r="H94" s="38"/>
    </row>
    <row r="95" spans="1:8" ht="37.5" customHeight="1" x14ac:dyDescent="0.2">
      <c r="A95" s="143" t="s">
        <v>60</v>
      </c>
      <c r="B95" s="458"/>
      <c r="C95" s="142"/>
      <c r="D95" s="36">
        <v>480</v>
      </c>
      <c r="E95" s="37"/>
      <c r="F95" s="37"/>
      <c r="G95" s="37"/>
      <c r="H95" s="38"/>
    </row>
    <row r="96" spans="1:8" ht="37.5" customHeight="1" x14ac:dyDescent="0.2">
      <c r="A96" s="143" t="s">
        <v>61</v>
      </c>
      <c r="B96" s="458"/>
      <c r="C96" s="142"/>
      <c r="D96" s="36">
        <v>720</v>
      </c>
      <c r="E96" s="37"/>
      <c r="F96" s="37"/>
      <c r="G96" s="37"/>
      <c r="H96" s="38"/>
    </row>
    <row r="97" spans="1:8" ht="37.5" customHeight="1" thickBot="1" x14ac:dyDescent="0.25">
      <c r="A97" s="194" t="s">
        <v>62</v>
      </c>
      <c r="B97" s="459"/>
      <c r="C97" s="147"/>
      <c r="D97" s="36">
        <v>4140</v>
      </c>
      <c r="E97" s="37"/>
      <c r="F97" s="37"/>
      <c r="G97" s="37"/>
      <c r="H97" s="38"/>
    </row>
    <row r="98" spans="1:8" s="16" customFormat="1" ht="117.75" customHeight="1" thickBot="1" x14ac:dyDescent="0.25">
      <c r="A98" s="322" t="s">
        <v>64</v>
      </c>
      <c r="B98" s="323"/>
      <c r="C9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8" s="45">
        <v>30</v>
      </c>
      <c r="E98" s="45"/>
      <c r="F98" s="45"/>
      <c r="G98" s="45"/>
      <c r="H98" s="46"/>
    </row>
    <row r="99" spans="1:8" ht="50.1" customHeight="1" thickBot="1" x14ac:dyDescent="0.25">
      <c r="A99" s="24" t="s">
        <v>65</v>
      </c>
      <c r="B99" s="25"/>
      <c r="C99" s="26"/>
      <c r="D99" s="156" t="str">
        <f>"от "&amp;MIN(D101,D121:H122,F161,D123:H137)&amp;" до "&amp;MAX(D101,D121:H122,F161,D123:H137)</f>
        <v>от 540 до 9360</v>
      </c>
      <c r="E99" s="156"/>
      <c r="F99" s="156"/>
      <c r="G99" s="156"/>
      <c r="H99" s="157"/>
    </row>
    <row r="100" spans="1:8" ht="21.75" thickBot="1" x14ac:dyDescent="0.25">
      <c r="A100" s="301"/>
      <c r="B100" s="302"/>
      <c r="C100" s="118"/>
      <c r="D100" s="325"/>
      <c r="E100" s="325"/>
      <c r="F100" s="325"/>
      <c r="G100" s="325"/>
      <c r="H100" s="326"/>
    </row>
    <row r="101" spans="1:8" ht="67.5" customHeight="1" thickBot="1" x14ac:dyDescent="0.25">
      <c r="A101" s="162" t="s">
        <v>66</v>
      </c>
      <c r="B101" s="163"/>
      <c r="C10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01" s="165">
        <v>3672</v>
      </c>
      <c r="E101" s="165"/>
      <c r="F101" s="165"/>
      <c r="G101" s="165"/>
      <c r="H101" s="166"/>
    </row>
    <row r="102" spans="1:8" ht="67.5" customHeight="1" thickBot="1" x14ac:dyDescent="0.25">
      <c r="A102" s="167" t="s">
        <v>67</v>
      </c>
      <c r="B102" s="168"/>
      <c r="C102" s="169"/>
      <c r="D102" s="170" t="s">
        <v>68</v>
      </c>
      <c r="E102" s="171"/>
      <c r="F102" s="171"/>
      <c r="G102" s="171"/>
      <c r="H102" s="172"/>
    </row>
    <row r="103" spans="1:8" ht="67.5" customHeight="1" x14ac:dyDescent="0.2">
      <c r="A103" s="173" t="s">
        <v>69</v>
      </c>
      <c r="B103" s="174"/>
      <c r="C103" s="169"/>
      <c r="D103" s="140">
        <f>D101/4</f>
        <v>918</v>
      </c>
      <c r="E103" s="140"/>
      <c r="F103" s="140"/>
      <c r="G103" s="140"/>
      <c r="H103" s="141"/>
    </row>
    <row r="104" spans="1:8" ht="67.5" customHeight="1" x14ac:dyDescent="0.2">
      <c r="A104" s="173" t="s">
        <v>70</v>
      </c>
      <c r="B104" s="174"/>
      <c r="C104" s="169"/>
      <c r="D104" s="140">
        <f>D101/5</f>
        <v>734.4</v>
      </c>
      <c r="E104" s="140"/>
      <c r="F104" s="140"/>
      <c r="G104" s="140"/>
      <c r="H104" s="141"/>
    </row>
    <row r="105" spans="1:8" ht="67.5" customHeight="1" x14ac:dyDescent="0.2">
      <c r="A105" s="173" t="s">
        <v>71</v>
      </c>
      <c r="B105" s="174"/>
      <c r="C105" s="169"/>
      <c r="D105" s="140">
        <f>D101/6</f>
        <v>612</v>
      </c>
      <c r="E105" s="140"/>
      <c r="F105" s="140"/>
      <c r="G105" s="140"/>
      <c r="H105" s="141"/>
    </row>
    <row r="106" spans="1:8" ht="67.5" customHeight="1" x14ac:dyDescent="0.2">
      <c r="A106" s="173" t="s">
        <v>72</v>
      </c>
      <c r="B106" s="174"/>
      <c r="C106" s="169"/>
      <c r="D106" s="140">
        <f>D101/7</f>
        <v>524.57142857142856</v>
      </c>
      <c r="E106" s="140"/>
      <c r="F106" s="140"/>
      <c r="G106" s="140"/>
      <c r="H106" s="141"/>
    </row>
    <row r="107" spans="1:8" ht="67.5" customHeight="1" x14ac:dyDescent="0.2">
      <c r="A107" s="173" t="s">
        <v>73</v>
      </c>
      <c r="B107" s="174"/>
      <c r="C107" s="169"/>
      <c r="D107" s="140">
        <f>D101/8</f>
        <v>459</v>
      </c>
      <c r="E107" s="140"/>
      <c r="F107" s="140"/>
      <c r="G107" s="140"/>
      <c r="H107" s="141"/>
    </row>
    <row r="108" spans="1:8" ht="67.5" customHeight="1" x14ac:dyDescent="0.2">
      <c r="A108" s="173" t="s">
        <v>74</v>
      </c>
      <c r="B108" s="174"/>
      <c r="C108" s="169"/>
      <c r="D108" s="140">
        <f>D101/9</f>
        <v>408</v>
      </c>
      <c r="E108" s="140"/>
      <c r="F108" s="140"/>
      <c r="G108" s="140"/>
      <c r="H108" s="141"/>
    </row>
    <row r="109" spans="1:8" ht="67.5" customHeight="1" x14ac:dyDescent="0.2">
      <c r="A109" s="173" t="s">
        <v>75</v>
      </c>
      <c r="B109" s="174"/>
      <c r="C109" s="169"/>
      <c r="D109" s="140">
        <f>D101/10</f>
        <v>367.2</v>
      </c>
      <c r="E109" s="140"/>
      <c r="F109" s="140"/>
      <c r="G109" s="140"/>
      <c r="H109" s="141"/>
    </row>
    <row r="110" spans="1:8" ht="67.5" customHeight="1" thickBot="1" x14ac:dyDescent="0.25">
      <c r="A110" s="162" t="s">
        <v>76</v>
      </c>
      <c r="B110" s="163"/>
      <c r="C110" s="169"/>
      <c r="D110" s="165">
        <v>3696</v>
      </c>
      <c r="E110" s="165"/>
      <c r="F110" s="165"/>
      <c r="G110" s="165"/>
      <c r="H110" s="166"/>
    </row>
    <row r="111" spans="1:8" ht="67.5" customHeight="1" thickBot="1" x14ac:dyDescent="0.25">
      <c r="A111" s="167" t="s">
        <v>67</v>
      </c>
      <c r="B111" s="168"/>
      <c r="C111" s="169"/>
      <c r="D111" s="170" t="s">
        <v>68</v>
      </c>
      <c r="E111" s="171"/>
      <c r="F111" s="171"/>
      <c r="G111" s="171"/>
      <c r="H111" s="172"/>
    </row>
    <row r="112" spans="1:8" ht="67.5" customHeight="1" x14ac:dyDescent="0.2">
      <c r="A112" s="173" t="s">
        <v>69</v>
      </c>
      <c r="B112" s="174"/>
      <c r="C112" s="169"/>
      <c r="D112" s="140">
        <v>924</v>
      </c>
      <c r="E112" s="140"/>
      <c r="F112" s="140"/>
      <c r="G112" s="140"/>
      <c r="H112" s="141"/>
    </row>
    <row r="113" spans="1:8" ht="67.5" customHeight="1" x14ac:dyDescent="0.2">
      <c r="A113" s="173" t="s">
        <v>70</v>
      </c>
      <c r="B113" s="174"/>
      <c r="C113" s="169"/>
      <c r="D113" s="140">
        <v>739.19999999999993</v>
      </c>
      <c r="E113" s="140"/>
      <c r="F113" s="140"/>
      <c r="G113" s="140"/>
      <c r="H113" s="141"/>
    </row>
    <row r="114" spans="1:8" ht="67.5" customHeight="1" x14ac:dyDescent="0.2">
      <c r="A114" s="173" t="s">
        <v>71</v>
      </c>
      <c r="B114" s="174"/>
      <c r="C114" s="169"/>
      <c r="D114" s="140">
        <v>616</v>
      </c>
      <c r="E114" s="140"/>
      <c r="F114" s="140"/>
      <c r="G114" s="140"/>
      <c r="H114" s="141"/>
    </row>
    <row r="115" spans="1:8" ht="67.5" customHeight="1" x14ac:dyDescent="0.2">
      <c r="A115" s="173" t="s">
        <v>72</v>
      </c>
      <c r="B115" s="174"/>
      <c r="C115" s="169"/>
      <c r="D115" s="140">
        <v>528</v>
      </c>
      <c r="E115" s="140"/>
      <c r="F115" s="140"/>
      <c r="G115" s="140"/>
      <c r="H115" s="141"/>
    </row>
    <row r="116" spans="1:8" ht="67.5" customHeight="1" x14ac:dyDescent="0.2">
      <c r="A116" s="173" t="s">
        <v>73</v>
      </c>
      <c r="B116" s="174"/>
      <c r="C116" s="169"/>
      <c r="D116" s="140">
        <v>462</v>
      </c>
      <c r="E116" s="140"/>
      <c r="F116" s="140"/>
      <c r="G116" s="140"/>
      <c r="H116" s="141"/>
    </row>
    <row r="117" spans="1:8" ht="67.5" customHeight="1" x14ac:dyDescent="0.2">
      <c r="A117" s="173" t="s">
        <v>74</v>
      </c>
      <c r="B117" s="174"/>
      <c r="C117" s="169"/>
      <c r="D117" s="140">
        <v>410.66666666666669</v>
      </c>
      <c r="E117" s="140"/>
      <c r="F117" s="140"/>
      <c r="G117" s="140"/>
      <c r="H117" s="141"/>
    </row>
    <row r="118" spans="1:8" ht="67.5" customHeight="1" thickBot="1" x14ac:dyDescent="0.25">
      <c r="A118" s="173" t="s">
        <v>75</v>
      </c>
      <c r="B118" s="174"/>
      <c r="C118" s="177"/>
      <c r="D118" s="140">
        <v>369.59999999999997</v>
      </c>
      <c r="E118" s="140"/>
      <c r="F118" s="140"/>
      <c r="G118" s="140"/>
      <c r="H118" s="141"/>
    </row>
    <row r="119" spans="1:8" s="16" customFormat="1" ht="62.45" customHeight="1" thickBot="1" x14ac:dyDescent="0.25">
      <c r="A119" s="178" t="s">
        <v>77</v>
      </c>
      <c r="B119" s="179"/>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19" s="44">
        <v>5670</v>
      </c>
      <c r="E119" s="45"/>
      <c r="F119" s="45"/>
      <c r="G119" s="45"/>
      <c r="H119" s="46"/>
    </row>
    <row r="120" spans="1:8" ht="21.75" thickBot="1" x14ac:dyDescent="0.25">
      <c r="A120" s="301"/>
      <c r="B120" s="302"/>
      <c r="C120" s="182"/>
      <c r="D120" s="325"/>
      <c r="E120" s="325"/>
      <c r="F120" s="325"/>
      <c r="G120" s="325"/>
      <c r="H120" s="326"/>
    </row>
    <row r="121" spans="1:8" ht="50.1" customHeight="1" x14ac:dyDescent="0.2">
      <c r="A121" s="143" t="s">
        <v>78</v>
      </c>
      <c r="B121" s="144"/>
      <c r="C121" s="294" t="str">
        <f>"Интернет-площадка 2gis.ru на основе Cправочника организаций "&amp;$C$2&amp;""</f>
        <v>Интернет-площадка 2gis.ru на основе Cправочника организаций "2ГИС.УЛЬЯНОВСК"</v>
      </c>
      <c r="D121" s="56">
        <v>4920</v>
      </c>
      <c r="E121" s="37"/>
      <c r="F121" s="37"/>
      <c r="G121" s="37"/>
      <c r="H121" s="38"/>
    </row>
    <row r="122" spans="1:8" ht="50.1" customHeight="1" x14ac:dyDescent="0.2">
      <c r="A122" s="143" t="s">
        <v>79</v>
      </c>
      <c r="B122" s="144"/>
      <c r="C12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2" s="56">
        <v>4896</v>
      </c>
      <c r="E122" s="37"/>
      <c r="F122" s="37"/>
      <c r="G122" s="37"/>
      <c r="H122" s="38"/>
    </row>
    <row r="123" spans="1:8" ht="50.1" customHeight="1" x14ac:dyDescent="0.2">
      <c r="A123" s="137" t="s">
        <v>80</v>
      </c>
      <c r="B123" s="191"/>
      <c r="C12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3" s="56">
        <v>5016</v>
      </c>
      <c r="E123" s="37"/>
      <c r="F123" s="37"/>
      <c r="G123" s="37"/>
      <c r="H123" s="38"/>
    </row>
    <row r="124" spans="1:8" ht="50.1" customHeight="1" x14ac:dyDescent="0.2">
      <c r="A124" s="137" t="s">
        <v>81</v>
      </c>
      <c r="B124" s="191"/>
      <c r="C124" s="190" t="str">
        <f>"Интернет-площадка 2gis.ru на основе Cправочника организаций "&amp;$C$2&amp;""</f>
        <v>Интернет-площадка 2gis.ru на основе Cправочника организаций "2ГИС.УЛЬЯНОВСК"</v>
      </c>
      <c r="D124" s="56">
        <v>7800</v>
      </c>
      <c r="E124" s="37"/>
      <c r="F124" s="37"/>
      <c r="G124" s="37"/>
      <c r="H124" s="38"/>
    </row>
    <row r="125" spans="1:8" ht="50.1" customHeight="1" x14ac:dyDescent="0.2">
      <c r="A125" s="143" t="s">
        <v>82</v>
      </c>
      <c r="B125" s="144"/>
      <c r="C125" s="190" t="str">
        <f>"Интернет-площадка 2gis.ru на основе Cправочника организаций "&amp;$C$2&amp;""</f>
        <v>Интернет-площадка 2gis.ru на основе Cправочника организаций "2ГИС.УЛЬЯНОВСК"</v>
      </c>
      <c r="D125" s="56">
        <v>9360</v>
      </c>
      <c r="E125" s="37"/>
      <c r="F125" s="37"/>
      <c r="G125" s="37"/>
      <c r="H125" s="38"/>
    </row>
    <row r="126" spans="1:8" ht="50.1" customHeight="1" x14ac:dyDescent="0.2">
      <c r="A126" s="143" t="s">
        <v>83</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6" s="56">
        <v>2478</v>
      </c>
      <c r="E126" s="37"/>
      <c r="F126" s="37"/>
      <c r="G126" s="37"/>
      <c r="H126" s="38"/>
    </row>
    <row r="127" spans="1:8" ht="50.1" customHeight="1" x14ac:dyDescent="0.2">
      <c r="A127" s="143" t="s">
        <v>84</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7" s="56">
        <v>4896</v>
      </c>
      <c r="E127" s="37"/>
      <c r="F127" s="37"/>
      <c r="G127" s="37"/>
      <c r="H127" s="38"/>
    </row>
    <row r="128" spans="1:8" ht="50.1" customHeight="1" x14ac:dyDescent="0.2">
      <c r="A128" s="143" t="s">
        <v>85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8" s="56">
        <v>6018</v>
      </c>
      <c r="E128" s="37"/>
      <c r="F128" s="37"/>
      <c r="G128" s="37"/>
      <c r="H128" s="38"/>
    </row>
    <row r="129" spans="1:8" ht="50.1" customHeight="1" x14ac:dyDescent="0.2">
      <c r="A129" s="143" t="s">
        <v>86</v>
      </c>
      <c r="B129" s="144"/>
      <c r="C129" s="190" t="str">
        <f>C161</f>
        <v>электронный справочник на основе Справочника организаций "2ГИС.УЛЬЯНОВСК" (мобильная версия 2ГИС 4.0 и выше)</v>
      </c>
      <c r="D129" s="56">
        <v>6840</v>
      </c>
      <c r="E129" s="37"/>
      <c r="F129" s="37"/>
      <c r="G129" s="37"/>
      <c r="H129" s="38"/>
    </row>
    <row r="130" spans="1:8" ht="50.1" customHeight="1" x14ac:dyDescent="0.2">
      <c r="A130" s="143" t="s">
        <v>87</v>
      </c>
      <c r="B130" s="144"/>
      <c r="C130" s="190" t="s">
        <v>88</v>
      </c>
      <c r="D130" s="56">
        <v>540</v>
      </c>
      <c r="E130" s="37"/>
      <c r="F130" s="37"/>
      <c r="G130" s="37"/>
      <c r="H130" s="38"/>
    </row>
    <row r="131" spans="1:8" ht="66" customHeight="1" x14ac:dyDescent="0.2">
      <c r="A131" s="143" t="s">
        <v>89</v>
      </c>
      <c r="B131" s="144"/>
      <c r="C13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1" s="56">
        <v>1890</v>
      </c>
      <c r="E131" s="37"/>
      <c r="F131" s="37"/>
      <c r="G131" s="37"/>
      <c r="H131" s="38"/>
    </row>
    <row r="132" spans="1:8" ht="66" customHeight="1" x14ac:dyDescent="0.2">
      <c r="A132" s="143" t="s">
        <v>90</v>
      </c>
      <c r="B132" s="144"/>
      <c r="C132" s="190"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2" s="56">
        <v>1512</v>
      </c>
      <c r="E132" s="37"/>
      <c r="F132" s="37"/>
      <c r="G132" s="37"/>
      <c r="H132" s="38"/>
    </row>
    <row r="133" spans="1:8" ht="66" customHeight="1" x14ac:dyDescent="0.2">
      <c r="A133" s="143" t="s">
        <v>91</v>
      </c>
      <c r="B133" s="144"/>
      <c r="C133"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3" s="56">
        <v>1260</v>
      </c>
      <c r="E133" s="37"/>
      <c r="F133" s="37"/>
      <c r="G133" s="37"/>
      <c r="H133" s="38"/>
    </row>
    <row r="134" spans="1:8" ht="66" customHeight="1" x14ac:dyDescent="0.2">
      <c r="A134" s="143" t="s">
        <v>92</v>
      </c>
      <c r="B134" s="144"/>
      <c r="C134"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4" s="56">
        <v>756</v>
      </c>
      <c r="E134" s="37"/>
      <c r="F134" s="37"/>
      <c r="G134" s="37"/>
      <c r="H134" s="38"/>
    </row>
    <row r="135" spans="1:8" ht="66" customHeight="1" x14ac:dyDescent="0.2">
      <c r="A135" s="143" t="s">
        <v>93</v>
      </c>
      <c r="B135" s="144" t="s">
        <v>93</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5" s="56">
        <v>7440</v>
      </c>
      <c r="E135" s="37"/>
      <c r="F135" s="37"/>
      <c r="G135" s="37"/>
      <c r="H135" s="38"/>
    </row>
    <row r="136" spans="1:8" ht="66" customHeight="1" x14ac:dyDescent="0.2">
      <c r="A136" s="143" t="s">
        <v>94</v>
      </c>
      <c r="B136" s="144" t="s">
        <v>94</v>
      </c>
      <c r="C13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6" s="56">
        <v>5004</v>
      </c>
      <c r="E136" s="37"/>
      <c r="F136" s="37"/>
      <c r="G136" s="37"/>
      <c r="H136" s="38"/>
    </row>
    <row r="137" spans="1:8" ht="50.1" customHeight="1" thickBot="1" x14ac:dyDescent="0.25">
      <c r="A137" s="143" t="s">
        <v>95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7" s="56">
        <v>1122</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8" s="56">
        <v>480</v>
      </c>
      <c r="E138" s="37"/>
      <c r="F138" s="37"/>
      <c r="G138" s="37"/>
      <c r="H138" s="38"/>
    </row>
    <row r="139" spans="1:8" s="16" customFormat="1" ht="102" customHeight="1" thickBot="1" x14ac:dyDescent="0.25">
      <c r="A139" s="143" t="s">
        <v>96</v>
      </c>
      <c r="B139" s="144"/>
      <c r="C13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9" s="56">
        <v>100002</v>
      </c>
      <c r="E139" s="37"/>
      <c r="F139" s="37"/>
      <c r="G139" s="37"/>
      <c r="H139" s="38"/>
    </row>
    <row r="140" spans="1:8" s="16" customFormat="1" ht="126" customHeight="1" x14ac:dyDescent="0.2">
      <c r="A140" s="143" t="s">
        <v>97</v>
      </c>
      <c r="B140" s="144"/>
      <c r="C14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0" s="56">
        <v>6000</v>
      </c>
      <c r="E140" s="37"/>
      <c r="F140" s="37"/>
      <c r="G140" s="37"/>
      <c r="H140" s="38"/>
    </row>
    <row r="141" spans="1:8" s="16" customFormat="1" ht="96" customHeight="1" x14ac:dyDescent="0.2">
      <c r="A141" s="137" t="s">
        <v>98</v>
      </c>
      <c r="B141" s="191"/>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1" s="56">
        <v>3600</v>
      </c>
      <c r="E141" s="37"/>
      <c r="F141" s="37"/>
      <c r="G141" s="37"/>
      <c r="H141" s="38"/>
    </row>
    <row r="142" spans="1:8" s="16" customFormat="1" ht="96" customHeight="1" x14ac:dyDescent="0.2">
      <c r="A142" s="137" t="s">
        <v>99</v>
      </c>
      <c r="B142" s="191"/>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42" s="56">
        <v>6492</v>
      </c>
      <c r="E142" s="37"/>
      <c r="F142" s="37"/>
      <c r="G142" s="37"/>
      <c r="H142" s="38"/>
    </row>
    <row r="143" spans="1:8" ht="50.1" customHeight="1" x14ac:dyDescent="0.2">
      <c r="A143" s="143" t="s">
        <v>100</v>
      </c>
      <c r="B143" s="144"/>
      <c r="C143" s="190" t="str">
        <f>"Интернет-площадка 2gis.ru на основе Cправочника организаций "&amp;$C$2&amp;""</f>
        <v>Интернет-площадка 2gis.ru на основе Cправочника организаций "2ГИС.УЛЬЯНОВСК"</v>
      </c>
      <c r="D143" s="56">
        <v>6960</v>
      </c>
      <c r="E143" s="37"/>
      <c r="F143" s="37"/>
      <c r="G143" s="37"/>
      <c r="H143" s="38"/>
    </row>
    <row r="144" spans="1:8" ht="50.1" customHeight="1" x14ac:dyDescent="0.2">
      <c r="A144" s="143" t="s">
        <v>101</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6960</v>
      </c>
      <c r="E144" s="37"/>
      <c r="F144" s="37"/>
      <c r="G144" s="37"/>
      <c r="H144" s="38"/>
    </row>
    <row r="145" spans="1:8" ht="50.1" customHeight="1" x14ac:dyDescent="0.2">
      <c r="A145" s="137" t="s">
        <v>102</v>
      </c>
      <c r="B145" s="191"/>
      <c r="C145"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5" s="56">
        <v>7080</v>
      </c>
      <c r="E145" s="37"/>
      <c r="F145" s="37"/>
      <c r="G145" s="37"/>
      <c r="H145" s="38"/>
    </row>
    <row r="146" spans="1:8" ht="50.1" customHeight="1" x14ac:dyDescent="0.2">
      <c r="A146" s="137" t="s">
        <v>103</v>
      </c>
      <c r="B146" s="191"/>
      <c r="C146" s="190" t="str">
        <f>"Интернет-площадка 2gis.ru на основе Cправочника организаций "&amp;$C$2&amp;""</f>
        <v>Интернет-площадка 2gis.ru на основе Cправочника организаций "2ГИС.УЛЬЯНОВСК"</v>
      </c>
      <c r="D146" s="56">
        <v>10920</v>
      </c>
      <c r="E146" s="37"/>
      <c r="F146" s="37"/>
      <c r="G146" s="37"/>
      <c r="H146" s="38"/>
    </row>
    <row r="147" spans="1:8" ht="50.1" customHeight="1" x14ac:dyDescent="0.2">
      <c r="A147" s="137" t="s">
        <v>104</v>
      </c>
      <c r="B147" s="191"/>
      <c r="C147" s="190" t="str">
        <f>"Интернет-площадка 2gis.ru на основе Cправочника организаций "&amp;$C$2&amp;""</f>
        <v>Интернет-площадка 2gis.ru на основе Cправочника организаций "2ГИС.УЛЬЯНОВСК"</v>
      </c>
      <c r="D147" s="56">
        <v>13104</v>
      </c>
      <c r="E147" s="37"/>
      <c r="F147" s="37"/>
      <c r="G147" s="37"/>
      <c r="H147" s="38"/>
    </row>
    <row r="148" spans="1:8" ht="50.1" customHeight="1" x14ac:dyDescent="0.2">
      <c r="A148" s="137" t="s">
        <v>105</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8" s="56">
        <v>3480</v>
      </c>
      <c r="E148" s="37"/>
      <c r="F148" s="37"/>
      <c r="G148" s="37"/>
      <c r="H148" s="38"/>
    </row>
    <row r="149" spans="1:8" ht="50.1" customHeight="1" x14ac:dyDescent="0.2">
      <c r="A149" s="137" t="s">
        <v>106</v>
      </c>
      <c r="B149" s="191"/>
      <c r="C149"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9" s="56">
        <v>6960</v>
      </c>
      <c r="E149" s="37"/>
      <c r="F149" s="37"/>
      <c r="G149" s="37"/>
      <c r="H149" s="38"/>
    </row>
    <row r="150" spans="1:8" ht="50.1" customHeight="1" x14ac:dyDescent="0.2">
      <c r="A150" s="143" t="s">
        <v>107</v>
      </c>
      <c r="B150" s="144"/>
      <c r="C150"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0" s="56">
        <v>8520</v>
      </c>
      <c r="E150" s="37"/>
      <c r="F150" s="37"/>
      <c r="G150" s="37"/>
      <c r="H150" s="38"/>
    </row>
    <row r="151" spans="1:8" ht="50.1" customHeight="1" x14ac:dyDescent="0.2">
      <c r="A151" s="143" t="s">
        <v>108</v>
      </c>
      <c r="B151" s="144"/>
      <c r="C151" s="190" t="s">
        <v>88</v>
      </c>
      <c r="D151" s="56">
        <v>840</v>
      </c>
      <c r="E151" s="37"/>
      <c r="F151" s="37"/>
      <c r="G151" s="37"/>
      <c r="H151" s="38"/>
    </row>
    <row r="152" spans="1:8" ht="72" customHeight="1" x14ac:dyDescent="0.2">
      <c r="A152" s="143" t="s">
        <v>109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56">
        <v>10440</v>
      </c>
      <c r="E152" s="37"/>
      <c r="F152" s="37"/>
      <c r="G152" s="37"/>
      <c r="H152" s="38"/>
    </row>
    <row r="153" spans="1:8" ht="50.1" customHeight="1" thickBot="1" x14ac:dyDescent="0.25">
      <c r="A153" s="143" t="s">
        <v>110</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1680</v>
      </c>
      <c r="E153" s="37"/>
      <c r="F153" s="37"/>
      <c r="G153" s="37"/>
      <c r="H153" s="38"/>
    </row>
    <row r="154" spans="1:8" s="28" customFormat="1" ht="50.1" customHeight="1" thickBot="1" x14ac:dyDescent="0.25">
      <c r="A154" s="24" t="s">
        <v>111</v>
      </c>
      <c r="B154" s="25"/>
      <c r="C154" s="26"/>
      <c r="D154" s="156"/>
      <c r="E154" s="156"/>
      <c r="F154" s="156"/>
      <c r="G154" s="156"/>
      <c r="H154" s="157"/>
    </row>
    <row r="155" spans="1:8" s="16" customFormat="1" ht="50.1" customHeight="1" x14ac:dyDescent="0.2">
      <c r="A155" s="143" t="s">
        <v>112</v>
      </c>
      <c r="B155" s="144"/>
      <c r="C15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55" s="36">
        <v>3972</v>
      </c>
      <c r="E155" s="37"/>
      <c r="F155" s="37"/>
      <c r="G155" s="37"/>
      <c r="H155" s="38"/>
    </row>
    <row r="156" spans="1:8" s="16" customFormat="1" ht="50.1" customHeight="1" x14ac:dyDescent="0.2">
      <c r="A156" s="143" t="s">
        <v>113</v>
      </c>
      <c r="B156" s="144"/>
      <c r="C156" s="196"/>
      <c r="D156" s="36">
        <v>3900</v>
      </c>
      <c r="E156" s="37"/>
      <c r="F156" s="37"/>
      <c r="G156" s="37"/>
      <c r="H156" s="38"/>
    </row>
    <row r="157" spans="1:8" s="16" customFormat="1" ht="50.1" customHeight="1" x14ac:dyDescent="0.2">
      <c r="A157" s="194" t="s">
        <v>114</v>
      </c>
      <c r="B157" s="195"/>
      <c r="C157" s="196"/>
      <c r="D157" s="329">
        <v>1500</v>
      </c>
      <c r="E157" s="140"/>
      <c r="F157" s="140"/>
      <c r="G157" s="140"/>
      <c r="H157" s="140"/>
    </row>
    <row r="158" spans="1:8" s="16" customFormat="1" ht="50.1" customHeight="1" x14ac:dyDescent="0.2">
      <c r="A158" s="194" t="s">
        <v>115</v>
      </c>
      <c r="B158" s="195"/>
      <c r="C158" s="196"/>
      <c r="D158" s="329">
        <v>150</v>
      </c>
      <c r="E158" s="140"/>
      <c r="F158" s="140"/>
      <c r="G158" s="140"/>
      <c r="H158" s="140"/>
    </row>
    <row r="159" spans="1:8" s="16" customFormat="1" ht="50.1" customHeight="1" thickBot="1" x14ac:dyDescent="0.25">
      <c r="A159" s="194" t="s">
        <v>116</v>
      </c>
      <c r="B159" s="195"/>
      <c r="C159" s="198"/>
      <c r="D159" s="78">
        <v>510</v>
      </c>
      <c r="E159" s="79"/>
      <c r="F159" s="79"/>
      <c r="G159" s="79"/>
      <c r="H159" s="79"/>
    </row>
    <row r="160" spans="1:8" s="16" customFormat="1" ht="50.1" customHeight="1" thickBot="1" x14ac:dyDescent="0.25">
      <c r="A160" s="24" t="s">
        <v>117</v>
      </c>
      <c r="B160" s="25"/>
      <c r="C160" s="26"/>
      <c r="D160" s="156"/>
      <c r="E160" s="156"/>
      <c r="F160" s="156"/>
      <c r="G160" s="156"/>
      <c r="H160" s="157"/>
    </row>
    <row r="161" spans="1:8" ht="50.1" customHeight="1" x14ac:dyDescent="0.2">
      <c r="A161" s="143" t="s">
        <v>118</v>
      </c>
      <c r="B161" s="144"/>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1" s="200">
        <f>F161*1.2</f>
        <v>3088.7999999999997</v>
      </c>
      <c r="E161" s="201">
        <f>F161*1.1</f>
        <v>2831.4</v>
      </c>
      <c r="F161" s="201">
        <v>2574</v>
      </c>
      <c r="G161" s="201">
        <f>F161*0.75</f>
        <v>1930.5</v>
      </c>
      <c r="H161" s="202">
        <f>F161*0.5</f>
        <v>1287</v>
      </c>
    </row>
    <row r="162" spans="1:8" ht="50.1" customHeight="1" x14ac:dyDescent="0.2">
      <c r="A162" s="143" t="s">
        <v>119</v>
      </c>
      <c r="B162" s="144"/>
      <c r="C162" s="190" t="str">
        <f>"Интернет-площадка 2gis.ru на основе Cправочника организаций "&amp;$C$2&amp;""</f>
        <v>Интернет-площадка 2gis.ru на основе Cправочника организаций "2ГИС.УЛЬЯНОВСК"</v>
      </c>
      <c r="D162" s="36">
        <v>2400</v>
      </c>
      <c r="E162" s="37"/>
      <c r="F162" s="37"/>
      <c r="G162" s="37"/>
      <c r="H162" s="38"/>
    </row>
    <row r="163" spans="1:8" ht="50.1" customHeight="1" x14ac:dyDescent="0.2">
      <c r="A163" s="143" t="s">
        <v>120</v>
      </c>
      <c r="B163" s="144"/>
      <c r="C16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3" s="56">
        <v>1122</v>
      </c>
      <c r="E163" s="37"/>
      <c r="F163" s="37"/>
      <c r="G163" s="37"/>
      <c r="H163" s="38"/>
    </row>
    <row r="164" spans="1:8" ht="50.1" customHeight="1" x14ac:dyDescent="0.2">
      <c r="A164" s="137" t="s">
        <v>287</v>
      </c>
      <c r="B164" s="191"/>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4" s="200">
        <f>F164*1.2</f>
        <v>4464</v>
      </c>
      <c r="E164" s="201">
        <f>F164*1.1</f>
        <v>4092.0000000000005</v>
      </c>
      <c r="F164" s="201">
        <v>3720</v>
      </c>
      <c r="G164" s="201">
        <f>F164*0.75</f>
        <v>2790</v>
      </c>
      <c r="H164" s="202">
        <f>F164*0.5</f>
        <v>1860</v>
      </c>
    </row>
    <row r="165" spans="1:8" ht="50.1" customHeight="1" x14ac:dyDescent="0.2">
      <c r="A165" s="137" t="s">
        <v>166</v>
      </c>
      <c r="B165" s="191"/>
      <c r="C165" s="190" t="str">
        <f>"Интернет-площадка 2gis.ru на основе Cправочника организаций "&amp;$C$2&amp;""</f>
        <v>Интернет-площадка 2gis.ru на основе Cправочника организаций "2ГИС.УЛЬЯНОВСК"</v>
      </c>
      <c r="D165" s="36">
        <v>3360</v>
      </c>
      <c r="E165" s="37"/>
      <c r="F165" s="37"/>
      <c r="G165" s="37"/>
      <c r="H165" s="38"/>
    </row>
    <row r="166" spans="1:8" ht="50.1" customHeight="1" x14ac:dyDescent="0.2">
      <c r="A166" s="137" t="s">
        <v>123</v>
      </c>
      <c r="B166" s="191"/>
      <c r="C166"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6">
        <v>1680</v>
      </c>
      <c r="E166" s="37"/>
      <c r="F166" s="37"/>
      <c r="G166" s="37"/>
      <c r="H166" s="38"/>
    </row>
    <row r="167" spans="1:8" s="16" customFormat="1" ht="126" customHeight="1" thickBot="1" x14ac:dyDescent="0.25">
      <c r="A167" s="143" t="s">
        <v>124</v>
      </c>
      <c r="B167" s="144"/>
      <c r="C167" s="203" t="str">
        <f>C162</f>
        <v>Интернет-площадка 2gis.ru на основе Cправочника организаций "2ГИС.УЛЬЯНОВСК"</v>
      </c>
      <c r="D167" s="200">
        <f>F167*1.2</f>
        <v>2880</v>
      </c>
      <c r="E167" s="201">
        <f>F167*1.1</f>
        <v>2640</v>
      </c>
      <c r="F167" s="201">
        <v>2400</v>
      </c>
      <c r="G167" s="201">
        <f>F167*0.75</f>
        <v>1800</v>
      </c>
      <c r="H167" s="202">
        <f>F167*0.5</f>
        <v>1200</v>
      </c>
    </row>
    <row r="168" spans="1:8" ht="50.1" customHeight="1" thickBot="1" x14ac:dyDescent="0.25">
      <c r="A168" s="24" t="s">
        <v>185</v>
      </c>
      <c r="B168" s="25"/>
      <c r="C168" s="26"/>
      <c r="D168" s="156"/>
      <c r="E168" s="156"/>
      <c r="F168" s="156"/>
      <c r="G168" s="156"/>
      <c r="H168" s="157"/>
    </row>
    <row r="169" spans="1:8" s="23" customFormat="1" ht="30" customHeight="1" thickBot="1" x14ac:dyDescent="0.25">
      <c r="A169" s="534"/>
      <c r="B169" s="357"/>
      <c r="C169" s="358"/>
      <c r="D169" s="357"/>
      <c r="E169" s="357"/>
      <c r="F169" s="357"/>
      <c r="G169" s="357"/>
      <c r="H169" s="359"/>
    </row>
    <row r="170" spans="1:8" s="16" customFormat="1" ht="185.25" customHeight="1" x14ac:dyDescent="0.2">
      <c r="A170" s="143" t="s">
        <v>186</v>
      </c>
      <c r="B170" s="144"/>
      <c r="C17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70" s="31">
        <v>7860</v>
      </c>
      <c r="E170" s="32"/>
      <c r="F170" s="32"/>
      <c r="G170" s="32"/>
      <c r="H170" s="33"/>
    </row>
    <row r="171" spans="1:8" s="16" customFormat="1" ht="83.25" customHeight="1" thickBot="1" x14ac:dyDescent="0.25">
      <c r="A171" s="143" t="s">
        <v>187</v>
      </c>
      <c r="B171" s="144"/>
      <c r="C171" s="196"/>
      <c r="D171" s="36">
        <v>7860</v>
      </c>
      <c r="E171" s="37"/>
      <c r="F171" s="37"/>
      <c r="G171" s="37"/>
      <c r="H171" s="38"/>
    </row>
    <row r="172" spans="1:8" ht="21.75" thickBot="1" x14ac:dyDescent="0.25">
      <c r="A172" s="301"/>
      <c r="B172" s="302"/>
      <c r="C172" s="182"/>
      <c r="D172" s="325"/>
      <c r="E172" s="325"/>
      <c r="F172" s="325"/>
      <c r="G172" s="325"/>
      <c r="H172" s="326"/>
    </row>
    <row r="174" spans="1:8" ht="21" x14ac:dyDescent="0.2">
      <c r="A174" s="208"/>
      <c r="B174" s="209" t="s">
        <v>126</v>
      </c>
      <c r="C174" s="210" t="s">
        <v>683</v>
      </c>
      <c r="D174" s="210"/>
      <c r="E174" s="211"/>
      <c r="F174" s="211"/>
      <c r="G174" s="211"/>
      <c r="H174" s="211"/>
    </row>
    <row r="175" spans="1:8" ht="21" x14ac:dyDescent="0.2">
      <c r="A175" s="208"/>
      <c r="B175" s="211"/>
      <c r="C175" s="212" t="s">
        <v>684</v>
      </c>
      <c r="D175" s="212"/>
      <c r="E175" s="211"/>
      <c r="F175" s="211"/>
      <c r="G175" s="211"/>
      <c r="H175" s="211"/>
    </row>
    <row r="176" spans="1:8" ht="21" x14ac:dyDescent="0.2">
      <c r="A176" s="208"/>
      <c r="B176" s="211"/>
      <c r="C176" s="212" t="s">
        <v>685</v>
      </c>
      <c r="D176" s="212"/>
      <c r="E176" s="211"/>
      <c r="F176" s="211"/>
      <c r="G176" s="211"/>
      <c r="H176" s="211"/>
    </row>
    <row r="177" spans="1:8" ht="21" x14ac:dyDescent="0.2">
      <c r="C177" s="212"/>
      <c r="D177" s="212"/>
      <c r="E177" s="211"/>
      <c r="F177" s="211"/>
      <c r="G177" s="211"/>
      <c r="H177" s="205"/>
    </row>
    <row r="178" spans="1:8" ht="26.25" x14ac:dyDescent="0.2">
      <c r="A178" s="215" t="str">
        <f>Абакан_юр!A158</f>
        <v>По соглашению сторон в качестве валюты платежа могут выступать украинские гривны, в этом случае курс следующий: 1 руб. = 0,4427 гривен</v>
      </c>
      <c r="B178" s="215"/>
      <c r="C178" s="215"/>
      <c r="D178" s="216"/>
      <c r="E178" s="216"/>
      <c r="F178" s="217"/>
      <c r="G178" s="218"/>
      <c r="H178" s="218"/>
    </row>
    <row r="179" spans="1:8" ht="26.25" x14ac:dyDescent="0.2">
      <c r="A179" s="215" t="str">
        <f>Абакан_юр!A159</f>
        <v>По соглашению сторон в качестве валюты платежа могут выступать дирхамы ОАЭ, в этом случае курс следующий: 1 руб. = 0,0427 дирхам</v>
      </c>
      <c r="B179" s="215"/>
      <c r="C179" s="215"/>
      <c r="D179" s="216"/>
      <c r="E179" s="216"/>
      <c r="F179" s="217"/>
      <c r="G179" s="220"/>
      <c r="H179" s="220"/>
    </row>
    <row r="180" spans="1:8" ht="26.25" x14ac:dyDescent="0.2">
      <c r="A180" s="215" t="str">
        <f>Абакан_юр!A160</f>
        <v>По соглашению сторон в качестве валюты платежа могут выступать доллары США, в этом случае курс следующий: 1 руб. = 0,0117 доллара</v>
      </c>
      <c r="B180" s="215"/>
      <c r="C180" s="215"/>
      <c r="D180" s="216"/>
      <c r="E180" s="216"/>
      <c r="F180" s="217"/>
      <c r="G180" s="220"/>
      <c r="H180" s="220"/>
    </row>
    <row r="181" spans="1:8" ht="26.25" x14ac:dyDescent="0.2">
      <c r="A181" s="215" t="str">
        <f>Абакан_юр!A161</f>
        <v>По соглашению сторон в качестве валюты платежа могут выступать евро, в этом случае курс следующий: 1 руб. = 0,0108 евро</v>
      </c>
      <c r="B181" s="215"/>
      <c r="C181" s="215"/>
      <c r="D181" s="216"/>
      <c r="E181" s="217"/>
      <c r="F181" s="217"/>
      <c r="G181" s="220"/>
      <c r="H181" s="220"/>
    </row>
    <row r="182" spans="1:8" ht="26.25" x14ac:dyDescent="0.2">
      <c r="A182" s="215" t="str">
        <f>Абакан_юр!A162</f>
        <v>По соглашению сторон в качестве валюты платежа могут выступать чешские кроны, в этом случае курс следующий: 1 руб. = 0,2672 крона</v>
      </c>
      <c r="B182" s="215"/>
      <c r="C182" s="215"/>
      <c r="D182" s="216"/>
      <c r="E182" s="217"/>
      <c r="F182" s="217"/>
      <c r="G182" s="220"/>
      <c r="H182" s="220"/>
    </row>
    <row r="183" spans="1:8" ht="26.25" x14ac:dyDescent="0.2">
      <c r="A183" s="215" t="str">
        <f>Абакан_юр!A163</f>
        <v>По соглашению сторон в качестве валюты платежа могут выступать киргизские сомы, в этом случае курс следующий: 1 руб. = 1,0485 сом</v>
      </c>
      <c r="B183" s="215"/>
      <c r="C183" s="215"/>
      <c r="D183" s="216"/>
      <c r="E183" s="216"/>
      <c r="F183" s="217"/>
      <c r="G183" s="220"/>
      <c r="H183" s="220"/>
    </row>
    <row r="184" spans="1:8" ht="26.25" x14ac:dyDescent="0.2">
      <c r="A18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137</v>
      </c>
      <c r="B186" s="227"/>
      <c r="C186" s="227"/>
      <c r="D186" s="227"/>
      <c r="E186" s="227"/>
      <c r="F186" s="227"/>
      <c r="G186" s="227"/>
      <c r="H186" s="227"/>
    </row>
    <row r="187" spans="1:8" ht="21" x14ac:dyDescent="0.2">
      <c r="A187" s="227" t="s">
        <v>138</v>
      </c>
      <c r="B187" s="227"/>
      <c r="C187" s="227"/>
      <c r="D187" s="227"/>
      <c r="E187" s="227"/>
      <c r="F187" s="227"/>
      <c r="G187" s="227"/>
      <c r="H187" s="227"/>
    </row>
    <row r="188" spans="1:8" ht="26.25" x14ac:dyDescent="0.2">
      <c r="A188" s="221"/>
      <c r="B188" s="221"/>
      <c r="C188" s="222"/>
      <c r="D188" s="223"/>
      <c r="E188" s="223"/>
      <c r="F188" s="224"/>
      <c r="G188" s="225"/>
      <c r="H188" s="225"/>
    </row>
    <row r="189" spans="1:8" ht="50.1" customHeight="1" thickBot="1" x14ac:dyDescent="0.25">
      <c r="A189" s="228" t="s">
        <v>139</v>
      </c>
      <c r="B189" s="228"/>
      <c r="C189" s="228"/>
      <c r="D189" s="228"/>
      <c r="E189" s="228"/>
      <c r="F189" s="229"/>
      <c r="G189" s="219"/>
      <c r="H189" s="230"/>
    </row>
    <row r="190" spans="1:8" ht="50.1" customHeight="1" thickBot="1" x14ac:dyDescent="0.25">
      <c r="A190" s="540" t="s">
        <v>140</v>
      </c>
      <c r="B190" s="541"/>
      <c r="C190" s="541"/>
      <c r="D190" s="541"/>
      <c r="E190" s="542"/>
      <c r="F190" s="234"/>
      <c r="H190" s="235"/>
    </row>
    <row r="191" spans="1:8" ht="100.5" customHeight="1" thickBot="1" x14ac:dyDescent="0.25">
      <c r="A191" s="305" t="s">
        <v>141</v>
      </c>
      <c r="B191" s="306"/>
      <c r="C191" s="238" t="s">
        <v>142</v>
      </c>
      <c r="D191" s="330" t="s">
        <v>143</v>
      </c>
      <c r="E191" s="331"/>
      <c r="F191" s="240"/>
      <c r="G191" s="240"/>
      <c r="H191" s="240"/>
    </row>
    <row r="192" spans="1:8" ht="123.75" customHeight="1" x14ac:dyDescent="0.2">
      <c r="A192" s="241" t="s">
        <v>144</v>
      </c>
      <c r="B192" s="242"/>
      <c r="C192" s="243" t="s">
        <v>145</v>
      </c>
      <c r="D192" s="244" t="s">
        <v>146</v>
      </c>
      <c r="E192" s="245"/>
      <c r="F192" s="240"/>
      <c r="G192" s="240"/>
      <c r="H192" s="240"/>
    </row>
    <row r="193" spans="1:8" ht="94.5" customHeight="1" x14ac:dyDescent="0.2">
      <c r="A193" s="246" t="s">
        <v>147</v>
      </c>
      <c r="B193" s="247"/>
      <c r="C193" s="248" t="s">
        <v>148</v>
      </c>
      <c r="D193" s="249" t="s">
        <v>149</v>
      </c>
      <c r="E193" s="250"/>
      <c r="F193" s="240"/>
      <c r="G193" s="240"/>
      <c r="H193" s="240"/>
    </row>
    <row r="194" spans="1:8" ht="120" customHeight="1" x14ac:dyDescent="0.2">
      <c r="A194" s="246" t="s">
        <v>150</v>
      </c>
      <c r="B194" s="247"/>
      <c r="C194" s="248" t="s">
        <v>151</v>
      </c>
      <c r="D194" s="249" t="s">
        <v>149</v>
      </c>
      <c r="E194" s="250"/>
      <c r="F194" s="240"/>
      <c r="G194" s="240"/>
      <c r="H194" s="240"/>
    </row>
    <row r="195" spans="1:8" ht="120" customHeight="1" thickBot="1" x14ac:dyDescent="0.25">
      <c r="A195" s="332" t="s">
        <v>150</v>
      </c>
      <c r="B195" s="333"/>
      <c r="C195" s="334" t="s">
        <v>151</v>
      </c>
      <c r="D195" s="335" t="s">
        <v>149</v>
      </c>
      <c r="E195" s="336"/>
      <c r="F195" s="240"/>
      <c r="G195" s="240"/>
      <c r="H195" s="240"/>
    </row>
    <row r="196" spans="1:8" s="205" customFormat="1" ht="102.75" customHeight="1" thickBot="1" x14ac:dyDescent="0.25">
      <c r="A196" s="332" t="s">
        <v>153</v>
      </c>
      <c r="B196" s="333"/>
      <c r="C196" s="546" t="s">
        <v>154</v>
      </c>
      <c r="D196" s="335" t="s">
        <v>149</v>
      </c>
      <c r="E196" s="336"/>
      <c r="F196" s="234"/>
      <c r="G196" s="234"/>
      <c r="H196" s="234"/>
    </row>
    <row r="197" spans="1:8" s="226" customFormat="1" ht="222.75" customHeight="1" thickBot="1" x14ac:dyDescent="0.25">
      <c r="A197" s="332" t="s">
        <v>155</v>
      </c>
      <c r="B197" s="333"/>
      <c r="C197" s="334" t="s">
        <v>156</v>
      </c>
      <c r="D197" s="335" t="s">
        <v>149</v>
      </c>
      <c r="E197" s="336"/>
      <c r="F197" s="224"/>
      <c r="G197" s="225"/>
      <c r="H197" s="225"/>
    </row>
    <row r="198" spans="1:8" ht="38.25" customHeight="1" x14ac:dyDescent="0.2">
      <c r="A198" s="252" t="s">
        <v>157</v>
      </c>
      <c r="B198" s="252"/>
      <c r="C198" s="252"/>
      <c r="D198" s="252"/>
      <c r="E198" s="252"/>
      <c r="F198" s="252"/>
      <c r="G198" s="252"/>
      <c r="H198" s="252"/>
    </row>
    <row r="199" spans="1:8" ht="38.25" customHeight="1" x14ac:dyDescent="0.2">
      <c r="A199" s="252" t="s">
        <v>158</v>
      </c>
      <c r="B199" s="252"/>
      <c r="C199" s="252"/>
      <c r="D199" s="252"/>
      <c r="E199" s="252"/>
      <c r="F199" s="252"/>
      <c r="G199" s="252"/>
      <c r="H199" s="252"/>
    </row>
    <row r="200" spans="1:8" ht="192" customHeight="1" x14ac:dyDescent="0.2">
      <c r="A20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11"/>
      <c r="C200" s="311"/>
      <c r="D200" s="311"/>
      <c r="E200" s="311"/>
      <c r="F200" s="311"/>
      <c r="G200" s="311"/>
      <c r="H200" s="311"/>
    </row>
    <row r="201" spans="1:8" ht="89.25" customHeight="1" x14ac:dyDescent="0.2">
      <c r="A201" s="227" t="s">
        <v>160</v>
      </c>
      <c r="B201" s="227"/>
      <c r="C201" s="227"/>
      <c r="D201" s="227"/>
      <c r="E201" s="227"/>
      <c r="F201" s="227"/>
      <c r="G201" s="227"/>
      <c r="H201" s="227"/>
    </row>
    <row r="202" spans="1:8" ht="23.25" x14ac:dyDescent="0.2">
      <c r="A202" s="252" t="s">
        <v>161</v>
      </c>
      <c r="B202" s="252"/>
      <c r="C202" s="252"/>
      <c r="D202" s="252"/>
      <c r="E202" s="252"/>
      <c r="F202" s="252"/>
      <c r="G202" s="252"/>
      <c r="H202" s="252"/>
    </row>
    <row r="203" spans="1:8" s="254" customFormat="1" ht="114.75" customHeight="1" x14ac:dyDescent="0.2">
      <c r="A203" s="227" t="s">
        <v>162</v>
      </c>
      <c r="B203" s="227"/>
      <c r="C203" s="227"/>
      <c r="D203" s="227"/>
      <c r="E203" s="227"/>
      <c r="F203" s="227"/>
      <c r="G203" s="227"/>
      <c r="H203" s="227"/>
    </row>
  </sheetData>
  <sheetProtection selectLockedCells="1" selectUnlockedCells="1"/>
  <mergeCells count="337">
    <mergeCell ref="A202:H202"/>
    <mergeCell ref="A203:E203"/>
    <mergeCell ref="F203:H203"/>
    <mergeCell ref="A197:B197"/>
    <mergeCell ref="D197:E197"/>
    <mergeCell ref="A198:H198"/>
    <mergeCell ref="A199:H199"/>
    <mergeCell ref="A200:H200"/>
    <mergeCell ref="A201:H201"/>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9:C169"/>
    <mergeCell ref="D169:H169"/>
    <mergeCell ref="A170:B170"/>
    <mergeCell ref="C170:C171"/>
    <mergeCell ref="D170:H170"/>
    <mergeCell ref="A171:B171"/>
    <mergeCell ref="D171:H171"/>
    <mergeCell ref="A165:B165"/>
    <mergeCell ref="D165:H165"/>
    <mergeCell ref="A166:B166"/>
    <mergeCell ref="D166:H166"/>
    <mergeCell ref="A167:B167"/>
    <mergeCell ref="A168:B168"/>
    <mergeCell ref="D168:H168"/>
    <mergeCell ref="A161:B161"/>
    <mergeCell ref="A162:B162"/>
    <mergeCell ref="D162:H162"/>
    <mergeCell ref="A163:B163"/>
    <mergeCell ref="D163:H163"/>
    <mergeCell ref="A164:B164"/>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6:B86"/>
    <mergeCell ref="D86:H86"/>
    <mergeCell ref="A87:C87"/>
    <mergeCell ref="D87:H87"/>
    <mergeCell ref="D88:H88"/>
    <mergeCell ref="A89:B89"/>
    <mergeCell ref="C89:C97"/>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8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9"/>
  <sheetViews>
    <sheetView view="pageBreakPreview" zoomScale="40" zoomScaleNormal="60" zoomScaleSheetLayoutView="40" workbookViewId="0">
      <pane ySplit="4" topLeftCell="A12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361">
        <f>F48*1.2</f>
        <v>3312</v>
      </c>
      <c r="E48" s="361">
        <f>F48*1.1</f>
        <v>3036.0000000000005</v>
      </c>
      <c r="F48" s="361">
        <v>2760</v>
      </c>
      <c r="G48" s="361">
        <f>F48*0.75</f>
        <v>2070</v>
      </c>
      <c r="H48" s="361">
        <f>F48*0.5</f>
        <v>1380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720 до 14400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56" s="127">
        <v>720</v>
      </c>
      <c r="E56" s="128"/>
      <c r="F56" s="128"/>
      <c r="G56" s="128"/>
      <c r="H56" s="129"/>
    </row>
    <row r="57" spans="1:8" ht="37.5" customHeight="1" x14ac:dyDescent="0.2">
      <c r="A57" s="130" t="s">
        <v>33</v>
      </c>
      <c r="B57" s="131"/>
      <c r="C57" s="126"/>
      <c r="D57" s="36">
        <v>1440</v>
      </c>
      <c r="E57" s="37"/>
      <c r="F57" s="37"/>
      <c r="G57" s="37"/>
      <c r="H57" s="38"/>
    </row>
    <row r="58" spans="1:8" ht="37.5" customHeight="1" x14ac:dyDescent="0.2">
      <c r="A58" s="130" t="s">
        <v>34</v>
      </c>
      <c r="B58" s="131"/>
      <c r="C58" s="126"/>
      <c r="D58" s="36">
        <v>2160</v>
      </c>
      <c r="E58" s="37"/>
      <c r="F58" s="37"/>
      <c r="G58" s="37"/>
      <c r="H58" s="38"/>
    </row>
    <row r="59" spans="1:8" ht="37.5" customHeight="1" x14ac:dyDescent="0.2">
      <c r="A59" s="130" t="s">
        <v>35</v>
      </c>
      <c r="B59" s="131"/>
      <c r="C59" s="126"/>
      <c r="D59" s="36">
        <v>2880</v>
      </c>
      <c r="E59" s="37"/>
      <c r="F59" s="37"/>
      <c r="G59" s="37"/>
      <c r="H59" s="38"/>
    </row>
    <row r="60" spans="1:8" ht="37.5" customHeight="1" x14ac:dyDescent="0.2">
      <c r="A60" s="130" t="s">
        <v>36</v>
      </c>
      <c r="B60" s="131"/>
      <c r="C60" s="126"/>
      <c r="D60" s="36">
        <v>3600</v>
      </c>
      <c r="E60" s="37"/>
      <c r="F60" s="37"/>
      <c r="G60" s="37"/>
      <c r="H60" s="38"/>
    </row>
    <row r="61" spans="1:8" ht="37.5" customHeight="1" x14ac:dyDescent="0.2">
      <c r="A61" s="130" t="s">
        <v>37</v>
      </c>
      <c r="B61" s="131"/>
      <c r="C61" s="126"/>
      <c r="D61" s="36">
        <v>4320</v>
      </c>
      <c r="E61" s="37"/>
      <c r="F61" s="37"/>
      <c r="G61" s="37"/>
      <c r="H61" s="38"/>
    </row>
    <row r="62" spans="1:8" ht="37.5" customHeight="1" x14ac:dyDescent="0.2">
      <c r="A62" s="130" t="s">
        <v>38</v>
      </c>
      <c r="B62" s="131"/>
      <c r="C62" s="126"/>
      <c r="D62" s="36">
        <v>5040</v>
      </c>
      <c r="E62" s="37"/>
      <c r="F62" s="37"/>
      <c r="G62" s="37"/>
      <c r="H62" s="38"/>
    </row>
    <row r="63" spans="1:8" ht="37.5" customHeight="1" x14ac:dyDescent="0.2">
      <c r="A63" s="130" t="s">
        <v>39</v>
      </c>
      <c r="B63" s="131"/>
      <c r="C63" s="126"/>
      <c r="D63" s="36">
        <v>5760</v>
      </c>
      <c r="E63" s="37"/>
      <c r="F63" s="37"/>
      <c r="G63" s="37"/>
      <c r="H63" s="38"/>
    </row>
    <row r="64" spans="1:8" ht="37.5" customHeight="1" x14ac:dyDescent="0.2">
      <c r="A64" s="130" t="s">
        <v>40</v>
      </c>
      <c r="B64" s="131"/>
      <c r="C64" s="126"/>
      <c r="D64" s="36">
        <v>6480</v>
      </c>
      <c r="E64" s="37"/>
      <c r="F64" s="37"/>
      <c r="G64" s="37"/>
      <c r="H64" s="38"/>
    </row>
    <row r="65" spans="1:8" ht="37.5" customHeight="1" x14ac:dyDescent="0.2">
      <c r="A65" s="130" t="s">
        <v>41</v>
      </c>
      <c r="B65" s="131"/>
      <c r="C65" s="126"/>
      <c r="D65" s="36">
        <v>7200</v>
      </c>
      <c r="E65" s="37"/>
      <c r="F65" s="37"/>
      <c r="G65" s="37"/>
      <c r="H65" s="38"/>
    </row>
    <row r="66" spans="1:8" ht="37.5" customHeight="1" x14ac:dyDescent="0.2">
      <c r="A66" s="130" t="s">
        <v>42</v>
      </c>
      <c r="B66" s="131"/>
      <c r="C66" s="126"/>
      <c r="D66" s="36">
        <v>7920</v>
      </c>
      <c r="E66" s="37"/>
      <c r="F66" s="37"/>
      <c r="G66" s="37"/>
      <c r="H66" s="38"/>
    </row>
    <row r="67" spans="1:8" ht="37.5" customHeight="1" x14ac:dyDescent="0.2">
      <c r="A67" s="130" t="s">
        <v>43</v>
      </c>
      <c r="B67" s="131"/>
      <c r="C67" s="126"/>
      <c r="D67" s="36">
        <v>8640</v>
      </c>
      <c r="E67" s="37"/>
      <c r="F67" s="37"/>
      <c r="G67" s="37"/>
      <c r="H67" s="38"/>
    </row>
    <row r="68" spans="1:8" ht="37.5" customHeight="1" x14ac:dyDescent="0.2">
      <c r="A68" s="130" t="s">
        <v>44</v>
      </c>
      <c r="B68" s="131"/>
      <c r="C68" s="126"/>
      <c r="D68" s="36">
        <v>9360</v>
      </c>
      <c r="E68" s="37"/>
      <c r="F68" s="37"/>
      <c r="G68" s="37"/>
      <c r="H68" s="38"/>
    </row>
    <row r="69" spans="1:8" ht="37.5" customHeight="1" x14ac:dyDescent="0.2">
      <c r="A69" s="130" t="s">
        <v>45</v>
      </c>
      <c r="B69" s="131"/>
      <c r="C69" s="126"/>
      <c r="D69" s="36">
        <v>10080</v>
      </c>
      <c r="E69" s="37"/>
      <c r="F69" s="37"/>
      <c r="G69" s="37"/>
      <c r="H69" s="38"/>
    </row>
    <row r="70" spans="1:8" ht="37.5" customHeight="1" x14ac:dyDescent="0.2">
      <c r="A70" s="130" t="s">
        <v>46</v>
      </c>
      <c r="B70" s="131"/>
      <c r="C70" s="126"/>
      <c r="D70" s="36">
        <v>10800</v>
      </c>
      <c r="E70" s="37"/>
      <c r="F70" s="37"/>
      <c r="G70" s="37"/>
      <c r="H70" s="38"/>
    </row>
    <row r="71" spans="1:8" ht="37.5" customHeight="1" x14ac:dyDescent="0.2">
      <c r="A71" s="130" t="s">
        <v>47</v>
      </c>
      <c r="B71" s="131"/>
      <c r="C71" s="126"/>
      <c r="D71" s="36">
        <v>11520</v>
      </c>
      <c r="E71" s="37"/>
      <c r="F71" s="37"/>
      <c r="G71" s="37"/>
      <c r="H71" s="38"/>
    </row>
    <row r="72" spans="1:8" ht="37.5" customHeight="1" x14ac:dyDescent="0.2">
      <c r="A72" s="130" t="s">
        <v>48</v>
      </c>
      <c r="B72" s="131"/>
      <c r="C72" s="126"/>
      <c r="D72" s="36">
        <v>12240</v>
      </c>
      <c r="E72" s="37"/>
      <c r="F72" s="37"/>
      <c r="G72" s="37"/>
      <c r="H72" s="38"/>
    </row>
    <row r="73" spans="1:8" ht="37.5" customHeight="1" x14ac:dyDescent="0.2">
      <c r="A73" s="130" t="s">
        <v>49</v>
      </c>
      <c r="B73" s="131"/>
      <c r="C73" s="126"/>
      <c r="D73" s="36">
        <v>12960</v>
      </c>
      <c r="E73" s="37"/>
      <c r="F73" s="37"/>
      <c r="G73" s="37"/>
      <c r="H73" s="38"/>
    </row>
    <row r="74" spans="1:8" ht="37.5" customHeight="1" x14ac:dyDescent="0.2">
      <c r="A74" s="130" t="s">
        <v>50</v>
      </c>
      <c r="B74" s="131"/>
      <c r="C74" s="126"/>
      <c r="D74" s="36">
        <v>13680</v>
      </c>
      <c r="E74" s="37"/>
      <c r="F74" s="37"/>
      <c r="G74" s="37"/>
      <c r="H74" s="38"/>
    </row>
    <row r="75" spans="1:8" ht="37.5" customHeight="1" thickBot="1" x14ac:dyDescent="0.25">
      <c r="A75" s="130" t="s">
        <v>51</v>
      </c>
      <c r="B75" s="131"/>
      <c r="C75" s="126"/>
      <c r="D75" s="36">
        <v>14400</v>
      </c>
      <c r="E75" s="37"/>
      <c r="F75" s="37"/>
      <c r="G75" s="37"/>
      <c r="H75" s="38"/>
    </row>
    <row r="76" spans="1:8" ht="50.1" customHeight="1" thickBot="1" x14ac:dyDescent="0.25">
      <c r="A76" s="119" t="s">
        <v>52</v>
      </c>
      <c r="B76" s="120"/>
      <c r="C76" s="120"/>
      <c r="D76" s="121" t="str">
        <f>"от "&amp;MIN(D77:D86)&amp;" до "&amp;MAX(D77:D86)</f>
        <v>от 240 до 5700</v>
      </c>
      <c r="E76" s="122"/>
      <c r="F76" s="122"/>
      <c r="G76" s="122"/>
      <c r="H76" s="123"/>
    </row>
    <row r="77" spans="1:8" ht="151.5" x14ac:dyDescent="0.2">
      <c r="A77" s="132" t="s">
        <v>53</v>
      </c>
      <c r="B77" s="133" t="s">
        <v>13</v>
      </c>
      <c r="C77" s="321"/>
      <c r="D77" s="127">
        <v>720</v>
      </c>
      <c r="E77" s="128"/>
      <c r="F77" s="128"/>
      <c r="G77" s="128"/>
      <c r="H77" s="129"/>
    </row>
    <row r="78" spans="1:8" ht="37.5" customHeight="1" x14ac:dyDescent="0.2">
      <c r="A78" s="143" t="s">
        <v>54</v>
      </c>
      <c r="B78" s="144"/>
      <c r="C78" s="139"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8" s="36">
        <v>360</v>
      </c>
      <c r="E78" s="37"/>
      <c r="F78" s="37"/>
      <c r="G78" s="37"/>
      <c r="H78" s="38"/>
    </row>
    <row r="79" spans="1:8" ht="37.5" customHeight="1" x14ac:dyDescent="0.2">
      <c r="A79" s="143" t="s">
        <v>55</v>
      </c>
      <c r="B79" s="144"/>
      <c r="C79" s="142"/>
      <c r="D79" s="36">
        <v>5700</v>
      </c>
      <c r="E79" s="37"/>
      <c r="F79" s="37"/>
      <c r="G79" s="37"/>
      <c r="H79" s="38"/>
    </row>
    <row r="80" spans="1:8" ht="37.5" customHeight="1" x14ac:dyDescent="0.2">
      <c r="A80" s="143" t="s">
        <v>56</v>
      </c>
      <c r="B80" s="144"/>
      <c r="C80" s="142"/>
      <c r="D80" s="329">
        <v>1200</v>
      </c>
      <c r="E80" s="140"/>
      <c r="F80" s="140"/>
      <c r="G80" s="140"/>
      <c r="H80" s="141"/>
    </row>
    <row r="81" spans="1:8" ht="37.5" customHeight="1" x14ac:dyDescent="0.2">
      <c r="A81" s="143" t="s">
        <v>57</v>
      </c>
      <c r="B81" s="144"/>
      <c r="C81" s="142"/>
      <c r="D81" s="329">
        <v>3420</v>
      </c>
      <c r="E81" s="140"/>
      <c r="F81" s="140"/>
      <c r="G81" s="140"/>
      <c r="H81" s="141"/>
    </row>
    <row r="82" spans="1:8" ht="37.5" customHeight="1" x14ac:dyDescent="0.2">
      <c r="A82" s="143" t="s">
        <v>58</v>
      </c>
      <c r="B82" s="458"/>
      <c r="C82" s="142"/>
      <c r="D82" s="329">
        <v>240</v>
      </c>
      <c r="E82" s="140"/>
      <c r="F82" s="140"/>
      <c r="G82" s="140"/>
      <c r="H82" s="141"/>
    </row>
    <row r="83" spans="1:8" ht="37.5" customHeight="1" x14ac:dyDescent="0.2">
      <c r="A83" s="143" t="s">
        <v>59</v>
      </c>
      <c r="B83" s="458"/>
      <c r="C83" s="142"/>
      <c r="D83" s="36">
        <v>240</v>
      </c>
      <c r="E83" s="37"/>
      <c r="F83" s="37"/>
      <c r="G83" s="37"/>
      <c r="H83" s="38"/>
    </row>
    <row r="84" spans="1:8" ht="37.5" customHeight="1" x14ac:dyDescent="0.2">
      <c r="A84" s="143" t="s">
        <v>60</v>
      </c>
      <c r="B84" s="458"/>
      <c r="C84" s="142"/>
      <c r="D84" s="36">
        <v>480</v>
      </c>
      <c r="E84" s="37"/>
      <c r="F84" s="37"/>
      <c r="G84" s="37"/>
      <c r="H84" s="38"/>
    </row>
    <row r="85" spans="1:8" ht="37.5" customHeight="1" x14ac:dyDescent="0.2">
      <c r="A85" s="143" t="s">
        <v>61</v>
      </c>
      <c r="B85" s="458"/>
      <c r="C85" s="142"/>
      <c r="D85" s="36">
        <v>720</v>
      </c>
      <c r="E85" s="37"/>
      <c r="F85" s="37"/>
      <c r="G85" s="37"/>
      <c r="H85" s="38"/>
    </row>
    <row r="86" spans="1:8" ht="37.5" customHeight="1" thickBot="1" x14ac:dyDescent="0.25">
      <c r="A86" s="194" t="s">
        <v>62</v>
      </c>
      <c r="B86" s="459"/>
      <c r="C86" s="147"/>
      <c r="D86" s="36">
        <v>4020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87" s="45">
        <v>30</v>
      </c>
      <c r="E87" s="45"/>
      <c r="F87" s="45"/>
      <c r="G87" s="45"/>
      <c r="H87" s="46"/>
    </row>
    <row r="88" spans="1:8" ht="50.1" customHeight="1" thickBot="1" x14ac:dyDescent="0.25">
      <c r="A88" s="24" t="s">
        <v>65</v>
      </c>
      <c r="B88" s="25"/>
      <c r="C88" s="26"/>
      <c r="D88" s="156" t="str">
        <f>"от "&amp;MIN(D90,D110:H111,F150,D112:H126)&amp;" до "&amp;MAX(D90,D110:H111,F150,D112:H126)</f>
        <v>от 510 до 9960</v>
      </c>
      <c r="E88" s="156"/>
      <c r="F88" s="156"/>
      <c r="G88" s="156"/>
      <c r="H88" s="157"/>
    </row>
    <row r="89" spans="1:8" ht="21.75" thickBot="1" x14ac:dyDescent="0.25">
      <c r="A89" s="301"/>
      <c r="B89" s="302"/>
      <c r="C89" s="118"/>
      <c r="D89" s="325"/>
      <c r="E89" s="325"/>
      <c r="F89" s="325"/>
      <c r="G89" s="325"/>
      <c r="H89" s="326"/>
    </row>
    <row r="90" spans="1:8" ht="60"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90" s="165">
        <v>1800</v>
      </c>
      <c r="E90" s="165"/>
      <c r="F90" s="165"/>
      <c r="G90" s="165"/>
      <c r="H90" s="166"/>
    </row>
    <row r="91" spans="1:8" ht="60" customHeight="1" thickBot="1" x14ac:dyDescent="0.25">
      <c r="A91" s="167" t="s">
        <v>67</v>
      </c>
      <c r="B91" s="168"/>
      <c r="C91" s="169"/>
      <c r="D91" s="170" t="s">
        <v>68</v>
      </c>
      <c r="E91" s="171"/>
      <c r="F91" s="171"/>
      <c r="G91" s="171"/>
      <c r="H91" s="172"/>
    </row>
    <row r="92" spans="1:8" ht="60" customHeight="1" x14ac:dyDescent="0.2">
      <c r="A92" s="173" t="s">
        <v>69</v>
      </c>
      <c r="B92" s="174"/>
      <c r="C92" s="169"/>
      <c r="D92" s="140">
        <f>D90/4</f>
        <v>450</v>
      </c>
      <c r="E92" s="140"/>
      <c r="F92" s="140"/>
      <c r="G92" s="140"/>
      <c r="H92" s="141"/>
    </row>
    <row r="93" spans="1:8" ht="60" customHeight="1" x14ac:dyDescent="0.2">
      <c r="A93" s="173" t="s">
        <v>70</v>
      </c>
      <c r="B93" s="174"/>
      <c r="C93" s="169"/>
      <c r="D93" s="140">
        <f>D90/5</f>
        <v>360</v>
      </c>
      <c r="E93" s="140"/>
      <c r="F93" s="140"/>
      <c r="G93" s="140"/>
      <c r="H93" s="141"/>
    </row>
    <row r="94" spans="1:8" ht="60" customHeight="1" x14ac:dyDescent="0.2">
      <c r="A94" s="173" t="s">
        <v>71</v>
      </c>
      <c r="B94" s="174"/>
      <c r="C94" s="169"/>
      <c r="D94" s="140">
        <f>D90/6</f>
        <v>300</v>
      </c>
      <c r="E94" s="140"/>
      <c r="F94" s="140"/>
      <c r="G94" s="140"/>
      <c r="H94" s="141"/>
    </row>
    <row r="95" spans="1:8" ht="60" customHeight="1" x14ac:dyDescent="0.2">
      <c r="A95" s="173" t="s">
        <v>72</v>
      </c>
      <c r="B95" s="174"/>
      <c r="C95" s="169"/>
      <c r="D95" s="140">
        <f>D90/7</f>
        <v>257.14285714285717</v>
      </c>
      <c r="E95" s="140"/>
      <c r="F95" s="140"/>
      <c r="G95" s="140"/>
      <c r="H95" s="141"/>
    </row>
    <row r="96" spans="1:8" ht="60" customHeight="1" x14ac:dyDescent="0.2">
      <c r="A96" s="173" t="s">
        <v>73</v>
      </c>
      <c r="B96" s="174"/>
      <c r="C96" s="169"/>
      <c r="D96" s="140">
        <f>D90/8</f>
        <v>225</v>
      </c>
      <c r="E96" s="140"/>
      <c r="F96" s="140"/>
      <c r="G96" s="140"/>
      <c r="H96" s="141"/>
    </row>
    <row r="97" spans="1:8" ht="60" customHeight="1" x14ac:dyDescent="0.2">
      <c r="A97" s="173" t="s">
        <v>74</v>
      </c>
      <c r="B97" s="174"/>
      <c r="C97" s="169"/>
      <c r="D97" s="140">
        <f>D90/9</f>
        <v>200</v>
      </c>
      <c r="E97" s="140"/>
      <c r="F97" s="140"/>
      <c r="G97" s="140"/>
      <c r="H97" s="141"/>
    </row>
    <row r="98" spans="1:8" ht="60" customHeight="1" x14ac:dyDescent="0.2">
      <c r="A98" s="173" t="s">
        <v>75</v>
      </c>
      <c r="B98" s="174"/>
      <c r="C98" s="169"/>
      <c r="D98" s="140">
        <f>D90/10</f>
        <v>180</v>
      </c>
      <c r="E98" s="140"/>
      <c r="F98" s="140"/>
      <c r="G98" s="140"/>
      <c r="H98" s="141"/>
    </row>
    <row r="99" spans="1:8" ht="60" customHeight="1" thickBot="1" x14ac:dyDescent="0.25">
      <c r="A99" s="162" t="s">
        <v>76</v>
      </c>
      <c r="B99" s="163"/>
      <c r="C99" s="169"/>
      <c r="D99" s="165">
        <v>2808</v>
      </c>
      <c r="E99" s="165"/>
      <c r="F99" s="165"/>
      <c r="G99" s="165"/>
      <c r="H99" s="166"/>
    </row>
    <row r="100" spans="1:8" ht="60" customHeight="1" thickBot="1" x14ac:dyDescent="0.25">
      <c r="A100" s="167" t="s">
        <v>67</v>
      </c>
      <c r="B100" s="168"/>
      <c r="C100" s="169"/>
      <c r="D100" s="170" t="s">
        <v>68</v>
      </c>
      <c r="E100" s="171"/>
      <c r="F100" s="171"/>
      <c r="G100" s="171"/>
      <c r="H100" s="172"/>
    </row>
    <row r="101" spans="1:8" ht="60" customHeight="1" x14ac:dyDescent="0.2">
      <c r="A101" s="173" t="s">
        <v>69</v>
      </c>
      <c r="B101" s="174"/>
      <c r="C101" s="169"/>
      <c r="D101" s="140">
        <v>702</v>
      </c>
      <c r="E101" s="140"/>
      <c r="F101" s="140"/>
      <c r="G101" s="140"/>
      <c r="H101" s="141"/>
    </row>
    <row r="102" spans="1:8" ht="60" customHeight="1" x14ac:dyDescent="0.2">
      <c r="A102" s="173" t="s">
        <v>70</v>
      </c>
      <c r="B102" s="174"/>
      <c r="C102" s="169"/>
      <c r="D102" s="140">
        <v>561.6</v>
      </c>
      <c r="E102" s="140"/>
      <c r="F102" s="140"/>
      <c r="G102" s="140"/>
      <c r="H102" s="141"/>
    </row>
    <row r="103" spans="1:8" ht="60" customHeight="1" x14ac:dyDescent="0.2">
      <c r="A103" s="173" t="s">
        <v>71</v>
      </c>
      <c r="B103" s="174"/>
      <c r="C103" s="169"/>
      <c r="D103" s="140">
        <v>468</v>
      </c>
      <c r="E103" s="140"/>
      <c r="F103" s="140"/>
      <c r="G103" s="140"/>
      <c r="H103" s="141"/>
    </row>
    <row r="104" spans="1:8" ht="60" customHeight="1" x14ac:dyDescent="0.2">
      <c r="A104" s="173" t="s">
        <v>72</v>
      </c>
      <c r="B104" s="174"/>
      <c r="C104" s="169"/>
      <c r="D104" s="140">
        <v>401.14285714285711</v>
      </c>
      <c r="E104" s="140"/>
      <c r="F104" s="140"/>
      <c r="G104" s="140"/>
      <c r="H104" s="141"/>
    </row>
    <row r="105" spans="1:8" ht="60" customHeight="1" x14ac:dyDescent="0.2">
      <c r="A105" s="173" t="s">
        <v>73</v>
      </c>
      <c r="B105" s="174"/>
      <c r="C105" s="169"/>
      <c r="D105" s="140">
        <v>351</v>
      </c>
      <c r="E105" s="140"/>
      <c r="F105" s="140"/>
      <c r="G105" s="140"/>
      <c r="H105" s="141"/>
    </row>
    <row r="106" spans="1:8" ht="60" customHeight="1" x14ac:dyDescent="0.2">
      <c r="A106" s="173" t="s">
        <v>74</v>
      </c>
      <c r="B106" s="174"/>
      <c r="C106" s="169"/>
      <c r="D106" s="140">
        <v>312</v>
      </c>
      <c r="E106" s="140"/>
      <c r="F106" s="140"/>
      <c r="G106" s="140"/>
      <c r="H106" s="141"/>
    </row>
    <row r="107" spans="1:8" ht="60"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"2ГИС.УССУРИЙСК"</v>
      </c>
      <c r="D110" s="56">
        <v>1620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1" s="56">
        <v>8400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2" s="56">
        <v>1800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"2ГИС.УССУРИЙСК"</v>
      </c>
      <c r="D113" s="56">
        <v>3300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"2ГИС.УССУРИЙСК"</v>
      </c>
      <c r="D114" s="56">
        <v>3960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5" s="56">
        <v>5100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6" s="56">
        <v>9000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7" s="56">
        <v>1200</v>
      </c>
      <c r="E117" s="37"/>
      <c r="F117" s="37"/>
      <c r="G117" s="37"/>
      <c r="H117" s="38"/>
    </row>
    <row r="118" spans="1:8" ht="50.1" customHeight="1" x14ac:dyDescent="0.2">
      <c r="A118" s="143" t="s">
        <v>86</v>
      </c>
      <c r="B118" s="144"/>
      <c r="C118" s="190" t="str">
        <f>C150</f>
        <v>электронный справочник на основе Справочника организаций "2ГИС.УССУРИЙСК" (мобильная версия 2ГИС 4.0 и выше)</v>
      </c>
      <c r="D118" s="56">
        <v>9960</v>
      </c>
      <c r="E118" s="37"/>
      <c r="F118" s="37"/>
      <c r="G118" s="37"/>
      <c r="H118" s="38"/>
    </row>
    <row r="119" spans="1:8" ht="50.1" customHeight="1" x14ac:dyDescent="0.2">
      <c r="A119" s="143" t="s">
        <v>87</v>
      </c>
      <c r="B119" s="144"/>
      <c r="C119" s="190" t="s">
        <v>88</v>
      </c>
      <c r="D119" s="56">
        <v>510</v>
      </c>
      <c r="E119" s="37"/>
      <c r="F119" s="37"/>
      <c r="G119" s="37"/>
      <c r="H119" s="38"/>
    </row>
    <row r="120" spans="1:8" ht="69.7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0" s="56">
        <v>1800</v>
      </c>
      <c r="E120" s="37"/>
      <c r="F120" s="37"/>
      <c r="G120" s="37"/>
      <c r="H120" s="38"/>
    </row>
    <row r="121" spans="1:8" ht="69.7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1" s="56">
        <v>1440</v>
      </c>
      <c r="E121" s="37"/>
      <c r="F121" s="37"/>
      <c r="G121" s="37"/>
      <c r="H121" s="38"/>
    </row>
    <row r="122" spans="1:8" ht="69.75" customHeight="1" x14ac:dyDescent="0.2">
      <c r="A122" s="143" t="s">
        <v>91</v>
      </c>
      <c r="B122" s="144"/>
      <c r="C122"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2" s="56">
        <v>1560</v>
      </c>
      <c r="E122" s="37"/>
      <c r="F122" s="37"/>
      <c r="G122" s="37"/>
      <c r="H122" s="38"/>
    </row>
    <row r="123" spans="1:8" ht="69.75" customHeight="1" x14ac:dyDescent="0.2">
      <c r="A123" s="143" t="s">
        <v>92</v>
      </c>
      <c r="B123" s="144"/>
      <c r="C123"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3" s="56">
        <v>720</v>
      </c>
      <c r="E123" s="37"/>
      <c r="F123" s="37"/>
      <c r="G123" s="37"/>
      <c r="H123" s="38"/>
    </row>
    <row r="124" spans="1:8" ht="69.7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4" s="56">
        <v>5400</v>
      </c>
      <c r="E124" s="37"/>
      <c r="F124" s="37"/>
      <c r="G124" s="37"/>
      <c r="H124" s="38"/>
    </row>
    <row r="125" spans="1:8" ht="69.7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5" s="56">
        <v>4002</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6" s="5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7" s="56">
        <v>900</v>
      </c>
      <c r="E127" s="37"/>
      <c r="F127" s="37"/>
      <c r="G127" s="37"/>
      <c r="H127" s="38"/>
    </row>
    <row r="128" spans="1:8" s="16" customFormat="1" ht="102" customHeight="1" thickBot="1" x14ac:dyDescent="0.25">
      <c r="A128" s="143" t="s">
        <v>96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8" s="56">
        <v>100002</v>
      </c>
      <c r="E128" s="37"/>
      <c r="F128" s="37"/>
      <c r="G128" s="37"/>
      <c r="H128" s="38"/>
    </row>
    <row r="129" spans="1:8" s="16" customFormat="1" ht="126" customHeight="1" x14ac:dyDescent="0.2">
      <c r="A129" s="143" t="s">
        <v>97</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9" s="56">
        <v>2400</v>
      </c>
      <c r="E129" s="37"/>
      <c r="F129" s="37"/>
      <c r="G129" s="37"/>
      <c r="H129" s="38"/>
    </row>
    <row r="130" spans="1:8" s="16" customFormat="1" ht="96" customHeight="1" x14ac:dyDescent="0.2">
      <c r="A130" s="137" t="s">
        <v>98</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30" s="56">
        <v>3000</v>
      </c>
      <c r="E130" s="37"/>
      <c r="F130" s="37"/>
      <c r="G130" s="37"/>
      <c r="H130" s="38"/>
    </row>
    <row r="131" spans="1:8" s="16" customFormat="1" ht="96" customHeight="1" x14ac:dyDescent="0.2">
      <c r="A131" s="137" t="s">
        <v>99</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31" s="56">
        <v>5010</v>
      </c>
      <c r="E131" s="37"/>
      <c r="F131" s="37"/>
      <c r="G131" s="37"/>
      <c r="H131" s="38"/>
    </row>
    <row r="132" spans="1:8" ht="50.1" customHeight="1" x14ac:dyDescent="0.2">
      <c r="A132" s="143" t="s">
        <v>100</v>
      </c>
      <c r="B132" s="144"/>
      <c r="C132" s="190" t="str">
        <f>"Интернет-площадка 2gis.ru на основе Cправочника организаций "&amp;$C$2&amp;""</f>
        <v>Интернет-площадка 2gis.ru на основе Cправочника организаций "2ГИС.УССУРИЙСК"</v>
      </c>
      <c r="D132" s="56">
        <v>2280</v>
      </c>
      <c r="E132" s="37"/>
      <c r="F132" s="37"/>
      <c r="G132" s="37"/>
      <c r="H132" s="38"/>
    </row>
    <row r="133" spans="1:8"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11760</v>
      </c>
      <c r="E133" s="37"/>
      <c r="F133" s="37"/>
      <c r="G133" s="37"/>
      <c r="H133" s="38"/>
    </row>
    <row r="134" spans="1:8" ht="50.1" customHeight="1" x14ac:dyDescent="0.2">
      <c r="A134" s="137" t="s">
        <v>102</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4" s="56">
        <v>2520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"2ГИС.УССУРИЙСК"</v>
      </c>
      <c r="D135" s="56">
        <v>4680</v>
      </c>
      <c r="E135" s="37"/>
      <c r="F135" s="37"/>
      <c r="G135" s="37"/>
      <c r="H135" s="38"/>
    </row>
    <row r="136" spans="1:8" ht="50.1" customHeight="1" x14ac:dyDescent="0.2">
      <c r="A136" s="137" t="s">
        <v>104</v>
      </c>
      <c r="B136" s="191"/>
      <c r="C136" s="190" t="str">
        <f>"Интернет-площадка 2gis.ru на основе Cправочника организаций "&amp;$C$2&amp;""</f>
        <v>Интернет-площадка 2gis.ru на основе Cправочника организаций "2ГИС.УССУРИЙСК"</v>
      </c>
      <c r="D136" s="56">
        <v>5616</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7" s="56">
        <v>7200</v>
      </c>
      <c r="E137" s="37"/>
      <c r="F137" s="37"/>
      <c r="G137" s="37"/>
      <c r="H137" s="38"/>
    </row>
    <row r="138" spans="1:8" ht="50.1" customHeight="1" x14ac:dyDescent="0.2">
      <c r="A138" s="137" t="s">
        <v>106</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8" s="56">
        <v>12600</v>
      </c>
      <c r="E138" s="37"/>
      <c r="F138" s="37"/>
      <c r="G138" s="37"/>
      <c r="H138" s="38"/>
    </row>
    <row r="139" spans="1:8" ht="50.1" customHeight="1" x14ac:dyDescent="0.2">
      <c r="A139" s="143" t="s">
        <v>107</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9" s="56">
        <v>1680</v>
      </c>
      <c r="E139" s="37"/>
      <c r="F139" s="37"/>
      <c r="G139" s="37"/>
      <c r="H139" s="38"/>
    </row>
    <row r="140" spans="1:8" ht="50.1" customHeight="1" x14ac:dyDescent="0.2">
      <c r="A140" s="143" t="s">
        <v>108</v>
      </c>
      <c r="B140" s="144"/>
      <c r="C140" s="190" t="s">
        <v>88</v>
      </c>
      <c r="D140" s="56">
        <v>720</v>
      </c>
      <c r="E140" s="37"/>
      <c r="F140" s="37"/>
      <c r="G140" s="37"/>
      <c r="H140" s="38"/>
    </row>
    <row r="141" spans="1:8" ht="66.75" customHeight="1" x14ac:dyDescent="0.2">
      <c r="A141" s="143" t="s">
        <v>109</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56">
        <v>7560</v>
      </c>
      <c r="E141" s="37"/>
      <c r="F141" s="37"/>
      <c r="G141" s="37"/>
      <c r="H141" s="38"/>
    </row>
    <row r="142" spans="1:8" ht="50.1" customHeight="1" thickBot="1" x14ac:dyDescent="0.25">
      <c r="A142" s="143" t="s">
        <v>110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8400</v>
      </c>
      <c r="E142" s="37"/>
      <c r="F142" s="37"/>
      <c r="G142" s="37"/>
      <c r="H142" s="38"/>
    </row>
    <row r="143" spans="1:8" s="28" customFormat="1" ht="50.1" customHeight="1" thickBot="1" x14ac:dyDescent="0.25">
      <c r="A143" s="24" t="s">
        <v>111</v>
      </c>
      <c r="B143" s="25"/>
      <c r="C143" s="26"/>
      <c r="D143" s="156"/>
      <c r="E143" s="156"/>
      <c r="F143" s="156"/>
      <c r="G143" s="156"/>
      <c r="H143" s="157"/>
    </row>
    <row r="144" spans="1:8" s="16" customFormat="1" ht="50.1" customHeight="1" x14ac:dyDescent="0.2">
      <c r="A144" s="494" t="s">
        <v>112</v>
      </c>
      <c r="B144" s="495"/>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44" s="31">
        <v>5004</v>
      </c>
      <c r="E144" s="32"/>
      <c r="F144" s="32"/>
      <c r="G144" s="32"/>
      <c r="H144" s="33"/>
    </row>
    <row r="145" spans="1:8" s="16" customFormat="1" ht="50.1" customHeight="1" x14ac:dyDescent="0.2">
      <c r="A145" s="143" t="s">
        <v>113</v>
      </c>
      <c r="B145" s="144"/>
      <c r="C145" s="196"/>
      <c r="D145" s="36">
        <v>5004</v>
      </c>
      <c r="E145" s="37"/>
      <c r="F145" s="37"/>
      <c r="G145" s="37"/>
      <c r="H145" s="38"/>
    </row>
    <row r="146" spans="1:8" s="16" customFormat="1" ht="50.1" customHeight="1" x14ac:dyDescent="0.2">
      <c r="A146" s="194" t="s">
        <v>114</v>
      </c>
      <c r="B146" s="195"/>
      <c r="C146" s="196"/>
      <c r="D146" s="329">
        <v>1500</v>
      </c>
      <c r="E146" s="140"/>
      <c r="F146" s="140"/>
      <c r="G146" s="140"/>
      <c r="H146" s="141"/>
    </row>
    <row r="147" spans="1:8" s="16" customFormat="1" ht="50.1" customHeight="1" x14ac:dyDescent="0.2">
      <c r="A147" s="194" t="s">
        <v>115</v>
      </c>
      <c r="B147" s="195"/>
      <c r="C147" s="196"/>
      <c r="D147" s="329">
        <v>150</v>
      </c>
      <c r="E147" s="140"/>
      <c r="F147" s="140"/>
      <c r="G147" s="140"/>
      <c r="H147" s="141"/>
    </row>
    <row r="148" spans="1:8" s="16" customFormat="1" ht="50.1" customHeight="1" thickBot="1" x14ac:dyDescent="0.25">
      <c r="A148" s="496" t="s">
        <v>116</v>
      </c>
      <c r="B148" s="497"/>
      <c r="C148" s="198"/>
      <c r="D148" s="78">
        <v>510</v>
      </c>
      <c r="E148" s="79"/>
      <c r="F148" s="79"/>
      <c r="G148" s="79"/>
      <c r="H148" s="80"/>
    </row>
    <row r="149" spans="1:8" s="16" customFormat="1" ht="50.1" customHeight="1" thickBot="1" x14ac:dyDescent="0.25">
      <c r="A149" s="24" t="s">
        <v>117</v>
      </c>
      <c r="B149" s="25"/>
      <c r="C149" s="26"/>
      <c r="D149" s="156"/>
      <c r="E149" s="156"/>
      <c r="F149" s="156"/>
      <c r="G149" s="156"/>
      <c r="H149" s="157"/>
    </row>
    <row r="150" spans="1:8" ht="50.1" customHeight="1" x14ac:dyDescent="0.2">
      <c r="A150" s="143" t="s">
        <v>118</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50" s="200">
        <f>F150*1.2</f>
        <v>2880</v>
      </c>
      <c r="E150" s="201">
        <f>F150*1.1</f>
        <v>2640</v>
      </c>
      <c r="F150" s="201">
        <v>2400</v>
      </c>
      <c r="G150" s="201">
        <f>F150*0.75</f>
        <v>1800</v>
      </c>
      <c r="H150" s="202">
        <f>F150*0.5</f>
        <v>1200</v>
      </c>
    </row>
    <row r="151" spans="1:8" ht="50.1" customHeight="1" x14ac:dyDescent="0.2">
      <c r="A151" s="143" t="s">
        <v>119</v>
      </c>
      <c r="B151" s="144"/>
      <c r="C151" s="190" t="str">
        <f>"Интернет-площадка 2gis.ru на основе Cправочника организаций "&amp;$C$2&amp;""</f>
        <v>Интернет-площадка 2gis.ru на основе Cправочника организаций "2ГИС.УССУРИЙСК"</v>
      </c>
      <c r="D151" s="36">
        <v>5400</v>
      </c>
      <c r="E151" s="37"/>
      <c r="F151" s="37"/>
      <c r="G151" s="37"/>
      <c r="H151" s="38"/>
    </row>
    <row r="152" spans="1:8" ht="50.1" customHeight="1" x14ac:dyDescent="0.2">
      <c r="A152" s="143" t="s">
        <v>120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2" s="56">
        <v>3900</v>
      </c>
      <c r="E152" s="37"/>
      <c r="F152" s="37"/>
      <c r="G152" s="37"/>
      <c r="H152" s="38"/>
    </row>
    <row r="153" spans="1:8" ht="50.1" customHeight="1" x14ac:dyDescent="0.2">
      <c r="A153" s="137" t="s">
        <v>287</v>
      </c>
      <c r="B153" s="191"/>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53" s="200">
        <f>F153*1.2</f>
        <v>4032</v>
      </c>
      <c r="E153" s="201">
        <f>F153*1.1</f>
        <v>3696.0000000000005</v>
      </c>
      <c r="F153" s="201">
        <v>3360</v>
      </c>
      <c r="G153" s="201">
        <f>F153*0.75</f>
        <v>2520</v>
      </c>
      <c r="H153" s="202">
        <f>F153*0.5</f>
        <v>1680</v>
      </c>
    </row>
    <row r="154" spans="1:8" ht="50.1" customHeight="1" x14ac:dyDescent="0.2">
      <c r="A154" s="137" t="s">
        <v>166</v>
      </c>
      <c r="B154" s="191"/>
      <c r="C154" s="190" t="str">
        <f>"Интернет-площадка 2gis.ru на основе Cправочника организаций "&amp;$C$2&amp;""</f>
        <v>Интернет-площадка 2gis.ru на основе Cправочника организаций "2ГИС.УССУРИЙСК"</v>
      </c>
      <c r="D154" s="36">
        <v>7560</v>
      </c>
      <c r="E154" s="37"/>
      <c r="F154" s="37"/>
      <c r="G154" s="37"/>
      <c r="H154" s="38"/>
    </row>
    <row r="155" spans="1:8" ht="50.1" customHeight="1" x14ac:dyDescent="0.2">
      <c r="A155" s="137" t="s">
        <v>123</v>
      </c>
      <c r="B155" s="191"/>
      <c r="C155"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6">
        <v>5520</v>
      </c>
      <c r="E155" s="37"/>
      <c r="F155" s="37"/>
      <c r="G155" s="37"/>
      <c r="H155" s="38"/>
    </row>
    <row r="156" spans="1:8" s="16" customFormat="1" ht="78" customHeight="1" x14ac:dyDescent="0.2">
      <c r="A156" s="143" t="s">
        <v>124</v>
      </c>
      <c r="B156" s="144"/>
      <c r="C156" s="203" t="str">
        <f>C151</f>
        <v>Интернет-площадка 2gis.ru на основе Cправочника организаций "2ГИС.УССУРИЙСК"</v>
      </c>
      <c r="D156" s="200">
        <f>F156*1.2</f>
        <v>2397.6</v>
      </c>
      <c r="E156" s="201">
        <f>F156*1.1</f>
        <v>2197.8000000000002</v>
      </c>
      <c r="F156" s="201">
        <v>1998</v>
      </c>
      <c r="G156" s="201">
        <f>F156*0.75</f>
        <v>1498.5</v>
      </c>
      <c r="H156" s="202">
        <f>F156*0.5</f>
        <v>999</v>
      </c>
    </row>
    <row r="157" spans="1:8" s="16" customFormat="1" ht="78" customHeight="1" thickBot="1" x14ac:dyDescent="0.25">
      <c r="A157" s="143" t="s">
        <v>125</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7" s="56">
        <v>3432</v>
      </c>
      <c r="E157" s="37"/>
      <c r="F157" s="37"/>
      <c r="G157" s="37"/>
      <c r="H157" s="38"/>
    </row>
    <row r="158" spans="1:8" ht="50.1" customHeight="1" thickBot="1" x14ac:dyDescent="0.25">
      <c r="A158" s="24" t="s">
        <v>185</v>
      </c>
      <c r="B158" s="25"/>
      <c r="C158" s="26"/>
      <c r="D158" s="156"/>
      <c r="E158" s="156"/>
      <c r="F158" s="156"/>
      <c r="G158" s="156"/>
      <c r="H158" s="157"/>
    </row>
    <row r="159" spans="1:8" s="23" customFormat="1" ht="30" customHeight="1" thickBot="1" x14ac:dyDescent="0.25">
      <c r="A159" s="357"/>
      <c r="B159" s="357"/>
      <c r="C159" s="357"/>
      <c r="D159" s="357"/>
      <c r="E159" s="357"/>
      <c r="F159" s="357"/>
      <c r="G159" s="357"/>
      <c r="H159" s="359"/>
    </row>
    <row r="160" spans="1:8" s="16" customFormat="1" ht="83.25" customHeight="1" x14ac:dyDescent="0.2">
      <c r="A160" s="494" t="s">
        <v>186</v>
      </c>
      <c r="B160" s="495"/>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0" s="564">
        <v>9240</v>
      </c>
      <c r="E160" s="509"/>
      <c r="F160" s="509"/>
      <c r="G160" s="509"/>
      <c r="H160" s="416"/>
    </row>
    <row r="161" spans="1:8" s="16" customFormat="1" ht="83.25" customHeight="1" thickBot="1" x14ac:dyDescent="0.25">
      <c r="A161" s="496" t="s">
        <v>187</v>
      </c>
      <c r="B161" s="497"/>
      <c r="C161" s="198"/>
      <c r="D161" s="327">
        <v>9240</v>
      </c>
      <c r="E161" s="148"/>
      <c r="F161" s="148"/>
      <c r="G161" s="148"/>
      <c r="H161" s="149"/>
    </row>
    <row r="162" spans="1:8" ht="50.1" customHeight="1" thickBot="1" x14ac:dyDescent="0.25">
      <c r="A162" s="180"/>
      <c r="B162" s="181"/>
      <c r="C162" s="182"/>
      <c r="D162" s="183"/>
      <c r="E162" s="183"/>
      <c r="F162" s="183"/>
      <c r="G162" s="183"/>
      <c r="H162" s="184"/>
    </row>
    <row r="163" spans="1:8" s="23" customFormat="1" ht="26.25" x14ac:dyDescent="0.2">
      <c r="A163" s="204"/>
      <c r="B163" s="205"/>
      <c r="C163" s="206"/>
      <c r="D163" s="205"/>
      <c r="E163" s="205"/>
      <c r="F163" s="205"/>
      <c r="G163" s="205"/>
      <c r="H163" s="207"/>
    </row>
    <row r="164" spans="1:8" s="16" customFormat="1" ht="21" x14ac:dyDescent="0.2">
      <c r="A164" s="208"/>
      <c r="B164" s="209" t="s">
        <v>126</v>
      </c>
      <c r="C164" s="210" t="s">
        <v>711</v>
      </c>
      <c r="D164" s="210"/>
      <c r="E164" s="211"/>
      <c r="F164" s="211"/>
      <c r="G164" s="211"/>
      <c r="H164" s="211"/>
    </row>
    <row r="165" spans="1:8" s="16" customFormat="1" ht="21" x14ac:dyDescent="0.2">
      <c r="A165" s="208"/>
      <c r="B165" s="211"/>
      <c r="C165" s="212" t="s">
        <v>260</v>
      </c>
      <c r="D165" s="212"/>
      <c r="E165" s="211"/>
      <c r="F165" s="211"/>
      <c r="G165" s="211"/>
      <c r="H165" s="211"/>
    </row>
    <row r="166" spans="1:8" s="16" customFormat="1" ht="21" x14ac:dyDescent="0.2">
      <c r="A166" s="208"/>
      <c r="B166" s="211"/>
      <c r="C166" s="212" t="s">
        <v>261</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Абакан_юр!A158</f>
        <v>По соглашению сторон в качестве валюты платежа могут выступать украинские гривны, в этом случае курс следующий: 1 руб. = 0,4427 гривен</v>
      </c>
      <c r="B168" s="215"/>
      <c r="C168" s="215"/>
      <c r="D168" s="216"/>
      <c r="E168" s="216"/>
      <c r="F168" s="217"/>
      <c r="G168" s="218"/>
      <c r="H168" s="218"/>
    </row>
    <row r="169" spans="1:8" ht="26.25" x14ac:dyDescent="0.2">
      <c r="A169" s="215" t="str">
        <f>Абакан_юр!A159</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x14ac:dyDescent="0.2">
      <c r="A171" s="215" t="str">
        <f>Абакан_юр!A161</f>
        <v>По соглашению сторон в качестве валюты платежа могут выступать евро, в этом случае курс следующий: 1 руб. = 0,0108 евро</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чешские кроны, в этом случае курс следующий: 1 руб. = 0,2672 крона</v>
      </c>
      <c r="B172" s="215"/>
      <c r="C172" s="215"/>
      <c r="D172" s="216"/>
      <c r="E172" s="217"/>
      <c r="F172" s="217"/>
      <c r="G172" s="220"/>
      <c r="H172" s="220"/>
    </row>
    <row r="173" spans="1:8" ht="26.25" x14ac:dyDescent="0.2">
      <c r="A173" s="215" t="str">
        <f>Абакан_юр!A163</f>
        <v>По соглашению сторон в качестве валюты платежа могут выступать киргизские сомы, в этом случае курс следующий: 1 руб. = 1,0485 сом</v>
      </c>
      <c r="B173" s="215"/>
      <c r="C173" s="215"/>
      <c r="D173" s="216"/>
      <c r="E173" s="216"/>
      <c r="F173" s="217"/>
      <c r="G173" s="220"/>
      <c r="H173" s="220"/>
    </row>
    <row r="174" spans="1:8" ht="26.25" x14ac:dyDescent="0.2">
      <c r="A174"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137</v>
      </c>
      <c r="B176" s="227"/>
      <c r="C176" s="227"/>
      <c r="D176" s="227"/>
      <c r="E176" s="227"/>
      <c r="F176" s="227"/>
      <c r="G176" s="227"/>
      <c r="H176" s="227"/>
    </row>
    <row r="177" spans="1:8" ht="21" x14ac:dyDescent="0.2">
      <c r="A177" s="227" t="s">
        <v>138</v>
      </c>
      <c r="B177" s="227"/>
      <c r="C177" s="227"/>
      <c r="D177" s="227"/>
      <c r="E177" s="227"/>
      <c r="F177" s="227"/>
      <c r="G177" s="227"/>
      <c r="H177" s="227"/>
    </row>
    <row r="178" spans="1:8" ht="26.25" x14ac:dyDescent="0.2">
      <c r="A178" s="221"/>
      <c r="B178" s="221"/>
      <c r="C178" s="222"/>
      <c r="D178" s="223"/>
      <c r="E178" s="223"/>
      <c r="F178" s="224"/>
      <c r="G178" s="225"/>
      <c r="H178" s="225"/>
    </row>
    <row r="179" spans="1:8" ht="24" thickBot="1" x14ac:dyDescent="0.25">
      <c r="A179" s="228" t="s">
        <v>139</v>
      </c>
      <c r="B179" s="228"/>
      <c r="C179" s="228"/>
      <c r="D179" s="228"/>
      <c r="E179" s="228"/>
      <c r="F179" s="229"/>
      <c r="G179" s="219"/>
      <c r="H179" s="230"/>
    </row>
    <row r="180" spans="1:8" ht="21.75" thickBot="1" x14ac:dyDescent="0.25">
      <c r="A180" s="540" t="s">
        <v>140</v>
      </c>
      <c r="B180" s="541"/>
      <c r="C180" s="541"/>
      <c r="D180" s="541"/>
      <c r="E180" s="542"/>
      <c r="F180" s="234"/>
      <c r="H180" s="235"/>
    </row>
    <row r="181" spans="1:8" ht="21.75" thickBot="1" x14ac:dyDescent="0.25">
      <c r="A181" s="305" t="s">
        <v>141</v>
      </c>
      <c r="B181" s="306"/>
      <c r="C181" s="238" t="s">
        <v>142</v>
      </c>
      <c r="D181" s="330" t="s">
        <v>143</v>
      </c>
      <c r="E181" s="331"/>
      <c r="F181" s="240"/>
      <c r="G181" s="240"/>
      <c r="H181" s="240"/>
    </row>
    <row r="182" spans="1:8" ht="84" x14ac:dyDescent="0.2">
      <c r="A182" s="246" t="s">
        <v>144</v>
      </c>
      <c r="B182" s="247"/>
      <c r="C182" s="248" t="s">
        <v>145</v>
      </c>
      <c r="D182" s="249" t="s">
        <v>146</v>
      </c>
      <c r="E182" s="250"/>
      <c r="F182" s="240"/>
      <c r="G182" s="240"/>
      <c r="H182" s="240"/>
    </row>
    <row r="183" spans="1:8" ht="21" x14ac:dyDescent="0.2">
      <c r="A183" s="246" t="s">
        <v>147</v>
      </c>
      <c r="B183" s="247"/>
      <c r="C183" s="248" t="s">
        <v>148</v>
      </c>
      <c r="D183" s="249" t="s">
        <v>149</v>
      </c>
      <c r="E183" s="250"/>
      <c r="F183" s="240"/>
      <c r="G183" s="240"/>
      <c r="H183" s="240"/>
    </row>
    <row r="184" spans="1:8" ht="63.75" thickBot="1" x14ac:dyDescent="0.25">
      <c r="A184" s="332" t="s">
        <v>150</v>
      </c>
      <c r="B184" s="333"/>
      <c r="C184" s="334" t="s">
        <v>151</v>
      </c>
      <c r="D184" s="335" t="s">
        <v>149</v>
      </c>
      <c r="E184" s="336"/>
      <c r="F184" s="240"/>
      <c r="G184" s="240"/>
      <c r="H184" s="240"/>
    </row>
    <row r="185" spans="1:8" ht="42.75" thickBot="1" x14ac:dyDescent="0.25">
      <c r="A185" s="332" t="s">
        <v>153</v>
      </c>
      <c r="B185" s="333"/>
      <c r="C185" s="546" t="s">
        <v>154</v>
      </c>
      <c r="D185" s="335" t="s">
        <v>149</v>
      </c>
      <c r="E185" s="336"/>
      <c r="F185" s="234"/>
      <c r="G185" s="234"/>
      <c r="H185" s="234"/>
    </row>
    <row r="186" spans="1:8" ht="50.1" customHeight="1" thickBot="1" x14ac:dyDescent="0.25">
      <c r="A186" s="332" t="s">
        <v>155</v>
      </c>
      <c r="B186" s="333"/>
      <c r="C186" s="334" t="s">
        <v>156</v>
      </c>
      <c r="D186" s="335" t="s">
        <v>149</v>
      </c>
      <c r="E186" s="336"/>
      <c r="F186" s="224"/>
      <c r="G186" s="225"/>
      <c r="H186" s="225"/>
    </row>
    <row r="187" spans="1:8" ht="50.1" customHeight="1" x14ac:dyDescent="0.2">
      <c r="A187" s="252" t="s">
        <v>157</v>
      </c>
      <c r="B187" s="252"/>
      <c r="C187" s="252"/>
      <c r="D187" s="252"/>
      <c r="E187" s="252"/>
      <c r="F187" s="252"/>
      <c r="G187" s="252"/>
      <c r="H187" s="252"/>
    </row>
    <row r="188" spans="1:8" ht="94.5" customHeight="1" x14ac:dyDescent="0.2">
      <c r="A188" s="252" t="s">
        <v>158</v>
      </c>
      <c r="B188" s="252"/>
      <c r="C188" s="252"/>
      <c r="D188" s="252"/>
      <c r="E188" s="252"/>
      <c r="F188" s="252"/>
      <c r="G188" s="252"/>
      <c r="H188" s="252"/>
    </row>
    <row r="189" spans="1:8" ht="101.25" customHeight="1" x14ac:dyDescent="0.2">
      <c r="A189"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11"/>
      <c r="C189" s="311"/>
      <c r="D189" s="311"/>
      <c r="E189" s="311"/>
      <c r="F189" s="311"/>
      <c r="G189" s="311"/>
      <c r="H189" s="311"/>
    </row>
    <row r="190" spans="1:8" ht="111" customHeight="1" x14ac:dyDescent="0.2">
      <c r="A190" s="227" t="s">
        <v>160</v>
      </c>
      <c r="B190" s="227"/>
      <c r="C190" s="227"/>
      <c r="D190" s="227"/>
      <c r="E190" s="227"/>
      <c r="F190" s="227"/>
      <c r="G190" s="227"/>
      <c r="H190" s="227"/>
    </row>
    <row r="191" spans="1:8" ht="124.5" customHeight="1" x14ac:dyDescent="0.2">
      <c r="A191" s="252" t="s">
        <v>161</v>
      </c>
      <c r="B191" s="252"/>
      <c r="C191" s="252"/>
      <c r="D191" s="252"/>
      <c r="E191" s="252"/>
      <c r="F191" s="252"/>
      <c r="G191" s="252"/>
      <c r="H191" s="252"/>
    </row>
    <row r="192" spans="1:8" s="205" customFormat="1" ht="102.75" customHeight="1" x14ac:dyDescent="0.2">
      <c r="A192" s="227" t="s">
        <v>162</v>
      </c>
      <c r="B192" s="227"/>
      <c r="C192" s="227"/>
      <c r="D192" s="227"/>
      <c r="E192" s="227"/>
      <c r="F192" s="227"/>
      <c r="G192" s="227"/>
      <c r="H192" s="227"/>
    </row>
    <row r="193" spans="1:8" s="226" customFormat="1" ht="222.75" customHeight="1" x14ac:dyDescent="0.2">
      <c r="A193" s="204"/>
      <c r="B193" s="205"/>
      <c r="C193" s="206"/>
      <c r="D193" s="205"/>
      <c r="E193" s="205"/>
      <c r="F193" s="205"/>
      <c r="G193" s="205"/>
      <c r="H193" s="207"/>
    </row>
    <row r="194" spans="1:8" ht="27" customHeight="1" x14ac:dyDescent="0.2"/>
    <row r="195" spans="1:8" ht="27" customHeight="1" x14ac:dyDescent="0.2"/>
    <row r="196" spans="1:8" ht="182.25" customHeight="1" x14ac:dyDescent="0.2"/>
    <row r="197" spans="1:8" ht="81" customHeight="1" x14ac:dyDescent="0.2"/>
    <row r="198" spans="1:8" ht="48.75" customHeight="1" x14ac:dyDescent="0.2"/>
    <row r="199" spans="1:8" s="254" customFormat="1" ht="114.75" customHeight="1" x14ac:dyDescent="0.2">
      <c r="A199" s="204"/>
      <c r="B199" s="205"/>
      <c r="C199" s="206"/>
      <c r="D199" s="205"/>
      <c r="E199" s="205"/>
      <c r="F199" s="205"/>
      <c r="G199" s="205"/>
      <c r="H199" s="207"/>
    </row>
  </sheetData>
  <sheetProtection selectLockedCells="1" selectUnlockedCells="1"/>
  <mergeCells count="316">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2:B162"/>
    <mergeCell ref="D162:H162"/>
    <mergeCell ref="C164:D164"/>
    <mergeCell ref="C165:D165"/>
    <mergeCell ref="C166:D166"/>
    <mergeCell ref="C167:D167"/>
    <mergeCell ref="A159:C159"/>
    <mergeCell ref="D159:H159"/>
    <mergeCell ref="A160:B160"/>
    <mergeCell ref="C160:C161"/>
    <mergeCell ref="D160:H160"/>
    <mergeCell ref="A161:B161"/>
    <mergeCell ref="D161:H161"/>
    <mergeCell ref="A155:B155"/>
    <mergeCell ref="D155:H155"/>
    <mergeCell ref="A156:B156"/>
    <mergeCell ref="A157:B157"/>
    <mergeCell ref="D157:H157"/>
    <mergeCell ref="A158:B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3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237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10879.199999999999</v>
      </c>
      <c r="E7" s="32">
        <f>F7*1.1</f>
        <v>9972.6</v>
      </c>
      <c r="F7" s="32">
        <v>9066</v>
      </c>
      <c r="G7" s="32">
        <f>F7*0.75</f>
        <v>6799.5</v>
      </c>
      <c r="H7" s="33">
        <f>F7*0.5</f>
        <v>4533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12513.6</v>
      </c>
      <c r="E12" s="32">
        <f>F12*1.1</f>
        <v>11470.800000000001</v>
      </c>
      <c r="F12" s="32">
        <v>10428</v>
      </c>
      <c r="G12" s="32">
        <f>F12*0.75</f>
        <v>7821</v>
      </c>
      <c r="H12" s="33">
        <f>F12*0.5</f>
        <v>5214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4">
        <v>204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19584</v>
      </c>
      <c r="E27" s="32">
        <f>F27*1.1</f>
        <v>17952</v>
      </c>
      <c r="F27" s="32">
        <v>16320</v>
      </c>
      <c r="G27" s="32">
        <f>F27*0.75</f>
        <v>12240</v>
      </c>
      <c r="H27" s="33">
        <f>F27*0.5</f>
        <v>8160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22536</v>
      </c>
      <c r="E32" s="32">
        <f>F32*1.1</f>
        <v>20658</v>
      </c>
      <c r="F32" s="32">
        <v>18780</v>
      </c>
      <c r="G32" s="32">
        <f>F32*0.75</f>
        <v>14085</v>
      </c>
      <c r="H32" s="33">
        <f>F32*0.5</f>
        <v>9390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372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361">
        <f>F48*1.2</f>
        <v>5184</v>
      </c>
      <c r="E48" s="361">
        <f>F48*1.1</f>
        <v>4752</v>
      </c>
      <c r="F48" s="361">
        <v>4320</v>
      </c>
      <c r="G48" s="361">
        <f>F48*0.75</f>
        <v>3240</v>
      </c>
      <c r="H48" s="361">
        <f>F48*0.5</f>
        <v>2160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2202 до 44040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6" s="365">
        <v>2202</v>
      </c>
      <c r="E56" s="128"/>
      <c r="F56" s="128"/>
      <c r="G56" s="128"/>
      <c r="H56" s="129"/>
    </row>
    <row r="57" spans="1:8" ht="37.5" customHeight="1" outlineLevel="1" x14ac:dyDescent="0.2">
      <c r="A57" s="130" t="s">
        <v>33</v>
      </c>
      <c r="B57" s="366"/>
      <c r="C57" s="367"/>
      <c r="D57" s="56">
        <v>4404</v>
      </c>
      <c r="E57" s="37"/>
      <c r="F57" s="37"/>
      <c r="G57" s="37"/>
      <c r="H57" s="38"/>
    </row>
    <row r="58" spans="1:8" ht="37.5" customHeight="1" outlineLevel="1" x14ac:dyDescent="0.2">
      <c r="A58" s="130" t="s">
        <v>34</v>
      </c>
      <c r="B58" s="366"/>
      <c r="C58" s="367"/>
      <c r="D58" s="56">
        <v>6606</v>
      </c>
      <c r="E58" s="37"/>
      <c r="F58" s="37"/>
      <c r="G58" s="37"/>
      <c r="H58" s="38"/>
    </row>
    <row r="59" spans="1:8" ht="37.5" customHeight="1" outlineLevel="1" x14ac:dyDescent="0.2">
      <c r="A59" s="130" t="s">
        <v>35</v>
      </c>
      <c r="B59" s="366"/>
      <c r="C59" s="367"/>
      <c r="D59" s="56">
        <v>8808</v>
      </c>
      <c r="E59" s="37"/>
      <c r="F59" s="37"/>
      <c r="G59" s="37"/>
      <c r="H59" s="38"/>
    </row>
    <row r="60" spans="1:8" ht="37.5" customHeight="1" outlineLevel="1" x14ac:dyDescent="0.2">
      <c r="A60" s="130" t="s">
        <v>36</v>
      </c>
      <c r="B60" s="366"/>
      <c r="C60" s="367"/>
      <c r="D60" s="56">
        <v>11010</v>
      </c>
      <c r="E60" s="37"/>
      <c r="F60" s="37"/>
      <c r="G60" s="37"/>
      <c r="H60" s="38"/>
    </row>
    <row r="61" spans="1:8" ht="37.5" customHeight="1" outlineLevel="1" x14ac:dyDescent="0.2">
      <c r="A61" s="130" t="s">
        <v>37</v>
      </c>
      <c r="B61" s="366"/>
      <c r="C61" s="367"/>
      <c r="D61" s="56">
        <v>13212</v>
      </c>
      <c r="E61" s="37"/>
      <c r="F61" s="37"/>
      <c r="G61" s="37"/>
      <c r="H61" s="38"/>
    </row>
    <row r="62" spans="1:8" ht="37.5" customHeight="1" outlineLevel="1" x14ac:dyDescent="0.2">
      <c r="A62" s="130" t="s">
        <v>38</v>
      </c>
      <c r="B62" s="366"/>
      <c r="C62" s="367"/>
      <c r="D62" s="56">
        <v>15414</v>
      </c>
      <c r="E62" s="37"/>
      <c r="F62" s="37"/>
      <c r="G62" s="37"/>
      <c r="H62" s="38"/>
    </row>
    <row r="63" spans="1:8" ht="37.5" customHeight="1" outlineLevel="1" x14ac:dyDescent="0.2">
      <c r="A63" s="130" t="s">
        <v>39</v>
      </c>
      <c r="B63" s="366"/>
      <c r="C63" s="367"/>
      <c r="D63" s="56">
        <v>17616</v>
      </c>
      <c r="E63" s="37"/>
      <c r="F63" s="37"/>
      <c r="G63" s="37"/>
      <c r="H63" s="38"/>
    </row>
    <row r="64" spans="1:8" ht="37.5" customHeight="1" outlineLevel="1" x14ac:dyDescent="0.2">
      <c r="A64" s="130" t="s">
        <v>40</v>
      </c>
      <c r="B64" s="366"/>
      <c r="C64" s="367"/>
      <c r="D64" s="56">
        <v>19818</v>
      </c>
      <c r="E64" s="37"/>
      <c r="F64" s="37"/>
      <c r="G64" s="37"/>
      <c r="H64" s="38"/>
    </row>
    <row r="65" spans="1:8" ht="37.5" customHeight="1" outlineLevel="1" x14ac:dyDescent="0.2">
      <c r="A65" s="130" t="s">
        <v>41</v>
      </c>
      <c r="B65" s="366"/>
      <c r="C65" s="367"/>
      <c r="D65" s="56">
        <v>22020</v>
      </c>
      <c r="E65" s="37"/>
      <c r="F65" s="37"/>
      <c r="G65" s="37"/>
      <c r="H65" s="38"/>
    </row>
    <row r="66" spans="1:8" ht="37.5" customHeight="1" outlineLevel="1" x14ac:dyDescent="0.2">
      <c r="A66" s="130" t="s">
        <v>42</v>
      </c>
      <c r="B66" s="366"/>
      <c r="C66" s="367"/>
      <c r="D66" s="56">
        <v>24222</v>
      </c>
      <c r="E66" s="37"/>
      <c r="F66" s="37"/>
      <c r="G66" s="37"/>
      <c r="H66" s="38"/>
    </row>
    <row r="67" spans="1:8" ht="37.5" customHeight="1" outlineLevel="1" x14ac:dyDescent="0.2">
      <c r="A67" s="130" t="s">
        <v>43</v>
      </c>
      <c r="B67" s="366"/>
      <c r="C67" s="367"/>
      <c r="D67" s="56">
        <v>26424</v>
      </c>
      <c r="E67" s="37"/>
      <c r="F67" s="37"/>
      <c r="G67" s="37"/>
      <c r="H67" s="38"/>
    </row>
    <row r="68" spans="1:8" ht="37.5" customHeight="1" outlineLevel="1" x14ac:dyDescent="0.2">
      <c r="A68" s="130" t="s">
        <v>44</v>
      </c>
      <c r="B68" s="366"/>
      <c r="C68" s="367"/>
      <c r="D68" s="56">
        <v>28626</v>
      </c>
      <c r="E68" s="37"/>
      <c r="F68" s="37"/>
      <c r="G68" s="37"/>
      <c r="H68" s="38"/>
    </row>
    <row r="69" spans="1:8" ht="37.5" customHeight="1" outlineLevel="1" x14ac:dyDescent="0.2">
      <c r="A69" s="130" t="s">
        <v>45</v>
      </c>
      <c r="B69" s="366"/>
      <c r="C69" s="367"/>
      <c r="D69" s="56">
        <v>30828</v>
      </c>
      <c r="E69" s="37"/>
      <c r="F69" s="37"/>
      <c r="G69" s="37"/>
      <c r="H69" s="38"/>
    </row>
    <row r="70" spans="1:8" ht="37.5" customHeight="1" outlineLevel="1" x14ac:dyDescent="0.2">
      <c r="A70" s="130" t="s">
        <v>46</v>
      </c>
      <c r="B70" s="366"/>
      <c r="C70" s="367"/>
      <c r="D70" s="56">
        <v>33030</v>
      </c>
      <c r="E70" s="37"/>
      <c r="F70" s="37"/>
      <c r="G70" s="37"/>
      <c r="H70" s="38"/>
    </row>
    <row r="71" spans="1:8" ht="37.5" customHeight="1" outlineLevel="1" x14ac:dyDescent="0.2">
      <c r="A71" s="130" t="s">
        <v>47</v>
      </c>
      <c r="B71" s="366"/>
      <c r="C71" s="367"/>
      <c r="D71" s="56">
        <v>35232</v>
      </c>
      <c r="E71" s="37"/>
      <c r="F71" s="37"/>
      <c r="G71" s="37"/>
      <c r="H71" s="38"/>
    </row>
    <row r="72" spans="1:8" ht="37.5" customHeight="1" outlineLevel="1" x14ac:dyDescent="0.2">
      <c r="A72" s="130" t="s">
        <v>48</v>
      </c>
      <c r="B72" s="366"/>
      <c r="C72" s="367"/>
      <c r="D72" s="56">
        <v>37434</v>
      </c>
      <c r="E72" s="37"/>
      <c r="F72" s="37"/>
      <c r="G72" s="37"/>
      <c r="H72" s="38"/>
    </row>
    <row r="73" spans="1:8" ht="37.5" customHeight="1" outlineLevel="1" x14ac:dyDescent="0.2">
      <c r="A73" s="130" t="s">
        <v>49</v>
      </c>
      <c r="B73" s="366"/>
      <c r="C73" s="367"/>
      <c r="D73" s="56">
        <v>39636</v>
      </c>
      <c r="E73" s="37"/>
      <c r="F73" s="37"/>
      <c r="G73" s="37"/>
      <c r="H73" s="38"/>
    </row>
    <row r="74" spans="1:8" ht="37.5" customHeight="1" outlineLevel="1" x14ac:dyDescent="0.2">
      <c r="A74" s="130" t="s">
        <v>50</v>
      </c>
      <c r="B74" s="366"/>
      <c r="C74" s="367"/>
      <c r="D74" s="56">
        <v>41838</v>
      </c>
      <c r="E74" s="37"/>
      <c r="F74" s="37"/>
      <c r="G74" s="37"/>
      <c r="H74" s="38"/>
    </row>
    <row r="75" spans="1:8" ht="37.5" customHeight="1" outlineLevel="1" x14ac:dyDescent="0.2">
      <c r="A75" s="130" t="s">
        <v>51</v>
      </c>
      <c r="B75" s="366"/>
      <c r="C75" s="367"/>
      <c r="D75" s="56">
        <v>44040</v>
      </c>
      <c r="E75" s="37"/>
      <c r="F75" s="37"/>
      <c r="G75" s="37"/>
      <c r="H75" s="38"/>
    </row>
    <row r="76" spans="1:8" ht="37.5" customHeight="1" outlineLevel="1" x14ac:dyDescent="0.2">
      <c r="A76" s="130" t="s">
        <v>197</v>
      </c>
      <c r="B76" s="366"/>
      <c r="C76" s="385"/>
      <c r="D76" s="56">
        <v>46242</v>
      </c>
      <c r="E76" s="37"/>
      <c r="F76" s="37"/>
      <c r="G76" s="37"/>
      <c r="H76" s="38"/>
    </row>
    <row r="77" spans="1:8" ht="37.5" customHeight="1" outlineLevel="1" x14ac:dyDescent="0.2">
      <c r="A77" s="130" t="s">
        <v>198</v>
      </c>
      <c r="B77" s="366"/>
      <c r="C77" s="385"/>
      <c r="D77" s="56">
        <v>48444</v>
      </c>
      <c r="E77" s="37"/>
      <c r="F77" s="37"/>
      <c r="G77" s="37"/>
      <c r="H77" s="38"/>
    </row>
    <row r="78" spans="1:8" ht="37.5" customHeight="1" outlineLevel="1" x14ac:dyDescent="0.2">
      <c r="A78" s="130" t="s">
        <v>199</v>
      </c>
      <c r="B78" s="366"/>
      <c r="C78" s="385"/>
      <c r="D78" s="56">
        <v>50646</v>
      </c>
      <c r="E78" s="37"/>
      <c r="F78" s="37"/>
      <c r="G78" s="37"/>
      <c r="H78" s="38"/>
    </row>
    <row r="79" spans="1:8" ht="37.5" customHeight="1" outlineLevel="1" x14ac:dyDescent="0.2">
      <c r="A79" s="130" t="s">
        <v>200</v>
      </c>
      <c r="B79" s="366"/>
      <c r="C79" s="385"/>
      <c r="D79" s="56">
        <v>52848</v>
      </c>
      <c r="E79" s="37"/>
      <c r="F79" s="37"/>
      <c r="G79" s="37"/>
      <c r="H79" s="38"/>
    </row>
    <row r="80" spans="1:8" ht="37.5" customHeight="1" outlineLevel="1" x14ac:dyDescent="0.2">
      <c r="A80" s="130" t="s">
        <v>201</v>
      </c>
      <c r="B80" s="366"/>
      <c r="C80" s="385"/>
      <c r="D80" s="56">
        <v>55050</v>
      </c>
      <c r="E80" s="37"/>
      <c r="F80" s="37"/>
      <c r="G80" s="37"/>
      <c r="H80" s="38"/>
    </row>
    <row r="81" spans="1:8" ht="37.5" customHeight="1" outlineLevel="1" x14ac:dyDescent="0.2">
      <c r="A81" s="130" t="s">
        <v>202</v>
      </c>
      <c r="B81" s="366"/>
      <c r="C81" s="385"/>
      <c r="D81" s="56">
        <v>57252</v>
      </c>
      <c r="E81" s="37"/>
      <c r="F81" s="37"/>
      <c r="G81" s="37"/>
      <c r="H81" s="38"/>
    </row>
    <row r="82" spans="1:8" ht="37.5" customHeight="1" outlineLevel="1" x14ac:dyDescent="0.2">
      <c r="A82" s="130" t="s">
        <v>203</v>
      </c>
      <c r="B82" s="366"/>
      <c r="C82" s="385"/>
      <c r="D82" s="56">
        <v>59454</v>
      </c>
      <c r="E82" s="37"/>
      <c r="F82" s="37"/>
      <c r="G82" s="37"/>
      <c r="H82" s="38"/>
    </row>
    <row r="83" spans="1:8" ht="37.5" customHeight="1" outlineLevel="1" x14ac:dyDescent="0.2">
      <c r="A83" s="130" t="s">
        <v>204</v>
      </c>
      <c r="B83" s="366"/>
      <c r="C83" s="385"/>
      <c r="D83" s="56">
        <v>61656</v>
      </c>
      <c r="E83" s="37"/>
      <c r="F83" s="37"/>
      <c r="G83" s="37"/>
      <c r="H83" s="38"/>
    </row>
    <row r="84" spans="1:8" ht="37.5" customHeight="1" outlineLevel="1" x14ac:dyDescent="0.2">
      <c r="A84" s="130" t="s">
        <v>205</v>
      </c>
      <c r="B84" s="366"/>
      <c r="C84" s="385"/>
      <c r="D84" s="56">
        <v>63858</v>
      </c>
      <c r="E84" s="37"/>
      <c r="F84" s="37"/>
      <c r="G84" s="37"/>
      <c r="H84" s="38"/>
    </row>
    <row r="85" spans="1:8" ht="37.5" customHeight="1" outlineLevel="1" thickBot="1" x14ac:dyDescent="0.25">
      <c r="A85" s="130" t="s">
        <v>206</v>
      </c>
      <c r="B85" s="366"/>
      <c r="C85" s="386"/>
      <c r="D85" s="56">
        <v>66060</v>
      </c>
      <c r="E85" s="37"/>
      <c r="F85" s="37"/>
      <c r="G85" s="37"/>
      <c r="H85" s="38"/>
    </row>
    <row r="86" spans="1:8" ht="50.1" customHeight="1" thickBot="1" x14ac:dyDescent="0.25">
      <c r="A86" s="119" t="s">
        <v>52</v>
      </c>
      <c r="B86" s="120"/>
      <c r="C86" s="120"/>
      <c r="D86" s="121" t="str">
        <f>"от "&amp;MIN(D87:D96)&amp;" до "&amp;MAX(D87:D96)</f>
        <v>от 297 до 11022</v>
      </c>
      <c r="E86" s="122"/>
      <c r="F86" s="122"/>
      <c r="G86" s="122"/>
      <c r="H86" s="123"/>
    </row>
    <row r="87" spans="1:8" s="16" customFormat="1" ht="159" customHeight="1" x14ac:dyDescent="0.2">
      <c r="A87" s="132" t="s">
        <v>53</v>
      </c>
      <c r="B87" s="133" t="s">
        <v>13</v>
      </c>
      <c r="C87" s="385"/>
      <c r="D87" s="135">
        <v>768</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88" s="140">
        <v>516</v>
      </c>
      <c r="E88" s="140"/>
      <c r="F88" s="140"/>
      <c r="G88" s="140"/>
      <c r="H88" s="141"/>
    </row>
    <row r="89" spans="1:8" ht="37.5" customHeight="1" x14ac:dyDescent="0.2">
      <c r="A89" s="137" t="s">
        <v>55</v>
      </c>
      <c r="B89" s="138"/>
      <c r="C89" s="142"/>
      <c r="D89" s="140">
        <v>11022</v>
      </c>
      <c r="E89" s="140"/>
      <c r="F89" s="140"/>
      <c r="G89" s="140"/>
      <c r="H89" s="141"/>
    </row>
    <row r="90" spans="1:8" ht="37.5" customHeight="1" x14ac:dyDescent="0.2">
      <c r="A90" s="137" t="s">
        <v>56</v>
      </c>
      <c r="B90" s="138"/>
      <c r="C90" s="142"/>
      <c r="D90" s="140">
        <v>2160</v>
      </c>
      <c r="E90" s="140"/>
      <c r="F90" s="140"/>
      <c r="G90" s="140"/>
      <c r="H90" s="141"/>
    </row>
    <row r="91" spans="1:8" ht="37.5" customHeight="1" x14ac:dyDescent="0.2">
      <c r="A91" s="143" t="s">
        <v>57</v>
      </c>
      <c r="B91" s="144"/>
      <c r="C91" s="142"/>
      <c r="D91" s="140">
        <v>5946</v>
      </c>
      <c r="E91" s="140"/>
      <c r="F91" s="140"/>
      <c r="G91" s="140"/>
      <c r="H91" s="141"/>
    </row>
    <row r="92" spans="1:8" ht="37.5" customHeight="1" x14ac:dyDescent="0.2">
      <c r="A92" s="137" t="s">
        <v>58</v>
      </c>
      <c r="B92" s="138"/>
      <c r="C92" s="142"/>
      <c r="D92" s="140">
        <v>297</v>
      </c>
      <c r="E92" s="140"/>
      <c r="F92" s="140"/>
      <c r="G92" s="140"/>
      <c r="H92" s="141"/>
    </row>
    <row r="93" spans="1:8" ht="37.5" customHeight="1" x14ac:dyDescent="0.2">
      <c r="A93" s="137" t="s">
        <v>59</v>
      </c>
      <c r="B93" s="138"/>
      <c r="C93" s="142"/>
      <c r="D93" s="140">
        <v>297</v>
      </c>
      <c r="E93" s="140"/>
      <c r="F93" s="140"/>
      <c r="G93" s="140"/>
      <c r="H93" s="141"/>
    </row>
    <row r="94" spans="1:8" ht="37.5" customHeight="1" x14ac:dyDescent="0.2">
      <c r="A94" s="137" t="s">
        <v>60</v>
      </c>
      <c r="B94" s="138"/>
      <c r="C94" s="142"/>
      <c r="D94" s="140">
        <v>594</v>
      </c>
      <c r="E94" s="140"/>
      <c r="F94" s="140"/>
      <c r="G94" s="140"/>
      <c r="H94" s="141"/>
    </row>
    <row r="95" spans="1:8" ht="37.5" customHeight="1" x14ac:dyDescent="0.2">
      <c r="A95" s="137" t="s">
        <v>61</v>
      </c>
      <c r="B95" s="138"/>
      <c r="C95" s="142"/>
      <c r="D95" s="140">
        <v>891</v>
      </c>
      <c r="E95" s="140"/>
      <c r="F95" s="140"/>
      <c r="G95" s="140"/>
      <c r="H95" s="141"/>
    </row>
    <row r="96" spans="1:8" ht="37.5" customHeight="1" thickBot="1" x14ac:dyDescent="0.25">
      <c r="A96" s="145" t="s">
        <v>62</v>
      </c>
      <c r="B96" s="146"/>
      <c r="C96" s="147"/>
      <c r="D96" s="148">
        <v>5064</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7" s="45">
        <v>30</v>
      </c>
      <c r="E97" s="45"/>
      <c r="F97" s="45"/>
      <c r="G97" s="45"/>
      <c r="H97" s="46"/>
    </row>
    <row r="98" spans="1:8" ht="50.1" customHeight="1" thickBot="1" x14ac:dyDescent="0.25">
      <c r="A98" s="24" t="s">
        <v>65</v>
      </c>
      <c r="B98" s="25"/>
      <c r="C98" s="26"/>
      <c r="D98" s="156" t="str">
        <f>"от "&amp;MIN(D100,D120:H121,F161,D122:H136)&amp;" до "&amp;MAX(D100,D120:H121,F161,D122:H136)</f>
        <v>от 618 до 33306</v>
      </c>
      <c r="E98" s="156"/>
      <c r="F98" s="156"/>
      <c r="G98" s="156"/>
      <c r="H98" s="157"/>
    </row>
    <row r="99" spans="1:8" ht="21.75" thickBot="1" x14ac:dyDescent="0.25">
      <c r="A99" s="301"/>
      <c r="B99" s="302"/>
      <c r="C99" s="118"/>
      <c r="D99" s="325"/>
      <c r="E99" s="325"/>
      <c r="F99" s="325"/>
      <c r="G99" s="325"/>
      <c r="H99" s="326"/>
    </row>
    <row r="100" spans="1:8" ht="70.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00" s="165">
        <v>6660</v>
      </c>
      <c r="E100" s="165"/>
      <c r="F100" s="165"/>
      <c r="G100" s="165"/>
      <c r="H100" s="166"/>
    </row>
    <row r="101" spans="1:8" ht="70.5" customHeight="1" thickBot="1" x14ac:dyDescent="0.25">
      <c r="A101" s="167" t="s">
        <v>67</v>
      </c>
      <c r="B101" s="168"/>
      <c r="C101" s="169"/>
      <c r="D101" s="170" t="s">
        <v>68</v>
      </c>
      <c r="E101" s="171"/>
      <c r="F101" s="171"/>
      <c r="G101" s="171"/>
      <c r="H101" s="172"/>
    </row>
    <row r="102" spans="1:8" ht="70.5" customHeight="1" x14ac:dyDescent="0.2">
      <c r="A102" s="173" t="s">
        <v>69</v>
      </c>
      <c r="B102" s="174"/>
      <c r="C102" s="169"/>
      <c r="D102" s="140">
        <f>D100/4</f>
        <v>1665</v>
      </c>
      <c r="E102" s="140"/>
      <c r="F102" s="140"/>
      <c r="G102" s="140"/>
      <c r="H102" s="141"/>
    </row>
    <row r="103" spans="1:8" ht="70.5" customHeight="1" x14ac:dyDescent="0.2">
      <c r="A103" s="173" t="s">
        <v>70</v>
      </c>
      <c r="B103" s="174"/>
      <c r="C103" s="169"/>
      <c r="D103" s="140">
        <f>D100/5</f>
        <v>1332</v>
      </c>
      <c r="E103" s="140"/>
      <c r="F103" s="140"/>
      <c r="G103" s="140"/>
      <c r="H103" s="141"/>
    </row>
    <row r="104" spans="1:8" ht="70.5" customHeight="1" x14ac:dyDescent="0.2">
      <c r="A104" s="173" t="s">
        <v>71</v>
      </c>
      <c r="B104" s="174"/>
      <c r="C104" s="169"/>
      <c r="D104" s="140">
        <f>D100/6</f>
        <v>1110</v>
      </c>
      <c r="E104" s="140"/>
      <c r="F104" s="140"/>
      <c r="G104" s="140"/>
      <c r="H104" s="141"/>
    </row>
    <row r="105" spans="1:8" ht="70.5" customHeight="1" x14ac:dyDescent="0.2">
      <c r="A105" s="173" t="s">
        <v>72</v>
      </c>
      <c r="B105" s="174"/>
      <c r="C105" s="169"/>
      <c r="D105" s="140">
        <f>D100/7</f>
        <v>951.42857142857144</v>
      </c>
      <c r="E105" s="140"/>
      <c r="F105" s="140"/>
      <c r="G105" s="140"/>
      <c r="H105" s="141"/>
    </row>
    <row r="106" spans="1:8" ht="70.5" customHeight="1" x14ac:dyDescent="0.2">
      <c r="A106" s="173" t="s">
        <v>73</v>
      </c>
      <c r="B106" s="174"/>
      <c r="C106" s="169"/>
      <c r="D106" s="140">
        <f>D100/8</f>
        <v>832.5</v>
      </c>
      <c r="E106" s="140"/>
      <c r="F106" s="140"/>
      <c r="G106" s="140"/>
      <c r="H106" s="141"/>
    </row>
    <row r="107" spans="1:8" ht="70.5" customHeight="1" x14ac:dyDescent="0.2">
      <c r="A107" s="173" t="s">
        <v>74</v>
      </c>
      <c r="B107" s="174"/>
      <c r="C107" s="169"/>
      <c r="D107" s="140">
        <f>D100/9</f>
        <v>740</v>
      </c>
      <c r="E107" s="140"/>
      <c r="F107" s="140"/>
      <c r="G107" s="140"/>
      <c r="H107" s="141"/>
    </row>
    <row r="108" spans="1:8" ht="70.5" customHeight="1" x14ac:dyDescent="0.2">
      <c r="A108" s="173" t="s">
        <v>75</v>
      </c>
      <c r="B108" s="174"/>
      <c r="C108" s="169"/>
      <c r="D108" s="140">
        <f>D100/10</f>
        <v>666</v>
      </c>
      <c r="E108" s="140"/>
      <c r="F108" s="140"/>
      <c r="G108" s="140"/>
      <c r="H108" s="141"/>
    </row>
    <row r="109" spans="1:8" ht="70.5" customHeight="1" thickBot="1" x14ac:dyDescent="0.25">
      <c r="A109" s="162" t="s">
        <v>76</v>
      </c>
      <c r="B109" s="163"/>
      <c r="C109" s="169"/>
      <c r="D109" s="165">
        <v>10320</v>
      </c>
      <c r="E109" s="165"/>
      <c r="F109" s="165"/>
      <c r="G109" s="165"/>
      <c r="H109" s="166"/>
    </row>
    <row r="110" spans="1:8" ht="70.5" customHeight="1" thickBot="1" x14ac:dyDescent="0.25">
      <c r="A110" s="167" t="s">
        <v>67</v>
      </c>
      <c r="B110" s="168"/>
      <c r="C110" s="169"/>
      <c r="D110" s="170" t="s">
        <v>68</v>
      </c>
      <c r="E110" s="171"/>
      <c r="F110" s="171"/>
      <c r="G110" s="171"/>
      <c r="H110" s="172"/>
    </row>
    <row r="111" spans="1:8" ht="70.5" customHeight="1" x14ac:dyDescent="0.2">
      <c r="A111" s="173" t="s">
        <v>69</v>
      </c>
      <c r="B111" s="174"/>
      <c r="C111" s="169"/>
      <c r="D111" s="140">
        <v>2580</v>
      </c>
      <c r="E111" s="140"/>
      <c r="F111" s="140"/>
      <c r="G111" s="140"/>
      <c r="H111" s="141"/>
    </row>
    <row r="112" spans="1:8" ht="70.5" customHeight="1" x14ac:dyDescent="0.2">
      <c r="A112" s="173" t="s">
        <v>70</v>
      </c>
      <c r="B112" s="174"/>
      <c r="C112" s="169"/>
      <c r="D112" s="140">
        <v>2064</v>
      </c>
      <c r="E112" s="140"/>
      <c r="F112" s="140"/>
      <c r="G112" s="140"/>
      <c r="H112" s="141"/>
    </row>
    <row r="113" spans="1:8" ht="70.5" customHeight="1" x14ac:dyDescent="0.2">
      <c r="A113" s="173" t="s">
        <v>71</v>
      </c>
      <c r="B113" s="174"/>
      <c r="C113" s="169"/>
      <c r="D113" s="140">
        <v>1719.9999999999998</v>
      </c>
      <c r="E113" s="140"/>
      <c r="F113" s="140"/>
      <c r="G113" s="140"/>
      <c r="H113" s="141"/>
    </row>
    <row r="114" spans="1:8" ht="70.5" customHeight="1" x14ac:dyDescent="0.2">
      <c r="A114" s="173" t="s">
        <v>72</v>
      </c>
      <c r="B114" s="174"/>
      <c r="C114" s="169"/>
      <c r="D114" s="140">
        <v>1474.2857142857144</v>
      </c>
      <c r="E114" s="140"/>
      <c r="F114" s="140"/>
      <c r="G114" s="140"/>
      <c r="H114" s="141"/>
    </row>
    <row r="115" spans="1:8" ht="70.5" customHeight="1" x14ac:dyDescent="0.2">
      <c r="A115" s="173" t="s">
        <v>73</v>
      </c>
      <c r="B115" s="174"/>
      <c r="C115" s="169"/>
      <c r="D115" s="140">
        <v>1290</v>
      </c>
      <c r="E115" s="140"/>
      <c r="F115" s="140"/>
      <c r="G115" s="140"/>
      <c r="H115" s="141"/>
    </row>
    <row r="116" spans="1:8" ht="70.5" customHeight="1" x14ac:dyDescent="0.2">
      <c r="A116" s="173" t="s">
        <v>74</v>
      </c>
      <c r="B116" s="174"/>
      <c r="C116" s="169"/>
      <c r="D116" s="140">
        <v>1146.6666666666665</v>
      </c>
      <c r="E116" s="140"/>
      <c r="F116" s="140"/>
      <c r="G116" s="140"/>
      <c r="H116" s="141"/>
    </row>
    <row r="117" spans="1:8" ht="70.5" customHeight="1" thickBot="1" x14ac:dyDescent="0.25">
      <c r="A117" s="173" t="s">
        <v>75</v>
      </c>
      <c r="B117" s="174"/>
      <c r="C117" s="177"/>
      <c r="D117" s="140">
        <v>1032</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18" s="44">
        <v>9348</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"2ГИС.БЛАГОВЕЩЕНСК"</v>
      </c>
      <c r="D120" s="31">
        <v>4572</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1" s="187">
        <v>4428</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2" s="36">
        <v>5778</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"2ГИС.БЛАГОВЕЩЕНСК"</v>
      </c>
      <c r="D123" s="36">
        <v>5712</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"2ГИС.БЛАГОВЕЩЕНСК"</v>
      </c>
      <c r="D124" s="36">
        <v>6854.4</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5" s="36">
        <v>4872</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6" s="36">
        <v>4428</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7" s="36">
        <v>5520</v>
      </c>
      <c r="E127" s="37"/>
      <c r="F127" s="37"/>
      <c r="G127" s="37"/>
      <c r="H127" s="38"/>
    </row>
    <row r="128" spans="1:8" ht="50.1" customHeight="1" x14ac:dyDescent="0.2">
      <c r="A128" s="143" t="s">
        <v>86</v>
      </c>
      <c r="B128" s="144"/>
      <c r="C12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28" s="36">
        <v>18960</v>
      </c>
      <c r="E128" s="37"/>
      <c r="F128" s="37"/>
      <c r="G128" s="37"/>
      <c r="H128" s="38"/>
    </row>
    <row r="129" spans="1:8" ht="50.1" customHeight="1" x14ac:dyDescent="0.2">
      <c r="A129" s="143" t="s">
        <v>87</v>
      </c>
      <c r="B129" s="144"/>
      <c r="C129" s="186" t="s">
        <v>88</v>
      </c>
      <c r="D129" s="36">
        <v>618</v>
      </c>
      <c r="E129" s="37"/>
      <c r="F129" s="37"/>
      <c r="G129" s="37"/>
      <c r="H129" s="38"/>
    </row>
    <row r="130" spans="1:8" ht="62.4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0" s="36">
        <v>6378</v>
      </c>
      <c r="E130" s="37"/>
      <c r="F130" s="37"/>
      <c r="G130" s="37"/>
      <c r="H130" s="38"/>
    </row>
    <row r="131" spans="1:8" ht="62.45" customHeight="1" x14ac:dyDescent="0.2">
      <c r="A131" s="143" t="s">
        <v>90</v>
      </c>
      <c r="B131" s="144"/>
      <c r="C131" s="186" t="str">
        <f t="shared" ref="C131: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1" s="36">
        <v>4638</v>
      </c>
      <c r="E131" s="37"/>
      <c r="F131" s="37"/>
      <c r="G131" s="37"/>
      <c r="H131" s="38"/>
    </row>
    <row r="132" spans="1:8" ht="62.45" customHeight="1" x14ac:dyDescent="0.2">
      <c r="A132" s="143" t="s">
        <v>91</v>
      </c>
      <c r="B132" s="144"/>
      <c r="C132"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2" s="36">
        <v>5316</v>
      </c>
      <c r="E132" s="37"/>
      <c r="F132" s="37"/>
      <c r="G132" s="37"/>
      <c r="H132" s="38"/>
    </row>
    <row r="133" spans="1:8" ht="62.45" customHeight="1" x14ac:dyDescent="0.2">
      <c r="A133" s="143" t="s">
        <v>92</v>
      </c>
      <c r="B133" s="144"/>
      <c r="C133"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3" s="36">
        <v>2322</v>
      </c>
      <c r="E133" s="37"/>
      <c r="F133" s="37"/>
      <c r="G133" s="37"/>
      <c r="H133" s="38"/>
    </row>
    <row r="134" spans="1:8" ht="62.45" customHeight="1" x14ac:dyDescent="0.2">
      <c r="A134" s="143" t="s">
        <v>93</v>
      </c>
      <c r="B134" s="144" t="s">
        <v>93</v>
      </c>
      <c r="C134"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4" s="36">
        <v>33306</v>
      </c>
      <c r="E134" s="37"/>
      <c r="F134" s="37"/>
      <c r="G134" s="37"/>
      <c r="H134" s="38"/>
    </row>
    <row r="135" spans="1:8" ht="62.45" customHeight="1" x14ac:dyDescent="0.2">
      <c r="A135" s="143" t="s">
        <v>94</v>
      </c>
      <c r="B135" s="144" t="s">
        <v>94</v>
      </c>
      <c r="C135"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5" s="36">
        <v>14004</v>
      </c>
      <c r="E135" s="37"/>
      <c r="F135" s="37"/>
      <c r="G135" s="37"/>
      <c r="H135" s="38"/>
    </row>
    <row r="136" spans="1:8" ht="50.1" customHeight="1" x14ac:dyDescent="0.2">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6" s="36">
        <v>27522</v>
      </c>
      <c r="E136" s="37"/>
      <c r="F136" s="37"/>
      <c r="G136" s="37"/>
      <c r="H136" s="38"/>
    </row>
    <row r="137" spans="1:8" s="16" customFormat="1" ht="102" customHeight="1" x14ac:dyDescent="0.2">
      <c r="A137" s="143" t="s">
        <v>16</v>
      </c>
      <c r="B137" s="144"/>
      <c r="C13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7" s="36">
        <v>1296</v>
      </c>
      <c r="E137" s="37"/>
      <c r="F137" s="37"/>
      <c r="G137" s="37"/>
      <c r="H137" s="38"/>
    </row>
    <row r="138" spans="1:8" s="16" customFormat="1" ht="102" customHeight="1" x14ac:dyDescent="0.2">
      <c r="A138" s="143" t="s">
        <v>96</v>
      </c>
      <c r="B138" s="144"/>
      <c r="C138"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8" s="36">
        <v>100002</v>
      </c>
      <c r="E138" s="37"/>
      <c r="F138" s="37"/>
      <c r="G138" s="37"/>
      <c r="H138" s="38"/>
    </row>
    <row r="139" spans="1:8" s="16" customFormat="1" ht="126" customHeight="1" x14ac:dyDescent="0.2">
      <c r="A139" s="143" t="s">
        <v>97</v>
      </c>
      <c r="B139" s="144"/>
      <c r="C13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9" s="36">
        <v>9528</v>
      </c>
      <c r="E139" s="37"/>
      <c r="F139" s="37"/>
      <c r="G139" s="37"/>
      <c r="H139" s="38"/>
    </row>
    <row r="140" spans="1:8" s="16" customFormat="1" ht="126" customHeight="1" x14ac:dyDescent="0.2">
      <c r="A140" s="143" t="s">
        <v>98</v>
      </c>
      <c r="B140" s="144"/>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0" s="36">
        <v>6900</v>
      </c>
      <c r="E140" s="37"/>
      <c r="F140" s="37"/>
      <c r="G140" s="37"/>
      <c r="H140" s="38"/>
    </row>
    <row r="141" spans="1:8" s="16" customFormat="1" ht="126" customHeight="1" x14ac:dyDescent="0.2">
      <c r="A141" s="137" t="s">
        <v>99</v>
      </c>
      <c r="B141" s="191"/>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1" s="36">
        <v>11004</v>
      </c>
      <c r="E141" s="37"/>
      <c r="F141" s="37"/>
      <c r="G141" s="37"/>
      <c r="H141" s="38"/>
    </row>
    <row r="142" spans="1:8" ht="50.1" customHeight="1" x14ac:dyDescent="0.2">
      <c r="A142" s="143" t="s">
        <v>100</v>
      </c>
      <c r="B142" s="144"/>
      <c r="C142" s="186" t="str">
        <f>"Интернет-площадка 2gis.ru на основе Cправочника организаций "&amp;$C$2&amp;""</f>
        <v>Интернет-площадка 2gis.ru на основе Cправочника организаций "2ГИС.БЛАГОВЕЩЕНСК"</v>
      </c>
      <c r="D142" s="36">
        <v>8280</v>
      </c>
      <c r="E142" s="37"/>
      <c r="F142" s="37"/>
      <c r="G142" s="37"/>
      <c r="H142" s="38"/>
    </row>
    <row r="143" spans="1:8" ht="50.1" customHeight="1" x14ac:dyDescent="0.2">
      <c r="A143" s="143" t="s">
        <v>101</v>
      </c>
      <c r="B143" s="144"/>
      <c r="C143" s="186"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6">
        <v>8040</v>
      </c>
      <c r="E143" s="37"/>
      <c r="F143" s="37"/>
      <c r="G143" s="37"/>
      <c r="H143" s="38"/>
    </row>
    <row r="144" spans="1:8" ht="50.1" customHeight="1" x14ac:dyDescent="0.2">
      <c r="A144" s="143" t="s">
        <v>102</v>
      </c>
      <c r="B144" s="144"/>
      <c r="C144" s="186" t="str">
        <f t="shared" si="1"/>
        <v>Электронный справочник на основе Справочника организаций "2ГИС.БЛАГОВЕЩЕНСК" (версия для ПК)</v>
      </c>
      <c r="D144" s="36">
        <v>10440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"2ГИС.БЛАГОВЕЩЕНСК"</v>
      </c>
      <c r="D145" s="36">
        <v>10320</v>
      </c>
      <c r="E145" s="37"/>
      <c r="F145" s="37"/>
      <c r="G145" s="37"/>
      <c r="H145" s="38"/>
    </row>
    <row r="146" spans="1:8" ht="50.1" customHeight="1" x14ac:dyDescent="0.2">
      <c r="A146" s="143" t="s">
        <v>104</v>
      </c>
      <c r="B146" s="144"/>
      <c r="C146" s="186" t="str">
        <f>"Интернет-площадка 2gis.ru на основе Cправочника организаций "&amp;$C$2&amp;""</f>
        <v>Интернет-площадка 2gis.ru на основе Cправочника организаций "2ГИС.БЛАГОВЕЩЕНСК"</v>
      </c>
      <c r="D146" s="36">
        <v>12384</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"2ГИС.БЛАГОВЕЩЕНСК" (версия для ПК)</v>
      </c>
      <c r="D147" s="36">
        <v>8880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"2ГИС.БЛАГОВЕЩЕНСК" (версия для ПК)</v>
      </c>
      <c r="D148" s="36">
        <v>8040</v>
      </c>
      <c r="E148" s="37"/>
      <c r="F148" s="37"/>
      <c r="G148" s="37"/>
      <c r="H148" s="38"/>
    </row>
    <row r="149" spans="1:8" ht="50.1" customHeight="1" x14ac:dyDescent="0.2">
      <c r="A149" s="143" t="s">
        <v>107</v>
      </c>
      <c r="B149" s="144"/>
      <c r="C149" s="186" t="str">
        <f t="shared" si="1"/>
        <v>Электронный справочник на основе Справочника организаций "2ГИС.БЛАГОВЕЩЕНСК" (версия для ПК)</v>
      </c>
      <c r="D149" s="36">
        <v>9960</v>
      </c>
      <c r="E149" s="37"/>
      <c r="F149" s="37"/>
      <c r="G149" s="37"/>
      <c r="H149" s="38"/>
    </row>
    <row r="150" spans="1:8" ht="50.1" customHeight="1" x14ac:dyDescent="0.2">
      <c r="A150" s="143" t="s">
        <v>108</v>
      </c>
      <c r="B150" s="144"/>
      <c r="C150" s="186" t="s">
        <v>88</v>
      </c>
      <c r="D150" s="36">
        <v>1200</v>
      </c>
      <c r="E150" s="37"/>
      <c r="F150" s="37"/>
      <c r="G150" s="37"/>
      <c r="H150" s="38"/>
    </row>
    <row r="151" spans="1:8" ht="69.75" customHeight="1" x14ac:dyDescent="0.2">
      <c r="A151" s="143" t="s">
        <v>109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6">
        <v>60000</v>
      </c>
      <c r="E151" s="37"/>
      <c r="F151" s="37"/>
      <c r="G151" s="37"/>
      <c r="H151" s="38"/>
    </row>
    <row r="152" spans="1:8" ht="50.1" customHeight="1" thickBot="1" x14ac:dyDescent="0.25">
      <c r="A152" s="143" t="s">
        <v>110</v>
      </c>
      <c r="B152" s="144"/>
      <c r="C152" s="186" t="str">
        <f t="shared" si="1"/>
        <v>Электронный справочник на основе Справочника организаций "2ГИС.БЛАГОВЕЩЕНСК" (версия для ПК)</v>
      </c>
      <c r="D152" s="44">
        <v>49560</v>
      </c>
      <c r="E152" s="45"/>
      <c r="F152" s="45"/>
      <c r="G152" s="45"/>
      <c r="H152" s="46"/>
    </row>
    <row r="153" spans="1:8" s="28" customFormat="1" ht="50.1" customHeight="1" thickBot="1" x14ac:dyDescent="0.25">
      <c r="A153" s="24" t="s">
        <v>111</v>
      </c>
      <c r="B153" s="25"/>
      <c r="C153" s="26"/>
      <c r="D153" s="156"/>
      <c r="E153" s="156"/>
      <c r="F153" s="156"/>
      <c r="G153" s="156"/>
      <c r="H153" s="157"/>
    </row>
    <row r="154" spans="1:8" s="28" customFormat="1" ht="50.1" customHeight="1" thickBot="1" x14ac:dyDescent="0.25">
      <c r="A154" s="382" t="s">
        <v>5</v>
      </c>
      <c r="B154" s="387"/>
      <c r="C154" s="388" t="s">
        <v>7</v>
      </c>
      <c r="D154" s="20" t="s">
        <v>8</v>
      </c>
      <c r="E154" s="21"/>
      <c r="F154" s="21"/>
      <c r="G154" s="21"/>
      <c r="H154" s="22"/>
    </row>
    <row r="155" spans="1:8" s="16" customFormat="1" ht="50.1" customHeight="1" x14ac:dyDescent="0.2">
      <c r="A155" s="143" t="s">
        <v>113</v>
      </c>
      <c r="B155" s="144"/>
      <c r="C155" s="389"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55" s="36">
        <v>5508</v>
      </c>
      <c r="E155" s="37"/>
      <c r="F155" s="37"/>
      <c r="G155" s="37"/>
      <c r="H155" s="38"/>
    </row>
    <row r="156" spans="1:8" s="16" customFormat="1" ht="50.1" customHeight="1" x14ac:dyDescent="0.2">
      <c r="A156" s="143" t="s">
        <v>112</v>
      </c>
      <c r="B156" s="144"/>
      <c r="C156" s="390"/>
      <c r="D156" s="36">
        <v>7200</v>
      </c>
      <c r="E156" s="37"/>
      <c r="F156" s="37"/>
      <c r="G156" s="37"/>
      <c r="H156" s="38"/>
    </row>
    <row r="157" spans="1:8" s="16" customFormat="1" ht="50.1" customHeight="1" x14ac:dyDescent="0.2">
      <c r="A157" s="194" t="s">
        <v>114</v>
      </c>
      <c r="B157" s="195"/>
      <c r="C157" s="390"/>
      <c r="D157" s="329">
        <v>3300</v>
      </c>
      <c r="E157" s="140"/>
      <c r="F157" s="140"/>
      <c r="G157" s="140"/>
      <c r="H157" s="140"/>
    </row>
    <row r="158" spans="1:8" s="16" customFormat="1" ht="50.1" customHeight="1" x14ac:dyDescent="0.2">
      <c r="A158" s="194" t="s">
        <v>115</v>
      </c>
      <c r="B158" s="195"/>
      <c r="C158" s="390"/>
      <c r="D158" s="329">
        <v>330</v>
      </c>
      <c r="E158" s="140"/>
      <c r="F158" s="140"/>
      <c r="G158" s="140"/>
      <c r="H158" s="140"/>
    </row>
    <row r="159" spans="1:8" s="16" customFormat="1" ht="50.1" customHeight="1" thickBot="1" x14ac:dyDescent="0.25">
      <c r="A159" s="194" t="s">
        <v>116</v>
      </c>
      <c r="B159" s="195"/>
      <c r="C159" s="391"/>
      <c r="D159" s="78">
        <v>1155</v>
      </c>
      <c r="E159" s="79"/>
      <c r="F159" s="79"/>
      <c r="G159" s="79"/>
      <c r="H159" s="79"/>
    </row>
    <row r="160" spans="1:8" s="16" customFormat="1" ht="50.1" customHeight="1" thickBot="1" x14ac:dyDescent="0.25">
      <c r="A160" s="24" t="s">
        <v>117</v>
      </c>
      <c r="B160" s="25"/>
      <c r="C160" s="26"/>
      <c r="D160" s="156"/>
      <c r="E160" s="156"/>
      <c r="F160" s="156"/>
      <c r="G160" s="156"/>
      <c r="H160" s="157"/>
    </row>
    <row r="161" spans="1:8" ht="50.1" customHeight="1" x14ac:dyDescent="0.2">
      <c r="A161" s="143" t="s">
        <v>118</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1" s="200">
        <f>F161*1.2</f>
        <v>7171.2</v>
      </c>
      <c r="E161" s="201">
        <f>F161*1.1</f>
        <v>6573.6</v>
      </c>
      <c r="F161" s="201">
        <v>5976</v>
      </c>
      <c r="G161" s="201">
        <f>F161*0.75</f>
        <v>4482</v>
      </c>
      <c r="H161" s="202">
        <f>F161*0.5</f>
        <v>2988</v>
      </c>
    </row>
    <row r="162" spans="1:8" ht="50.1" customHeight="1" x14ac:dyDescent="0.2">
      <c r="A162" s="143" t="s">
        <v>119</v>
      </c>
      <c r="B162" s="144"/>
      <c r="C162" s="186" t="str">
        <f>"Интернет-площадка 2gis.ru на основе Cправочника организаций "&amp;$C$2&amp;""</f>
        <v>Интернет-площадка 2gis.ru на основе Cправочника организаций "2ГИС.БЛАГОВЕЩЕНСК"</v>
      </c>
      <c r="D162" s="36">
        <v>2556</v>
      </c>
      <c r="E162" s="37"/>
      <c r="F162" s="37"/>
      <c r="G162" s="37"/>
      <c r="H162" s="38"/>
    </row>
    <row r="163" spans="1:8" ht="50.1" customHeight="1" x14ac:dyDescent="0.2">
      <c r="A163" s="143" t="s">
        <v>120</v>
      </c>
      <c r="B163" s="144"/>
      <c r="C163"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3" s="36">
        <v>2214</v>
      </c>
      <c r="E163" s="37"/>
      <c r="F163" s="37"/>
      <c r="G163" s="37"/>
      <c r="H163" s="38"/>
    </row>
    <row r="164" spans="1:8" ht="50.1" customHeight="1" x14ac:dyDescent="0.2">
      <c r="A164" s="143" t="s">
        <v>121</v>
      </c>
      <c r="B164" s="144"/>
      <c r="C16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4" s="200">
        <f>F164*1.2</f>
        <v>12960</v>
      </c>
      <c r="E164" s="201">
        <f>F164*1.1</f>
        <v>11880.000000000002</v>
      </c>
      <c r="F164" s="201">
        <v>10800</v>
      </c>
      <c r="G164" s="201">
        <f>F164*0.75</f>
        <v>8100</v>
      </c>
      <c r="H164" s="202">
        <f>F164*0.5</f>
        <v>5400</v>
      </c>
    </row>
    <row r="165" spans="1:8" ht="50.1" customHeight="1" x14ac:dyDescent="0.2">
      <c r="A165" s="143" t="s">
        <v>166</v>
      </c>
      <c r="B165" s="144"/>
      <c r="C165" s="186" t="str">
        <f>"Интернет-площадка 2gis.ru на основе Cправочника организаций "&amp;$C$2&amp;""</f>
        <v>Интернет-площадка 2gis.ru на основе Cправочника организаций "2ГИС.БЛАГОВЕЩЕНСК"</v>
      </c>
      <c r="D165" s="36">
        <v>4680</v>
      </c>
      <c r="E165" s="37"/>
      <c r="F165" s="37"/>
      <c r="G165" s="37"/>
      <c r="H165" s="38"/>
    </row>
    <row r="166" spans="1:8" ht="50.1" customHeight="1" x14ac:dyDescent="0.2">
      <c r="A166" s="143" t="s">
        <v>123</v>
      </c>
      <c r="B166" s="144"/>
      <c r="C16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6" s="36">
        <v>4080</v>
      </c>
      <c r="E166" s="37"/>
      <c r="F166" s="37"/>
      <c r="G166" s="37"/>
      <c r="H166" s="38"/>
    </row>
    <row r="167" spans="1:8" s="16" customFormat="1" ht="126" customHeight="1" thickBot="1" x14ac:dyDescent="0.25">
      <c r="A167" s="143" t="s">
        <v>124</v>
      </c>
      <c r="B167" s="144"/>
      <c r="C167" s="203" t="str">
        <f>C162</f>
        <v>Интернет-площадка 2gis.ru на основе Cправочника организаций "2ГИС.БЛАГОВЕЩЕНСК"</v>
      </c>
      <c r="D167" s="200">
        <f>F167*1.2</f>
        <v>5882.4</v>
      </c>
      <c r="E167" s="201">
        <f>F167*1.1</f>
        <v>5392.2000000000007</v>
      </c>
      <c r="F167" s="201">
        <v>4902</v>
      </c>
      <c r="G167" s="201">
        <f>F167*0.75</f>
        <v>3676.5</v>
      </c>
      <c r="H167" s="202">
        <f>F167*0.5</f>
        <v>2451</v>
      </c>
    </row>
    <row r="168" spans="1:8" ht="49.5" customHeight="1" thickBot="1" x14ac:dyDescent="0.25">
      <c r="A168" s="24" t="s">
        <v>185</v>
      </c>
      <c r="B168" s="25"/>
      <c r="C168" s="26"/>
      <c r="D168" s="156"/>
      <c r="E168" s="156"/>
      <c r="F168" s="156"/>
      <c r="G168" s="156"/>
      <c r="H168" s="157"/>
    </row>
    <row r="169" spans="1:8" s="23" customFormat="1" ht="30" customHeight="1" thickBot="1" x14ac:dyDescent="0.25">
      <c r="A169" s="357"/>
      <c r="B169" s="357"/>
      <c r="C169" s="358"/>
      <c r="D169" s="357"/>
      <c r="E169" s="357"/>
      <c r="F169" s="357"/>
      <c r="G169" s="357"/>
      <c r="H169" s="359"/>
    </row>
    <row r="170" spans="1:8" s="16" customFormat="1" ht="185.25" customHeight="1" x14ac:dyDescent="0.2">
      <c r="A170" s="143" t="s">
        <v>186</v>
      </c>
      <c r="B170" s="144"/>
      <c r="C17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70" s="31">
        <v>9480</v>
      </c>
      <c r="E170" s="32"/>
      <c r="F170" s="32"/>
      <c r="G170" s="32"/>
      <c r="H170" s="33"/>
    </row>
    <row r="171" spans="1:8" s="16" customFormat="1" ht="83.25" customHeight="1" thickBot="1" x14ac:dyDescent="0.25">
      <c r="A171" s="143" t="s">
        <v>187</v>
      </c>
      <c r="B171" s="144"/>
      <c r="C171" s="198"/>
      <c r="D171" s="36">
        <v>9480</v>
      </c>
      <c r="E171" s="37"/>
      <c r="F171" s="37"/>
      <c r="G171" s="37"/>
      <c r="H171" s="38"/>
    </row>
    <row r="172" spans="1:8" ht="21.75" thickBot="1" x14ac:dyDescent="0.25">
      <c r="A172" s="301"/>
      <c r="B172" s="302"/>
      <c r="C172" s="182"/>
      <c r="D172" s="325"/>
      <c r="E172" s="325"/>
      <c r="F172" s="325"/>
      <c r="G172" s="325"/>
      <c r="H172" s="326"/>
    </row>
    <row r="174" spans="1:8" ht="21" x14ac:dyDescent="0.2">
      <c r="A174" s="208"/>
      <c r="B174" s="209" t="s">
        <v>126</v>
      </c>
      <c r="C174" s="210" t="s">
        <v>238</v>
      </c>
      <c r="D174" s="210"/>
      <c r="E174" s="211"/>
      <c r="F174" s="211"/>
      <c r="G174" s="211"/>
      <c r="H174" s="211"/>
    </row>
    <row r="175" spans="1:8" ht="21" x14ac:dyDescent="0.2">
      <c r="A175" s="208"/>
      <c r="B175" s="211"/>
      <c r="C175" s="212" t="s">
        <v>239</v>
      </c>
      <c r="D175" s="212"/>
      <c r="E175" s="211"/>
      <c r="F175" s="211"/>
      <c r="G175" s="211"/>
      <c r="H175" s="211"/>
    </row>
    <row r="176" spans="1:8" ht="21" x14ac:dyDescent="0.2">
      <c r="A176" s="208"/>
      <c r="B176" s="211"/>
      <c r="C176" s="212" t="s">
        <v>240</v>
      </c>
      <c r="D176" s="212"/>
      <c r="E176" s="211"/>
      <c r="F176" s="211"/>
      <c r="G176" s="211"/>
      <c r="H176" s="211"/>
    </row>
    <row r="177" spans="1:8" ht="21" x14ac:dyDescent="0.2">
      <c r="A177" s="208"/>
      <c r="B177" s="211"/>
      <c r="C177" s="392"/>
      <c r="D177" s="392"/>
      <c r="E177" s="211"/>
      <c r="F177" s="211"/>
      <c r="G177" s="211"/>
      <c r="H177" s="211"/>
    </row>
    <row r="178" spans="1:8" s="214" customFormat="1" ht="109.5" customHeight="1" x14ac:dyDescent="0.2">
      <c r="A178" s="213" t="s">
        <v>241</v>
      </c>
      <c r="B178" s="213"/>
      <c r="C178" s="213"/>
      <c r="D178" s="213"/>
      <c r="E178" s="213"/>
      <c r="F178" s="213"/>
      <c r="G178" s="213"/>
      <c r="H178" s="213"/>
    </row>
    <row r="179" spans="1:8" ht="26.25" customHeight="1" x14ac:dyDescent="0.2">
      <c r="A179" s="215" t="str">
        <f>Абакан_юр!A158</f>
        <v>По соглашению сторон в качестве валюты платежа могут выступать украинские гривны, в этом случае курс следующий: 1 руб. = 0,4427 гривен</v>
      </c>
      <c r="B179" s="215"/>
      <c r="C179" s="215"/>
      <c r="D179" s="216"/>
      <c r="E179" s="216"/>
      <c r="F179" s="217"/>
      <c r="G179" s="218"/>
      <c r="H179" s="218"/>
    </row>
    <row r="180" spans="1:8" ht="26.25" customHeight="1" x14ac:dyDescent="0.2">
      <c r="A180" s="215" t="str">
        <f>Абакан_юр!A159</f>
        <v>По соглашению сторон в качестве валюты платежа могут выступать дирхамы ОАЭ, в этом случае курс следующий: 1 руб. = 0,0427 дирхам</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доллары США, в этом случае курс следующий: 1 руб. = 0,0117 доллара</v>
      </c>
      <c r="B181" s="215"/>
      <c r="C181" s="215"/>
      <c r="D181" s="216"/>
      <c r="E181" s="216"/>
      <c r="F181" s="217"/>
      <c r="G181" s="220"/>
      <c r="H181" s="220"/>
    </row>
    <row r="182" spans="1:8" ht="26.25" customHeight="1" x14ac:dyDescent="0.2">
      <c r="A182" s="215" t="str">
        <f>Абакан_юр!A161</f>
        <v>По соглашению сторон в качестве валюты платежа могут выступать евро, в этом случае курс следующий: 1 руб. = 0,0108 евро</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чешские кроны, в этом случае курс следующий: 1 руб. = 0,2672 крона</v>
      </c>
      <c r="B183" s="215"/>
      <c r="C183" s="215"/>
      <c r="D183" s="216"/>
      <c r="E183" s="217"/>
      <c r="F183" s="217"/>
      <c r="G183" s="220"/>
      <c r="H183" s="220"/>
    </row>
    <row r="184" spans="1:8" ht="26.25" customHeight="1" x14ac:dyDescent="0.2">
      <c r="A184" s="215" t="str">
        <f>Абакан_юр!A163</f>
        <v>По соглашению сторон в качестве валюты платежа могут выступать киргизские сомы, в этом случае курс следующий: 1 руб. = 1,0485 сом</v>
      </c>
      <c r="B184" s="215"/>
      <c r="C184" s="215"/>
      <c r="D184" s="216"/>
      <c r="E184" s="216"/>
      <c r="F184" s="217"/>
      <c r="G184" s="220"/>
      <c r="H184" s="220"/>
    </row>
    <row r="185" spans="1:8" ht="26.25" customHeight="1" x14ac:dyDescent="0.2">
      <c r="A18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5" s="215"/>
      <c r="C185" s="215"/>
      <c r="D185" s="216"/>
      <c r="E185" s="216"/>
      <c r="F185" s="217"/>
      <c r="G185" s="220"/>
      <c r="H185" s="220"/>
    </row>
    <row r="186" spans="1:8" ht="26.25" x14ac:dyDescent="0.2">
      <c r="A186" s="221"/>
      <c r="B186" s="221"/>
      <c r="C186" s="222"/>
      <c r="D186" s="223"/>
      <c r="E186" s="223"/>
      <c r="F186" s="224"/>
      <c r="G186" s="225"/>
      <c r="H186" s="225"/>
    </row>
    <row r="187" spans="1:8" ht="21" x14ac:dyDescent="0.2">
      <c r="A187" s="227" t="s">
        <v>137</v>
      </c>
      <c r="B187" s="227"/>
      <c r="C187" s="227"/>
      <c r="D187" s="227"/>
      <c r="E187" s="227"/>
      <c r="F187" s="227"/>
      <c r="G187" s="227"/>
      <c r="H187" s="227"/>
    </row>
    <row r="188" spans="1:8" ht="21" x14ac:dyDescent="0.2">
      <c r="A188" s="227" t="s">
        <v>138</v>
      </c>
      <c r="B188" s="227"/>
      <c r="C188" s="227"/>
      <c r="D188" s="227"/>
      <c r="E188" s="227"/>
      <c r="F188" s="227"/>
      <c r="G188" s="227"/>
      <c r="H188" s="227"/>
    </row>
    <row r="189" spans="1:8" ht="26.25" x14ac:dyDescent="0.2">
      <c r="A189" s="221"/>
      <c r="B189" s="221"/>
      <c r="C189" s="222"/>
      <c r="D189" s="223"/>
      <c r="E189" s="223"/>
      <c r="F189" s="224"/>
      <c r="G189" s="225"/>
      <c r="H189" s="225"/>
    </row>
    <row r="190" spans="1:8" ht="35.25" customHeight="1" thickBot="1" x14ac:dyDescent="0.25">
      <c r="A190" s="228" t="s">
        <v>139</v>
      </c>
      <c r="B190" s="228"/>
      <c r="C190" s="228"/>
      <c r="D190" s="228"/>
      <c r="E190" s="228"/>
      <c r="F190" s="229"/>
      <c r="G190" s="219"/>
      <c r="H190" s="230"/>
    </row>
    <row r="191" spans="1:8" ht="50.1" customHeight="1" thickBot="1" x14ac:dyDescent="0.25">
      <c r="A191" s="231" t="s">
        <v>140</v>
      </c>
      <c r="B191" s="232"/>
      <c r="C191" s="232"/>
      <c r="D191" s="232"/>
      <c r="E191" s="233"/>
      <c r="F191" s="234"/>
      <c r="H191" s="235"/>
    </row>
    <row r="192" spans="1:8" ht="85.5" customHeight="1" thickBot="1" x14ac:dyDescent="0.25">
      <c r="A192" s="236" t="s">
        <v>141</v>
      </c>
      <c r="B192" s="237"/>
      <c r="C192" s="238" t="s">
        <v>142</v>
      </c>
      <c r="D192" s="237" t="s">
        <v>143</v>
      </c>
      <c r="E192" s="239"/>
      <c r="F192" s="240"/>
      <c r="G192" s="240"/>
      <c r="H192" s="240"/>
    </row>
    <row r="193" spans="1:8" ht="100.5" customHeight="1" x14ac:dyDescent="0.2">
      <c r="A193" s="241" t="s">
        <v>144</v>
      </c>
      <c r="B193" s="242"/>
      <c r="C193" s="243" t="s">
        <v>145</v>
      </c>
      <c r="D193" s="244" t="s">
        <v>146</v>
      </c>
      <c r="E193" s="245"/>
      <c r="F193" s="240"/>
      <c r="G193" s="240"/>
      <c r="H193" s="240"/>
    </row>
    <row r="194" spans="1:8" ht="85.5" customHeight="1" x14ac:dyDescent="0.2">
      <c r="A194" s="246" t="s">
        <v>147</v>
      </c>
      <c r="B194" s="247"/>
      <c r="C194" s="248" t="s">
        <v>148</v>
      </c>
      <c r="D194" s="249" t="s">
        <v>149</v>
      </c>
      <c r="E194" s="250"/>
      <c r="F194" s="240"/>
      <c r="G194" s="240"/>
      <c r="H194" s="240"/>
    </row>
    <row r="195" spans="1:8" ht="108.75" customHeight="1" thickBot="1" x14ac:dyDescent="0.25">
      <c r="A195" s="332" t="s">
        <v>150</v>
      </c>
      <c r="B195" s="333"/>
      <c r="C195" s="334" t="s">
        <v>151</v>
      </c>
      <c r="D195" s="335" t="s">
        <v>149</v>
      </c>
      <c r="E195" s="336"/>
      <c r="F195" s="240"/>
      <c r="G195" s="240"/>
      <c r="H195" s="240"/>
    </row>
    <row r="196" spans="1:8" s="205" customFormat="1" ht="125.25" customHeight="1" x14ac:dyDescent="0.2">
      <c r="A196" s="246" t="s">
        <v>153</v>
      </c>
      <c r="B196" s="247"/>
      <c r="C196" s="337" t="s">
        <v>154</v>
      </c>
      <c r="D196" s="247" t="s">
        <v>149</v>
      </c>
      <c r="E196" s="338"/>
      <c r="F196" s="234"/>
      <c r="G196" s="234"/>
      <c r="H196" s="234"/>
    </row>
    <row r="197" spans="1:8" s="226" customFormat="1" ht="222.75" customHeight="1" x14ac:dyDescent="0.2">
      <c r="A197" s="378" t="s">
        <v>155</v>
      </c>
      <c r="B197" s="379"/>
      <c r="C197" s="248" t="s">
        <v>156</v>
      </c>
      <c r="D197" s="380" t="s">
        <v>149</v>
      </c>
      <c r="E197" s="381"/>
      <c r="F197" s="224"/>
      <c r="G197" s="225"/>
      <c r="H197" s="225"/>
    </row>
    <row r="198" spans="1:8" ht="24.75" customHeight="1" x14ac:dyDescent="0.2">
      <c r="A198" s="252" t="s">
        <v>157</v>
      </c>
      <c r="B198" s="252"/>
      <c r="C198" s="252"/>
      <c r="D198" s="252"/>
      <c r="E198" s="252"/>
      <c r="F198" s="252"/>
      <c r="G198" s="252"/>
      <c r="H198" s="252"/>
    </row>
    <row r="199" spans="1:8" ht="30.75" customHeight="1" x14ac:dyDescent="0.2">
      <c r="A199" s="252" t="s">
        <v>158</v>
      </c>
      <c r="B199" s="252"/>
      <c r="C199" s="252"/>
      <c r="D199" s="252"/>
      <c r="E199" s="252"/>
      <c r="F199" s="252"/>
      <c r="G199" s="252"/>
      <c r="H199" s="252"/>
    </row>
    <row r="200" spans="1:8" ht="179.25" customHeight="1" x14ac:dyDescent="0.2">
      <c r="A200"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7"/>
      <c r="C200" s="227"/>
      <c r="D200" s="227"/>
      <c r="E200" s="227"/>
      <c r="F200" s="227"/>
      <c r="G200" s="227"/>
      <c r="H200" s="227"/>
    </row>
    <row r="201" spans="1:8" ht="71.25" customHeight="1" x14ac:dyDescent="0.2">
      <c r="A201" s="227" t="s">
        <v>160</v>
      </c>
      <c r="B201" s="227"/>
      <c r="C201" s="227"/>
      <c r="D201" s="227"/>
      <c r="E201" s="227"/>
      <c r="F201" s="227"/>
      <c r="G201" s="227"/>
      <c r="H201" s="227"/>
    </row>
    <row r="202" spans="1:8" ht="36.75" customHeight="1" x14ac:dyDescent="0.2">
      <c r="A202" s="252" t="s">
        <v>161</v>
      </c>
      <c r="B202" s="252"/>
      <c r="C202" s="252"/>
      <c r="D202" s="252"/>
      <c r="E202" s="252"/>
      <c r="F202" s="252"/>
      <c r="G202" s="252"/>
      <c r="H202" s="252"/>
    </row>
    <row r="203" spans="1:8" s="254" customFormat="1" ht="126" customHeight="1" x14ac:dyDescent="0.2">
      <c r="A203" s="227" t="s">
        <v>162</v>
      </c>
      <c r="B203" s="227"/>
      <c r="C203" s="227"/>
      <c r="D203" s="227"/>
      <c r="E203" s="227"/>
      <c r="F203" s="227"/>
      <c r="G203" s="227"/>
      <c r="H203" s="227"/>
    </row>
  </sheetData>
  <sheetProtection selectLockedCells="1" selectUnlockedCells="1"/>
  <mergeCells count="336">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2:B192"/>
    <mergeCell ref="D192:E192"/>
    <mergeCell ref="A193:B193"/>
    <mergeCell ref="D193:E193"/>
    <mergeCell ref="A194:B194"/>
    <mergeCell ref="D194:E194"/>
    <mergeCell ref="A184:C184"/>
    <mergeCell ref="A185:C185"/>
    <mergeCell ref="A187:H187"/>
    <mergeCell ref="A188:H188"/>
    <mergeCell ref="A190:E190"/>
    <mergeCell ref="A191:E191"/>
    <mergeCell ref="A179:C179"/>
    <mergeCell ref="G179:H179"/>
    <mergeCell ref="A180:C180"/>
    <mergeCell ref="A181:C181"/>
    <mergeCell ref="A182:C182"/>
    <mergeCell ref="A183:C183"/>
    <mergeCell ref="A172:B172"/>
    <mergeCell ref="D172:H172"/>
    <mergeCell ref="C174:D174"/>
    <mergeCell ref="C175:D175"/>
    <mergeCell ref="C176:D176"/>
    <mergeCell ref="A178:H178"/>
    <mergeCell ref="A167:B167"/>
    <mergeCell ref="A168:B168"/>
    <mergeCell ref="D168:H168"/>
    <mergeCell ref="A169:C169"/>
    <mergeCell ref="D169:H169"/>
    <mergeCell ref="A170:B170"/>
    <mergeCell ref="C170:C171"/>
    <mergeCell ref="D170:H170"/>
    <mergeCell ref="A171:B171"/>
    <mergeCell ref="D171:H171"/>
    <mergeCell ref="A163:B163"/>
    <mergeCell ref="D163:H163"/>
    <mergeCell ref="A164:B164"/>
    <mergeCell ref="A165:B165"/>
    <mergeCell ref="D165:H165"/>
    <mergeCell ref="A166:B166"/>
    <mergeCell ref="D166:H166"/>
    <mergeCell ref="D159:H159"/>
    <mergeCell ref="A160:B160"/>
    <mergeCell ref="D160:H160"/>
    <mergeCell ref="A161:B161"/>
    <mergeCell ref="A162:B162"/>
    <mergeCell ref="D162:H162"/>
    <mergeCell ref="A155:B155"/>
    <mergeCell ref="C155:C159"/>
    <mergeCell ref="D155:H155"/>
    <mergeCell ref="A156:B156"/>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6"/>
  <sheetViews>
    <sheetView view="pageBreakPreview" zoomScale="40" zoomScaleNormal="60" zoomScaleSheetLayoutView="40" workbookViewId="0">
      <pane ySplit="4" topLeftCell="A125"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176</v>
      </c>
      <c r="E6" s="314" t="s">
        <v>177</v>
      </c>
      <c r="F6" s="446" t="s">
        <v>178</v>
      </c>
      <c r="G6" s="314" t="s">
        <v>179</v>
      </c>
      <c r="H6" s="447"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4">
        <v>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361">
        <f>F48*1.2</f>
        <v>288</v>
      </c>
      <c r="E48" s="361">
        <f>F48*1.1</f>
        <v>264</v>
      </c>
      <c r="F48" s="361">
        <v>240</v>
      </c>
      <c r="G48" s="361">
        <f>F48*0.75</f>
        <v>180</v>
      </c>
      <c r="H48" s="361">
        <f>F48*0.5</f>
        <v>120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120 до 4560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56" s="127">
        <v>120</v>
      </c>
      <c r="E56" s="128"/>
      <c r="F56" s="128"/>
      <c r="G56" s="128"/>
      <c r="H56" s="129"/>
    </row>
    <row r="57" spans="1:8" s="16" customFormat="1" ht="37.5" customHeight="1" outlineLevel="1" x14ac:dyDescent="0.2">
      <c r="A57" s="130" t="s">
        <v>33</v>
      </c>
      <c r="B57" s="131"/>
      <c r="C57" s="126"/>
      <c r="D57" s="36">
        <v>240</v>
      </c>
      <c r="E57" s="37"/>
      <c r="F57" s="37"/>
      <c r="G57" s="37"/>
      <c r="H57" s="38"/>
    </row>
    <row r="58" spans="1:8" s="16" customFormat="1" ht="37.5" customHeight="1" outlineLevel="1" x14ac:dyDescent="0.2">
      <c r="A58" s="130" t="s">
        <v>34</v>
      </c>
      <c r="B58" s="131"/>
      <c r="C58" s="126"/>
      <c r="D58" s="36">
        <v>480</v>
      </c>
      <c r="E58" s="37"/>
      <c r="F58" s="37"/>
      <c r="G58" s="37"/>
      <c r="H58" s="38"/>
    </row>
    <row r="59" spans="1:8" s="16" customFormat="1" ht="37.5" customHeight="1" outlineLevel="1" x14ac:dyDescent="0.2">
      <c r="A59" s="130" t="s">
        <v>35</v>
      </c>
      <c r="B59" s="131"/>
      <c r="C59" s="126"/>
      <c r="D59" s="36">
        <v>720</v>
      </c>
      <c r="E59" s="37"/>
      <c r="F59" s="37"/>
      <c r="G59" s="37"/>
      <c r="H59" s="38"/>
    </row>
    <row r="60" spans="1:8" s="16" customFormat="1" ht="37.5" customHeight="1" outlineLevel="1" x14ac:dyDescent="0.2">
      <c r="A60" s="130" t="s">
        <v>36</v>
      </c>
      <c r="B60" s="131"/>
      <c r="C60" s="126"/>
      <c r="D60" s="36">
        <v>960</v>
      </c>
      <c r="E60" s="37"/>
      <c r="F60" s="37"/>
      <c r="G60" s="37"/>
      <c r="H60" s="38"/>
    </row>
    <row r="61" spans="1:8" s="16" customFormat="1" ht="37.5" customHeight="1" outlineLevel="1" x14ac:dyDescent="0.2">
      <c r="A61" s="130" t="s">
        <v>37</v>
      </c>
      <c r="B61" s="131"/>
      <c r="C61" s="126"/>
      <c r="D61" s="36">
        <v>1200</v>
      </c>
      <c r="E61" s="37"/>
      <c r="F61" s="37"/>
      <c r="G61" s="37"/>
      <c r="H61" s="38"/>
    </row>
    <row r="62" spans="1:8" s="16" customFormat="1" ht="37.5" customHeight="1" outlineLevel="1" x14ac:dyDescent="0.2">
      <c r="A62" s="130" t="s">
        <v>38</v>
      </c>
      <c r="B62" s="131"/>
      <c r="C62" s="126"/>
      <c r="D62" s="36">
        <v>1440</v>
      </c>
      <c r="E62" s="37"/>
      <c r="F62" s="37"/>
      <c r="G62" s="37"/>
      <c r="H62" s="38"/>
    </row>
    <row r="63" spans="1:8" s="16" customFormat="1" ht="37.5" customHeight="1" outlineLevel="1" x14ac:dyDescent="0.2">
      <c r="A63" s="130" t="s">
        <v>39</v>
      </c>
      <c r="B63" s="131"/>
      <c r="C63" s="126"/>
      <c r="D63" s="36">
        <v>1680</v>
      </c>
      <c r="E63" s="37"/>
      <c r="F63" s="37"/>
      <c r="G63" s="37"/>
      <c r="H63" s="38"/>
    </row>
    <row r="64" spans="1:8" s="16" customFormat="1" ht="37.5" customHeight="1" outlineLevel="1" x14ac:dyDescent="0.2">
      <c r="A64" s="130" t="s">
        <v>40</v>
      </c>
      <c r="B64" s="131"/>
      <c r="C64" s="126"/>
      <c r="D64" s="36">
        <v>1920</v>
      </c>
      <c r="E64" s="37"/>
      <c r="F64" s="37"/>
      <c r="G64" s="37"/>
      <c r="H64" s="38"/>
    </row>
    <row r="65" spans="1:8" s="16" customFormat="1" ht="37.5" customHeight="1" outlineLevel="1" x14ac:dyDescent="0.2">
      <c r="A65" s="130" t="s">
        <v>41</v>
      </c>
      <c r="B65" s="131"/>
      <c r="C65" s="126"/>
      <c r="D65" s="36">
        <v>2160</v>
      </c>
      <c r="E65" s="37"/>
      <c r="F65" s="37"/>
      <c r="G65" s="37"/>
      <c r="H65" s="38"/>
    </row>
    <row r="66" spans="1:8" s="16" customFormat="1" ht="37.5" customHeight="1" outlineLevel="1" x14ac:dyDescent="0.2">
      <c r="A66" s="130" t="s">
        <v>42</v>
      </c>
      <c r="B66" s="131"/>
      <c r="C66" s="126"/>
      <c r="D66" s="36">
        <v>2400</v>
      </c>
      <c r="E66" s="37"/>
      <c r="F66" s="37"/>
      <c r="G66" s="37"/>
      <c r="H66" s="38"/>
    </row>
    <row r="67" spans="1:8" s="16" customFormat="1" ht="37.5" customHeight="1" outlineLevel="1" x14ac:dyDescent="0.2">
      <c r="A67" s="130" t="s">
        <v>43</v>
      </c>
      <c r="B67" s="131"/>
      <c r="C67" s="126"/>
      <c r="D67" s="36">
        <v>2640</v>
      </c>
      <c r="E67" s="37"/>
      <c r="F67" s="37"/>
      <c r="G67" s="37"/>
      <c r="H67" s="38"/>
    </row>
    <row r="68" spans="1:8" s="16" customFormat="1" ht="37.5" customHeight="1" outlineLevel="1" x14ac:dyDescent="0.2">
      <c r="A68" s="130" t="s">
        <v>44</v>
      </c>
      <c r="B68" s="131"/>
      <c r="C68" s="126"/>
      <c r="D68" s="36">
        <v>2880</v>
      </c>
      <c r="E68" s="37"/>
      <c r="F68" s="37"/>
      <c r="G68" s="37"/>
      <c r="H68" s="38"/>
    </row>
    <row r="69" spans="1:8" s="16" customFormat="1" ht="37.5" customHeight="1" outlineLevel="1" x14ac:dyDescent="0.2">
      <c r="A69" s="130" t="s">
        <v>45</v>
      </c>
      <c r="B69" s="131"/>
      <c r="C69" s="126"/>
      <c r="D69" s="36">
        <v>3120</v>
      </c>
      <c r="E69" s="37"/>
      <c r="F69" s="37"/>
      <c r="G69" s="37"/>
      <c r="H69" s="38"/>
    </row>
    <row r="70" spans="1:8" s="16" customFormat="1" ht="37.5" customHeight="1" outlineLevel="1" x14ac:dyDescent="0.2">
      <c r="A70" s="130" t="s">
        <v>46</v>
      </c>
      <c r="B70" s="131"/>
      <c r="C70" s="126"/>
      <c r="D70" s="36">
        <v>3360</v>
      </c>
      <c r="E70" s="37"/>
      <c r="F70" s="37"/>
      <c r="G70" s="37"/>
      <c r="H70" s="38"/>
    </row>
    <row r="71" spans="1:8" s="16" customFormat="1" ht="37.5" customHeight="1" outlineLevel="1" x14ac:dyDescent="0.2">
      <c r="A71" s="130" t="s">
        <v>47</v>
      </c>
      <c r="B71" s="131"/>
      <c r="C71" s="126"/>
      <c r="D71" s="36">
        <v>3600</v>
      </c>
      <c r="E71" s="37"/>
      <c r="F71" s="37"/>
      <c r="G71" s="37"/>
      <c r="H71" s="38"/>
    </row>
    <row r="72" spans="1:8" s="16" customFormat="1" ht="37.5" customHeight="1" outlineLevel="1" x14ac:dyDescent="0.2">
      <c r="A72" s="130" t="s">
        <v>48</v>
      </c>
      <c r="B72" s="131"/>
      <c r="C72" s="126"/>
      <c r="D72" s="36">
        <v>3840</v>
      </c>
      <c r="E72" s="37"/>
      <c r="F72" s="37"/>
      <c r="G72" s="37"/>
      <c r="H72" s="38"/>
    </row>
    <row r="73" spans="1:8" s="16" customFormat="1" ht="37.5" customHeight="1" outlineLevel="1" x14ac:dyDescent="0.2">
      <c r="A73" s="130" t="s">
        <v>49</v>
      </c>
      <c r="B73" s="131"/>
      <c r="C73" s="126"/>
      <c r="D73" s="36">
        <v>4080</v>
      </c>
      <c r="E73" s="37"/>
      <c r="F73" s="37"/>
      <c r="G73" s="37"/>
      <c r="H73" s="38"/>
    </row>
    <row r="74" spans="1:8" s="16" customFormat="1" ht="37.5" customHeight="1" outlineLevel="1" x14ac:dyDescent="0.2">
      <c r="A74" s="130" t="s">
        <v>50</v>
      </c>
      <c r="B74" s="131"/>
      <c r="C74" s="126"/>
      <c r="D74" s="36">
        <v>4320</v>
      </c>
      <c r="E74" s="37"/>
      <c r="F74" s="37"/>
      <c r="G74" s="37"/>
      <c r="H74" s="38"/>
    </row>
    <row r="75" spans="1:8" s="16" customFormat="1" ht="37.5" customHeight="1" outlineLevel="1" thickBot="1" x14ac:dyDescent="0.25">
      <c r="A75" s="130" t="s">
        <v>51</v>
      </c>
      <c r="B75" s="131"/>
      <c r="C75" s="126"/>
      <c r="D75" s="36">
        <v>4560</v>
      </c>
      <c r="E75" s="37"/>
      <c r="F75" s="37"/>
      <c r="G75" s="37"/>
      <c r="H75" s="38"/>
    </row>
    <row r="76" spans="1:8" s="16" customFormat="1" ht="50.1" customHeight="1" thickBot="1" x14ac:dyDescent="0.25">
      <c r="A76" s="119" t="s">
        <v>52</v>
      </c>
      <c r="B76" s="120"/>
      <c r="C76" s="120"/>
      <c r="D76" s="121" t="str">
        <f>"от "&amp;MIN(D77:D88)&amp;" до "&amp;MAX(D77:D88)</f>
        <v>от 240 до 3954</v>
      </c>
      <c r="E76" s="122"/>
      <c r="F76" s="122"/>
      <c r="G76" s="122"/>
      <c r="H76" s="123"/>
    </row>
    <row r="77" spans="1:8" s="16" customFormat="1" ht="161.25" customHeight="1" x14ac:dyDescent="0.2">
      <c r="A77" s="422" t="s">
        <v>609</v>
      </c>
      <c r="B77" s="133" t="s">
        <v>273</v>
      </c>
      <c r="C7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77" s="127">
        <v>534</v>
      </c>
      <c r="E77" s="128"/>
      <c r="F77" s="128"/>
      <c r="G77" s="128"/>
      <c r="H77" s="129"/>
    </row>
    <row r="78" spans="1:8" s="16" customFormat="1" ht="152.25" customHeight="1" x14ac:dyDescent="0.2">
      <c r="A78" s="650" t="s">
        <v>610</v>
      </c>
      <c r="B78" s="133" t="s">
        <v>13</v>
      </c>
      <c r="C78" s="367"/>
      <c r="D78" s="127">
        <v>354</v>
      </c>
      <c r="E78" s="128"/>
      <c r="F78" s="128"/>
      <c r="G78" s="128"/>
      <c r="H78" s="129"/>
    </row>
    <row r="79" spans="1:8" s="16" customFormat="1" ht="152.25" customHeight="1" x14ac:dyDescent="0.2">
      <c r="A79" s="132" t="s">
        <v>53</v>
      </c>
      <c r="B79" s="133" t="s">
        <v>13</v>
      </c>
      <c r="C79" s="35"/>
      <c r="D79" s="127">
        <v>534</v>
      </c>
      <c r="E79" s="128"/>
      <c r="F79" s="128"/>
      <c r="G79" s="128"/>
      <c r="H79" s="129"/>
    </row>
    <row r="80" spans="1:8" s="16" customFormat="1" ht="37.5" customHeight="1" x14ac:dyDescent="0.2">
      <c r="A80" s="143" t="s">
        <v>54</v>
      </c>
      <c r="B80" s="458"/>
      <c r="C80" s="139"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80" s="36">
        <v>354</v>
      </c>
      <c r="E80" s="37"/>
      <c r="F80" s="37"/>
      <c r="G80" s="37"/>
      <c r="H80" s="38"/>
    </row>
    <row r="81" spans="1:8" s="16" customFormat="1" ht="37.5" customHeight="1" x14ac:dyDescent="0.2">
      <c r="A81" s="143" t="s">
        <v>55</v>
      </c>
      <c r="B81" s="458"/>
      <c r="C81" s="142"/>
      <c r="D81" s="36">
        <v>2010</v>
      </c>
      <c r="E81" s="37"/>
      <c r="F81" s="37"/>
      <c r="G81" s="37"/>
      <c r="H81" s="38"/>
    </row>
    <row r="82" spans="1:8" s="16" customFormat="1" ht="37.5" customHeight="1" x14ac:dyDescent="0.2">
      <c r="A82" s="143" t="s">
        <v>56</v>
      </c>
      <c r="B82" s="458"/>
      <c r="C82" s="142"/>
      <c r="D82" s="36">
        <v>1122</v>
      </c>
      <c r="E82" s="37"/>
      <c r="F82" s="37"/>
      <c r="G82" s="37"/>
      <c r="H82" s="38"/>
    </row>
    <row r="83" spans="1:8" s="16" customFormat="1" ht="37.5" customHeight="1" x14ac:dyDescent="0.2">
      <c r="A83" s="143" t="s">
        <v>57</v>
      </c>
      <c r="B83" s="144"/>
      <c r="C83" s="142"/>
      <c r="D83" s="36">
        <v>1536</v>
      </c>
      <c r="E83" s="37"/>
      <c r="F83" s="37"/>
      <c r="G83" s="37"/>
      <c r="H83" s="38"/>
    </row>
    <row r="84" spans="1:8" s="16" customFormat="1" ht="37.5" customHeight="1" x14ac:dyDescent="0.2">
      <c r="A84" s="143" t="s">
        <v>58</v>
      </c>
      <c r="B84" s="458"/>
      <c r="C84" s="142"/>
      <c r="D84" s="36">
        <v>240</v>
      </c>
      <c r="E84" s="37"/>
      <c r="F84" s="37"/>
      <c r="G84" s="37"/>
      <c r="H84" s="38"/>
    </row>
    <row r="85" spans="1:8" s="16" customFormat="1" ht="37.5" customHeight="1" x14ac:dyDescent="0.2">
      <c r="A85" s="143" t="s">
        <v>59</v>
      </c>
      <c r="B85" s="458"/>
      <c r="C85" s="142"/>
      <c r="D85" s="36">
        <v>240</v>
      </c>
      <c r="E85" s="37"/>
      <c r="F85" s="37"/>
      <c r="G85" s="37"/>
      <c r="H85" s="38"/>
    </row>
    <row r="86" spans="1:8" s="16" customFormat="1" ht="37.5" customHeight="1" x14ac:dyDescent="0.2">
      <c r="A86" s="143" t="s">
        <v>60</v>
      </c>
      <c r="B86" s="458"/>
      <c r="C86" s="142"/>
      <c r="D86" s="36">
        <v>480</v>
      </c>
      <c r="E86" s="37"/>
      <c r="F86" s="37"/>
      <c r="G86" s="37"/>
      <c r="H86" s="38"/>
    </row>
    <row r="87" spans="1:8" s="16" customFormat="1" ht="37.5" customHeight="1" x14ac:dyDescent="0.2">
      <c r="A87" s="143" t="s">
        <v>61</v>
      </c>
      <c r="B87" s="458"/>
      <c r="C87" s="142"/>
      <c r="D87" s="36">
        <v>720</v>
      </c>
      <c r="E87" s="37"/>
      <c r="F87" s="37"/>
      <c r="G87" s="37"/>
      <c r="H87" s="38"/>
    </row>
    <row r="88" spans="1:8" s="16" customFormat="1" ht="37.5" customHeight="1" thickBot="1" x14ac:dyDescent="0.25">
      <c r="A88" s="194" t="s">
        <v>62</v>
      </c>
      <c r="B88" s="459"/>
      <c r="C88" s="147"/>
      <c r="D88" s="36">
        <v>3954</v>
      </c>
      <c r="E88" s="37"/>
      <c r="F88" s="37"/>
      <c r="G88" s="37"/>
      <c r="H88" s="38"/>
    </row>
    <row r="89" spans="1:8" s="16" customFormat="1" ht="117.75" customHeight="1" thickBot="1" x14ac:dyDescent="0.25">
      <c r="A89" s="322" t="s">
        <v>64</v>
      </c>
      <c r="B89" s="323"/>
      <c r="C8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89" s="45">
        <v>30</v>
      </c>
      <c r="E89" s="45"/>
      <c r="F89" s="45"/>
      <c r="G89" s="45"/>
      <c r="H89" s="46"/>
    </row>
    <row r="90" spans="1:8" s="28" customFormat="1" ht="50.1" customHeight="1" thickBot="1" x14ac:dyDescent="0.25">
      <c r="A90" s="24" t="s">
        <v>65</v>
      </c>
      <c r="B90" s="25"/>
      <c r="C90" s="26"/>
      <c r="D90" s="156" t="str">
        <f>"от "&amp;MIN(D92,D112:H113,F152,D114:H128)&amp;" до "&amp;MAX(D92,D112:H113,F152,D114:H128)</f>
        <v>от 504 до 6018</v>
      </c>
      <c r="E90" s="156"/>
      <c r="F90" s="156"/>
      <c r="G90" s="156"/>
      <c r="H90" s="157"/>
    </row>
    <row r="91" spans="1:8" s="16" customFormat="1" ht="24.95" customHeight="1" thickBot="1" x14ac:dyDescent="0.25">
      <c r="A91" s="301"/>
      <c r="B91" s="302"/>
      <c r="C91" s="118"/>
      <c r="D91" s="325"/>
      <c r="E91" s="325"/>
      <c r="F91" s="325"/>
      <c r="G91" s="325"/>
      <c r="H91" s="326"/>
    </row>
    <row r="92" spans="1:8" s="16" customFormat="1" ht="55.5" customHeight="1" thickBot="1" x14ac:dyDescent="0.25">
      <c r="A92" s="162" t="s">
        <v>66</v>
      </c>
      <c r="B92" s="163"/>
      <c r="C9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92" s="165">
        <v>900</v>
      </c>
      <c r="E92" s="165"/>
      <c r="F92" s="165"/>
      <c r="G92" s="165"/>
      <c r="H92" s="166"/>
    </row>
    <row r="93" spans="1:8" s="16" customFormat="1" ht="55.5" customHeight="1" thickBot="1" x14ac:dyDescent="0.25">
      <c r="A93" s="167" t="s">
        <v>67</v>
      </c>
      <c r="B93" s="168"/>
      <c r="C93" s="169"/>
      <c r="D93" s="170" t="s">
        <v>68</v>
      </c>
      <c r="E93" s="171"/>
      <c r="F93" s="171"/>
      <c r="G93" s="171"/>
      <c r="H93" s="172"/>
    </row>
    <row r="94" spans="1:8" s="16" customFormat="1" ht="55.5" customHeight="1" x14ac:dyDescent="0.2">
      <c r="A94" s="173" t="s">
        <v>69</v>
      </c>
      <c r="B94" s="174"/>
      <c r="C94" s="169"/>
      <c r="D94" s="140">
        <f>D92/4</f>
        <v>225</v>
      </c>
      <c r="E94" s="140"/>
      <c r="F94" s="140"/>
      <c r="G94" s="140"/>
      <c r="H94" s="141"/>
    </row>
    <row r="95" spans="1:8" s="16" customFormat="1" ht="55.5" customHeight="1" x14ac:dyDescent="0.2">
      <c r="A95" s="173" t="s">
        <v>70</v>
      </c>
      <c r="B95" s="174"/>
      <c r="C95" s="169"/>
      <c r="D95" s="140">
        <f>D92/5</f>
        <v>180</v>
      </c>
      <c r="E95" s="140"/>
      <c r="F95" s="140"/>
      <c r="G95" s="140"/>
      <c r="H95" s="141"/>
    </row>
    <row r="96" spans="1:8" s="16" customFormat="1" ht="55.5" customHeight="1" x14ac:dyDescent="0.2">
      <c r="A96" s="173" t="s">
        <v>71</v>
      </c>
      <c r="B96" s="174"/>
      <c r="C96" s="169"/>
      <c r="D96" s="140">
        <f>D92/6</f>
        <v>150</v>
      </c>
      <c r="E96" s="140"/>
      <c r="F96" s="140"/>
      <c r="G96" s="140"/>
      <c r="H96" s="141"/>
    </row>
    <row r="97" spans="1:8" s="16" customFormat="1" ht="55.5" customHeight="1" x14ac:dyDescent="0.2">
      <c r="A97" s="173" t="s">
        <v>72</v>
      </c>
      <c r="B97" s="174"/>
      <c r="C97" s="169"/>
      <c r="D97" s="140">
        <f>D92/7</f>
        <v>128.57142857142858</v>
      </c>
      <c r="E97" s="140"/>
      <c r="F97" s="140"/>
      <c r="G97" s="140"/>
      <c r="H97" s="141"/>
    </row>
    <row r="98" spans="1:8" s="16" customFormat="1" ht="55.5" customHeight="1" x14ac:dyDescent="0.2">
      <c r="A98" s="173" t="s">
        <v>73</v>
      </c>
      <c r="B98" s="174"/>
      <c r="C98" s="169"/>
      <c r="D98" s="140">
        <f>D92/8</f>
        <v>112.5</v>
      </c>
      <c r="E98" s="140"/>
      <c r="F98" s="140"/>
      <c r="G98" s="140"/>
      <c r="H98" s="141"/>
    </row>
    <row r="99" spans="1:8" s="16" customFormat="1" ht="55.5" customHeight="1" x14ac:dyDescent="0.2">
      <c r="A99" s="173" t="s">
        <v>74</v>
      </c>
      <c r="B99" s="174"/>
      <c r="C99" s="169"/>
      <c r="D99" s="140">
        <f>D92/9</f>
        <v>100</v>
      </c>
      <c r="E99" s="140"/>
      <c r="F99" s="140"/>
      <c r="G99" s="140"/>
      <c r="H99" s="141"/>
    </row>
    <row r="100" spans="1:8" s="16" customFormat="1" ht="55.5" customHeight="1" x14ac:dyDescent="0.2">
      <c r="A100" s="173" t="s">
        <v>75</v>
      </c>
      <c r="B100" s="174"/>
      <c r="C100" s="169"/>
      <c r="D100" s="140">
        <f>D92/10</f>
        <v>90</v>
      </c>
      <c r="E100" s="140"/>
      <c r="F100" s="140"/>
      <c r="G100" s="140"/>
      <c r="H100" s="141"/>
    </row>
    <row r="101" spans="1:8" s="16" customFormat="1" ht="55.5" customHeight="1" thickBot="1" x14ac:dyDescent="0.25">
      <c r="A101" s="162" t="s">
        <v>76</v>
      </c>
      <c r="B101" s="163"/>
      <c r="C101" s="169"/>
      <c r="D101" s="165">
        <v>1920</v>
      </c>
      <c r="E101" s="165"/>
      <c r="F101" s="165"/>
      <c r="G101" s="165"/>
      <c r="H101" s="166"/>
    </row>
    <row r="102" spans="1:8" s="16" customFormat="1" ht="55.5" customHeight="1" thickBot="1" x14ac:dyDescent="0.25">
      <c r="A102" s="167" t="s">
        <v>67</v>
      </c>
      <c r="B102" s="168"/>
      <c r="C102" s="169"/>
      <c r="D102" s="170" t="s">
        <v>68</v>
      </c>
      <c r="E102" s="171"/>
      <c r="F102" s="171"/>
      <c r="G102" s="171"/>
      <c r="H102" s="172"/>
    </row>
    <row r="103" spans="1:8" s="16" customFormat="1" ht="55.5" customHeight="1" x14ac:dyDescent="0.2">
      <c r="A103" s="173" t="s">
        <v>69</v>
      </c>
      <c r="B103" s="174"/>
      <c r="C103" s="169"/>
      <c r="D103" s="140">
        <v>480</v>
      </c>
      <c r="E103" s="140"/>
      <c r="F103" s="140"/>
      <c r="G103" s="140"/>
      <c r="H103" s="141"/>
    </row>
    <row r="104" spans="1:8" s="16" customFormat="1" ht="55.5" customHeight="1" x14ac:dyDescent="0.2">
      <c r="A104" s="173" t="s">
        <v>70</v>
      </c>
      <c r="B104" s="174"/>
      <c r="C104" s="169"/>
      <c r="D104" s="140">
        <v>384</v>
      </c>
      <c r="E104" s="140"/>
      <c r="F104" s="140"/>
      <c r="G104" s="140"/>
      <c r="H104" s="141"/>
    </row>
    <row r="105" spans="1:8" s="16" customFormat="1" ht="55.5" customHeight="1" x14ac:dyDescent="0.2">
      <c r="A105" s="173" t="s">
        <v>71</v>
      </c>
      <c r="B105" s="174"/>
      <c r="C105" s="169"/>
      <c r="D105" s="140">
        <v>320</v>
      </c>
      <c r="E105" s="140"/>
      <c r="F105" s="140"/>
      <c r="G105" s="140"/>
      <c r="H105" s="141"/>
    </row>
    <row r="106" spans="1:8" s="16" customFormat="1" ht="55.5" customHeight="1" x14ac:dyDescent="0.2">
      <c r="A106" s="173" t="s">
        <v>72</v>
      </c>
      <c r="B106" s="174"/>
      <c r="C106" s="169"/>
      <c r="D106" s="140">
        <v>274.28571428571428</v>
      </c>
      <c r="E106" s="140"/>
      <c r="F106" s="140"/>
      <c r="G106" s="140"/>
      <c r="H106" s="141"/>
    </row>
    <row r="107" spans="1:8" s="16" customFormat="1" ht="55.5" customHeight="1" x14ac:dyDescent="0.2">
      <c r="A107" s="173" t="s">
        <v>73</v>
      </c>
      <c r="B107" s="174"/>
      <c r="C107" s="169"/>
      <c r="D107" s="140">
        <v>240</v>
      </c>
      <c r="E107" s="140"/>
      <c r="F107" s="140"/>
      <c r="G107" s="140"/>
      <c r="H107" s="141"/>
    </row>
    <row r="108" spans="1:8" s="16" customFormat="1" ht="55.5" customHeight="1" x14ac:dyDescent="0.2">
      <c r="A108" s="173" t="s">
        <v>74</v>
      </c>
      <c r="B108" s="174"/>
      <c r="C108" s="169"/>
      <c r="D108" s="140">
        <v>213.33333333333331</v>
      </c>
      <c r="E108" s="140"/>
      <c r="F108" s="140"/>
      <c r="G108" s="140"/>
      <c r="H108" s="141"/>
    </row>
    <row r="109" spans="1:8" s="16" customFormat="1" ht="55.5" customHeight="1" thickBot="1" x14ac:dyDescent="0.25">
      <c r="A109" s="173" t="s">
        <v>75</v>
      </c>
      <c r="B109" s="174"/>
      <c r="C109" s="177"/>
      <c r="D109" s="140">
        <v>192</v>
      </c>
      <c r="E109" s="140"/>
      <c r="F109" s="140"/>
      <c r="G109" s="140"/>
      <c r="H109" s="141"/>
    </row>
    <row r="110" spans="1:8" s="16" customFormat="1" ht="62.45" customHeight="1" thickBot="1" x14ac:dyDescent="0.25">
      <c r="A110" s="178" t="s">
        <v>77</v>
      </c>
      <c r="B110" s="179"/>
      <c r="C1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10" s="44">
        <v>5004</v>
      </c>
      <c r="E110" s="45"/>
      <c r="F110" s="45"/>
      <c r="G110" s="45"/>
      <c r="H110" s="46"/>
    </row>
    <row r="111" spans="1:8" s="16" customFormat="1" ht="24.95" customHeight="1" thickBot="1" x14ac:dyDescent="0.25">
      <c r="A111" s="301"/>
      <c r="B111" s="302"/>
      <c r="C111" s="182"/>
      <c r="D111" s="325"/>
      <c r="E111" s="325"/>
      <c r="F111" s="325"/>
      <c r="G111" s="325"/>
      <c r="H111" s="326"/>
    </row>
    <row r="112" spans="1:8" s="16" customFormat="1" ht="50.1" customHeight="1" x14ac:dyDescent="0.2">
      <c r="A112" s="143" t="s">
        <v>78</v>
      </c>
      <c r="B112" s="144"/>
      <c r="C112" s="294" t="str">
        <f>"Интернет-площадка 2gis.ru на основе Cправочника организаций "&amp;$C$2&amp;""</f>
        <v>Интернет-площадка 2gis.ru на основе Cправочника организаций "2ГИС.УХТА"</v>
      </c>
      <c r="D112" s="56">
        <v>2640</v>
      </c>
      <c r="E112" s="37"/>
      <c r="F112" s="37"/>
      <c r="G112" s="37"/>
      <c r="H112" s="38"/>
    </row>
    <row r="113" spans="1:8" s="16" customFormat="1" ht="50.1" customHeight="1" x14ac:dyDescent="0.2">
      <c r="A113" s="143" t="s">
        <v>79</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3" s="56">
        <v>2478</v>
      </c>
      <c r="E113" s="37"/>
      <c r="F113" s="37"/>
      <c r="G113" s="37"/>
      <c r="H113" s="38"/>
    </row>
    <row r="114" spans="1:8" s="16" customFormat="1" ht="50.1" customHeight="1" x14ac:dyDescent="0.2">
      <c r="A114" s="137" t="s">
        <v>80</v>
      </c>
      <c r="B114" s="191"/>
      <c r="C11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4" s="56">
        <v>5016</v>
      </c>
      <c r="E114" s="37"/>
      <c r="F114" s="37"/>
      <c r="G114" s="37"/>
      <c r="H114" s="38"/>
    </row>
    <row r="115" spans="1:8" s="16" customFormat="1" ht="50.1" customHeight="1" x14ac:dyDescent="0.2">
      <c r="A115" s="137" t="s">
        <v>81</v>
      </c>
      <c r="B115" s="191"/>
      <c r="C115" s="190" t="str">
        <f>"Интернет-площадка 2gis.ru на основе Cправочника организаций "&amp;$C$2&amp;""</f>
        <v>Интернет-площадка 2gis.ru на основе Cправочника организаций "2ГИС.УХТА"</v>
      </c>
      <c r="D115" s="56">
        <v>3960</v>
      </c>
      <c r="E115" s="37"/>
      <c r="F115" s="37"/>
      <c r="G115" s="37"/>
      <c r="H115" s="38"/>
    </row>
    <row r="116" spans="1:8" s="16" customFormat="1" ht="50.1" customHeight="1" x14ac:dyDescent="0.2">
      <c r="A116" s="143" t="s">
        <v>82</v>
      </c>
      <c r="B116" s="144"/>
      <c r="C116" s="190" t="str">
        <f>"Интернет-площадка 2gis.ru на основе Cправочника организаций "&amp;$C$2&amp;""</f>
        <v>Интернет-площадка 2gis.ru на основе Cправочника организаций "2ГИС.УХТА"</v>
      </c>
      <c r="D116" s="56">
        <v>4752</v>
      </c>
      <c r="E116" s="37"/>
      <c r="F116" s="37"/>
      <c r="G116" s="37"/>
      <c r="H116" s="38"/>
    </row>
    <row r="117" spans="1:8" s="16" customFormat="1" ht="50.1" customHeight="1" x14ac:dyDescent="0.2">
      <c r="A117" s="143" t="s">
        <v>83</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7" s="56">
        <v>2478</v>
      </c>
      <c r="E117" s="37"/>
      <c r="F117" s="37"/>
      <c r="G117" s="37"/>
      <c r="H117" s="38"/>
    </row>
    <row r="118" spans="1:8" s="16" customFormat="1" ht="50.1" customHeight="1" x14ac:dyDescent="0.2">
      <c r="A118" s="143" t="s">
        <v>84</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8" s="56">
        <v>2478</v>
      </c>
      <c r="E118" s="37"/>
      <c r="F118" s="37"/>
      <c r="G118" s="37"/>
      <c r="H118" s="38"/>
    </row>
    <row r="119" spans="1:8" s="16" customFormat="1" ht="50.1" customHeight="1" x14ac:dyDescent="0.2">
      <c r="A119" s="143" t="s">
        <v>85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9" s="56">
        <v>6018</v>
      </c>
      <c r="E119" s="37"/>
      <c r="F119" s="37"/>
      <c r="G119" s="37"/>
      <c r="H119" s="38"/>
    </row>
    <row r="120" spans="1:8" s="16" customFormat="1" ht="50.1" customHeight="1" x14ac:dyDescent="0.2">
      <c r="A120" s="143" t="s">
        <v>86</v>
      </c>
      <c r="B120" s="144"/>
      <c r="C120" s="190" t="str">
        <f>C113</f>
        <v>Электронный справочник на основе Справочника организаций"2ГИС.УХТА" (версия для ПК)</v>
      </c>
      <c r="D120" s="56">
        <v>4020</v>
      </c>
      <c r="E120" s="37"/>
      <c r="F120" s="37"/>
      <c r="G120" s="37"/>
      <c r="H120" s="38"/>
    </row>
    <row r="121" spans="1:8" s="16" customFormat="1" ht="50.1" customHeight="1" x14ac:dyDescent="0.2">
      <c r="A121" s="143" t="s">
        <v>87</v>
      </c>
      <c r="B121" s="144"/>
      <c r="C121" s="190" t="s">
        <v>88</v>
      </c>
      <c r="D121" s="56">
        <v>504</v>
      </c>
      <c r="E121" s="37"/>
      <c r="F121" s="37"/>
      <c r="G121" s="37"/>
      <c r="H121" s="38"/>
    </row>
    <row r="122" spans="1:8" s="16" customFormat="1" ht="63" customHeight="1" x14ac:dyDescent="0.2">
      <c r="A122" s="143" t="s">
        <v>89</v>
      </c>
      <c r="B122" s="144"/>
      <c r="C12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2" s="56">
        <v>1770</v>
      </c>
      <c r="E122" s="37"/>
      <c r="F122" s="37"/>
      <c r="G122" s="37"/>
      <c r="H122" s="38"/>
    </row>
    <row r="123" spans="1:8" s="16" customFormat="1" ht="63" customHeight="1" x14ac:dyDescent="0.2">
      <c r="A123" s="143" t="s">
        <v>90</v>
      </c>
      <c r="B123" s="144"/>
      <c r="C123" s="190" t="str">
        <f t="shared" ref="C123:C12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3" s="56">
        <v>1416</v>
      </c>
      <c r="E123" s="37"/>
      <c r="F123" s="37"/>
      <c r="G123" s="37"/>
      <c r="H123" s="38"/>
    </row>
    <row r="124" spans="1:8" s="16" customFormat="1" ht="63" customHeight="1" x14ac:dyDescent="0.2">
      <c r="A124" s="143" t="s">
        <v>91</v>
      </c>
      <c r="B124" s="144"/>
      <c r="C124"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4" s="56">
        <v>1182</v>
      </c>
      <c r="E124" s="37"/>
      <c r="F124" s="37"/>
      <c r="G124" s="37"/>
      <c r="H124" s="38"/>
    </row>
    <row r="125" spans="1:8" s="16" customFormat="1" ht="63" customHeight="1" x14ac:dyDescent="0.2">
      <c r="A125" s="143" t="s">
        <v>92</v>
      </c>
      <c r="B125" s="144"/>
      <c r="C125"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5" s="56">
        <v>708</v>
      </c>
      <c r="E125" s="37"/>
      <c r="F125" s="37"/>
      <c r="G125" s="37"/>
      <c r="H125" s="38"/>
    </row>
    <row r="126" spans="1:8" s="16" customFormat="1" ht="63" customHeight="1" x14ac:dyDescent="0.2">
      <c r="A126" s="143" t="s">
        <v>93</v>
      </c>
      <c r="B126" s="144" t="s">
        <v>93</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6" s="329">
        <v>3960</v>
      </c>
      <c r="E126" s="140"/>
      <c r="F126" s="140"/>
      <c r="G126" s="140"/>
      <c r="H126" s="141"/>
    </row>
    <row r="127" spans="1:8" s="16" customFormat="1" ht="63" customHeight="1" x14ac:dyDescent="0.2">
      <c r="A127" s="143" t="s">
        <v>94</v>
      </c>
      <c r="B127" s="144" t="s">
        <v>94</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7" s="329">
        <v>2004</v>
      </c>
      <c r="E127" s="140"/>
      <c r="F127" s="140"/>
      <c r="G127" s="140"/>
      <c r="H127" s="141"/>
    </row>
    <row r="128" spans="1:8" s="16" customFormat="1" ht="50.1" customHeight="1" thickBot="1" x14ac:dyDescent="0.25">
      <c r="A128" s="143" t="s">
        <v>95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8" s="56">
        <v>1476</v>
      </c>
      <c r="E128" s="37"/>
      <c r="F128" s="37"/>
      <c r="G128" s="37"/>
      <c r="H128" s="38"/>
    </row>
    <row r="129" spans="1:8" s="16" customFormat="1" ht="102" customHeight="1" thickBot="1" x14ac:dyDescent="0.25">
      <c r="A129" s="143" t="s">
        <v>16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9" s="56">
        <v>540</v>
      </c>
      <c r="E129" s="37"/>
      <c r="F129" s="37"/>
      <c r="G129" s="37"/>
      <c r="H129" s="38"/>
    </row>
    <row r="130" spans="1:8" s="16" customFormat="1" ht="102" customHeight="1" thickBot="1" x14ac:dyDescent="0.25">
      <c r="A130" s="143" t="s">
        <v>96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30" s="56">
        <v>100002</v>
      </c>
      <c r="E130" s="37"/>
      <c r="F130" s="37"/>
      <c r="G130" s="37"/>
      <c r="H130" s="38"/>
    </row>
    <row r="131" spans="1:8" s="16" customFormat="1" ht="126" customHeight="1" x14ac:dyDescent="0.2">
      <c r="A131" s="143" t="s">
        <v>97</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1" s="56">
        <v>2010</v>
      </c>
      <c r="E131" s="37"/>
      <c r="F131" s="37"/>
      <c r="G131" s="37"/>
      <c r="H131" s="38"/>
    </row>
    <row r="132" spans="1:8" s="16" customFormat="1" ht="96" customHeight="1" x14ac:dyDescent="0.2">
      <c r="A132" s="137" t="s">
        <v>98</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2" s="56">
        <v>1005</v>
      </c>
      <c r="E132" s="37"/>
      <c r="F132" s="37"/>
      <c r="G132" s="37"/>
      <c r="H132" s="38"/>
    </row>
    <row r="133" spans="1:8" s="16" customFormat="1" ht="96" customHeight="1" x14ac:dyDescent="0.2">
      <c r="A133" s="137" t="s">
        <v>99</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33" s="56">
        <v>5010</v>
      </c>
      <c r="E133" s="37"/>
      <c r="F133" s="37"/>
      <c r="G133" s="37"/>
      <c r="H133" s="38"/>
    </row>
    <row r="134" spans="1:8" s="16" customFormat="1" ht="50.1" customHeight="1" x14ac:dyDescent="0.2">
      <c r="A134" s="143" t="s">
        <v>100</v>
      </c>
      <c r="B134" s="144"/>
      <c r="C134" s="190" t="str">
        <f>"Интернет-площадка 2gis.ru на основе Cправочника организаций "&amp;$C$2&amp;""</f>
        <v>Интернет-площадка 2gis.ru на основе Cправочника организаций "2ГИС.УХТА"</v>
      </c>
      <c r="D134" s="56">
        <v>3720</v>
      </c>
      <c r="E134" s="37"/>
      <c r="F134" s="37"/>
      <c r="G134" s="37"/>
      <c r="H134" s="38"/>
    </row>
    <row r="135" spans="1:8" s="16" customFormat="1" ht="50.1" customHeight="1" x14ac:dyDescent="0.2">
      <c r="A135" s="143" t="s">
        <v>101</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3480</v>
      </c>
      <c r="E135" s="37"/>
      <c r="F135" s="37"/>
      <c r="G135" s="37"/>
      <c r="H135" s="38"/>
    </row>
    <row r="136" spans="1:8" s="16" customFormat="1" ht="50.1" customHeight="1" x14ac:dyDescent="0.2">
      <c r="A136" s="137" t="s">
        <v>102</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6" s="56">
        <v>7080</v>
      </c>
      <c r="E136" s="37"/>
      <c r="F136" s="37"/>
      <c r="G136" s="37"/>
      <c r="H136" s="38"/>
    </row>
    <row r="137" spans="1:8" s="16" customFormat="1" ht="50.1" customHeight="1" x14ac:dyDescent="0.2">
      <c r="A137" s="137" t="s">
        <v>103</v>
      </c>
      <c r="B137" s="191"/>
      <c r="C137" s="190" t="str">
        <f>"Интернет-площадка 2gis.ru на основе Cправочника организаций "&amp;$C$2&amp;""</f>
        <v>Интернет-площадка 2gis.ru на основе Cправочника организаций "2ГИС.УХТА"</v>
      </c>
      <c r="D137" s="56">
        <v>5640</v>
      </c>
      <c r="E137" s="37"/>
      <c r="F137" s="37"/>
      <c r="G137" s="37"/>
      <c r="H137" s="38"/>
    </row>
    <row r="138" spans="1:8" s="16" customFormat="1" ht="50.1" customHeight="1" x14ac:dyDescent="0.2">
      <c r="A138" s="137" t="s">
        <v>104</v>
      </c>
      <c r="B138" s="191"/>
      <c r="C138" s="190" t="str">
        <f>"Интернет-площадка 2gis.ru на основе Cправочника организаций "&amp;$C$2&amp;""</f>
        <v>Интернет-площадка 2gis.ru на основе Cправочника организаций "2ГИС.УХТА"</v>
      </c>
      <c r="D138" s="56">
        <v>6768</v>
      </c>
      <c r="E138" s="37"/>
      <c r="F138" s="37"/>
      <c r="G138" s="37"/>
      <c r="H138" s="38"/>
    </row>
    <row r="139" spans="1:8" s="16" customFormat="1" ht="50.1" customHeight="1" x14ac:dyDescent="0.2">
      <c r="A139" s="137" t="s">
        <v>105</v>
      </c>
      <c r="B139" s="191"/>
      <c r="C13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9" s="56">
        <v>3480</v>
      </c>
      <c r="E139" s="37"/>
      <c r="F139" s="37"/>
      <c r="G139" s="37"/>
      <c r="H139" s="38"/>
    </row>
    <row r="140" spans="1:8" s="16" customFormat="1" ht="50.1" customHeight="1" x14ac:dyDescent="0.2">
      <c r="A140" s="137" t="s">
        <v>106</v>
      </c>
      <c r="B140" s="191"/>
      <c r="C140"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0" s="56">
        <v>3480</v>
      </c>
      <c r="E140" s="37"/>
      <c r="F140" s="37"/>
      <c r="G140" s="37"/>
      <c r="H140" s="38"/>
    </row>
    <row r="141" spans="1:8" s="16" customFormat="1" ht="50.1" customHeight="1" x14ac:dyDescent="0.2">
      <c r="A141" s="143" t="s">
        <v>107</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1" s="56">
        <v>8520</v>
      </c>
      <c r="E141" s="37"/>
      <c r="F141" s="37"/>
      <c r="G141" s="37"/>
      <c r="H141" s="38"/>
    </row>
    <row r="142" spans="1:8" s="16" customFormat="1" ht="50.1" customHeight="1" x14ac:dyDescent="0.2">
      <c r="A142" s="143" t="s">
        <v>108</v>
      </c>
      <c r="B142" s="144"/>
      <c r="C142" s="190" t="s">
        <v>88</v>
      </c>
      <c r="D142" s="56">
        <v>720</v>
      </c>
      <c r="E142" s="37"/>
      <c r="F142" s="37"/>
      <c r="G142" s="37"/>
      <c r="H142" s="38"/>
    </row>
    <row r="143" spans="1:8" s="16" customFormat="1" ht="63" customHeight="1" x14ac:dyDescent="0.2">
      <c r="A143" s="143" t="s">
        <v>109</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56">
        <v>5640</v>
      </c>
      <c r="E143" s="37"/>
      <c r="F143" s="37"/>
      <c r="G143" s="37"/>
      <c r="H143" s="38"/>
    </row>
    <row r="144" spans="1:8" s="16" customFormat="1" ht="50.1" customHeight="1" thickBot="1" x14ac:dyDescent="0.25">
      <c r="A144" s="143" t="s">
        <v>110</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2160</v>
      </c>
      <c r="E144" s="37"/>
      <c r="F144" s="37"/>
      <c r="G144" s="37"/>
      <c r="H144" s="38"/>
    </row>
    <row r="145" spans="1:8" s="28" customFormat="1" ht="50.1" customHeight="1" thickBot="1" x14ac:dyDescent="0.25">
      <c r="A145" s="24" t="s">
        <v>111</v>
      </c>
      <c r="B145" s="25"/>
      <c r="C145" s="26"/>
      <c r="D145" s="156"/>
      <c r="E145" s="156"/>
      <c r="F145" s="156"/>
      <c r="G145" s="156"/>
      <c r="H145" s="157"/>
    </row>
    <row r="146" spans="1:8" s="16" customFormat="1" ht="50.1" customHeight="1" x14ac:dyDescent="0.2">
      <c r="A146" s="143" t="s">
        <v>112</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46" s="36">
        <v>2004</v>
      </c>
      <c r="E146" s="37"/>
      <c r="F146" s="37"/>
      <c r="G146" s="37"/>
      <c r="H146" s="38"/>
    </row>
    <row r="147" spans="1:8" s="16" customFormat="1" ht="50.1" customHeight="1" x14ac:dyDescent="0.2">
      <c r="A147" s="143" t="s">
        <v>113</v>
      </c>
      <c r="B147" s="144"/>
      <c r="C147" s="196"/>
      <c r="D147" s="36">
        <v>2004</v>
      </c>
      <c r="E147" s="37"/>
      <c r="F147" s="37"/>
      <c r="G147" s="37"/>
      <c r="H147" s="38"/>
    </row>
    <row r="148" spans="1:8" s="16" customFormat="1" ht="50.1" customHeight="1" x14ac:dyDescent="0.2">
      <c r="A148" s="194" t="s">
        <v>114</v>
      </c>
      <c r="B148" s="195"/>
      <c r="C148" s="196"/>
      <c r="D148" s="329">
        <v>1500</v>
      </c>
      <c r="E148" s="140"/>
      <c r="F148" s="140"/>
      <c r="G148" s="140"/>
      <c r="H148" s="140"/>
    </row>
    <row r="149" spans="1:8" s="16" customFormat="1" ht="50.1" customHeight="1" x14ac:dyDescent="0.2">
      <c r="A149" s="194" t="s">
        <v>115</v>
      </c>
      <c r="B149" s="195"/>
      <c r="C149" s="196"/>
      <c r="D149" s="329">
        <v>150</v>
      </c>
      <c r="E149" s="140"/>
      <c r="F149" s="140"/>
      <c r="G149" s="140"/>
      <c r="H149" s="140"/>
    </row>
    <row r="150" spans="1:8" s="16" customFormat="1" ht="50.1" customHeight="1" thickBot="1" x14ac:dyDescent="0.25">
      <c r="A150" s="194" t="s">
        <v>116</v>
      </c>
      <c r="B150" s="195"/>
      <c r="C150" s="198"/>
      <c r="D150" s="78">
        <v>510</v>
      </c>
      <c r="E150" s="79"/>
      <c r="F150" s="79"/>
      <c r="G150" s="79"/>
      <c r="H150" s="79"/>
    </row>
    <row r="151" spans="1:8" s="16" customFormat="1" ht="50.1" customHeight="1" thickBot="1" x14ac:dyDescent="0.25">
      <c r="A151" s="24" t="s">
        <v>117</v>
      </c>
      <c r="B151" s="25"/>
      <c r="C151" s="26"/>
      <c r="D151" s="156"/>
      <c r="E151" s="156"/>
      <c r="F151" s="156"/>
      <c r="G151" s="156"/>
      <c r="H151" s="157"/>
    </row>
    <row r="152" spans="1:8" s="16" customFormat="1" ht="50.1" customHeight="1" x14ac:dyDescent="0.2">
      <c r="A152" s="143" t="s">
        <v>118</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2" s="200">
        <f>F152*1.2</f>
        <v>1699.2</v>
      </c>
      <c r="E152" s="201">
        <f>F152*1.1</f>
        <v>1557.6000000000001</v>
      </c>
      <c r="F152" s="201">
        <v>1416</v>
      </c>
      <c r="G152" s="201">
        <f>F152*0.75</f>
        <v>1062</v>
      </c>
      <c r="H152" s="202">
        <f>F152*0.5</f>
        <v>708</v>
      </c>
    </row>
    <row r="153" spans="1:8" s="16" customFormat="1" ht="50.1" customHeight="1" x14ac:dyDescent="0.2">
      <c r="A153" s="143" t="s">
        <v>119</v>
      </c>
      <c r="B153" s="144"/>
      <c r="C153" s="190" t="str">
        <f>"Интернет-площадка 2gis.ru на основе Cправочника организаций "&amp;$C$2&amp;""</f>
        <v>Интернет-площадка 2gis.ru на основе Cправочника организаций "2ГИС.УХТА"</v>
      </c>
      <c r="D153" s="36">
        <v>1416</v>
      </c>
      <c r="E153" s="37"/>
      <c r="F153" s="37"/>
      <c r="G153" s="37"/>
      <c r="H153" s="38"/>
    </row>
    <row r="154" spans="1:8" s="16" customFormat="1" ht="50.1" customHeight="1" x14ac:dyDescent="0.2">
      <c r="A154" s="143" t="s">
        <v>120</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4" s="56">
        <v>474</v>
      </c>
      <c r="E154" s="37"/>
      <c r="F154" s="37"/>
      <c r="G154" s="37"/>
      <c r="H154" s="38"/>
    </row>
    <row r="155" spans="1:8" s="16" customFormat="1" ht="50.1" customHeight="1" x14ac:dyDescent="0.2">
      <c r="A155" s="137" t="s">
        <v>287</v>
      </c>
      <c r="B155" s="191"/>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5" s="200">
        <f>F155*1.2</f>
        <v>2448</v>
      </c>
      <c r="E155" s="201">
        <f>F155*1.1</f>
        <v>2244</v>
      </c>
      <c r="F155" s="201">
        <v>2040</v>
      </c>
      <c r="G155" s="201">
        <f>F155*0.75</f>
        <v>1530</v>
      </c>
      <c r="H155" s="202">
        <f>F155*0.5</f>
        <v>1020</v>
      </c>
    </row>
    <row r="156" spans="1:8" s="16" customFormat="1" ht="50.1" customHeight="1" x14ac:dyDescent="0.2">
      <c r="A156" s="137" t="s">
        <v>166</v>
      </c>
      <c r="B156" s="191"/>
      <c r="C156" s="190" t="str">
        <f>"Интернет-площадка 2gis.ru на основе Cправочника организаций "&amp;$C$2&amp;""</f>
        <v>Интернет-площадка 2gis.ru на основе Cправочника организаций "2ГИС.УХТА"</v>
      </c>
      <c r="D156" s="36">
        <v>2040</v>
      </c>
      <c r="E156" s="37"/>
      <c r="F156" s="37"/>
      <c r="G156" s="37"/>
      <c r="H156" s="38"/>
    </row>
    <row r="157" spans="1:8" s="16" customFormat="1" ht="50.1" customHeight="1" x14ac:dyDescent="0.2">
      <c r="A157" s="137" t="s">
        <v>123</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6">
        <v>720</v>
      </c>
      <c r="E157" s="37"/>
      <c r="F157" s="37"/>
      <c r="G157" s="37"/>
      <c r="H157" s="38"/>
    </row>
    <row r="158" spans="1:8" s="16" customFormat="1" ht="126" customHeight="1" thickBot="1" x14ac:dyDescent="0.25">
      <c r="A158" s="143" t="s">
        <v>124</v>
      </c>
      <c r="B158" s="144"/>
      <c r="C158" s="203" t="str">
        <f>C153</f>
        <v>Интернет-площадка 2gis.ru на основе Cправочника организаций "2ГИС.УХТА"</v>
      </c>
      <c r="D158" s="200">
        <f>F158*1.2</f>
        <v>1440</v>
      </c>
      <c r="E158" s="201">
        <f>F158*1.1</f>
        <v>1320</v>
      </c>
      <c r="F158" s="201">
        <v>1200</v>
      </c>
      <c r="G158" s="201">
        <f>F158*0.75</f>
        <v>900</v>
      </c>
      <c r="H158" s="202">
        <f>F158*0.5</f>
        <v>600</v>
      </c>
    </row>
    <row r="159" spans="1:8" s="28" customFormat="1" ht="50.1" customHeight="1" thickBot="1" x14ac:dyDescent="0.25">
      <c r="A159" s="24" t="s">
        <v>185</v>
      </c>
      <c r="B159" s="25"/>
      <c r="C159" s="26"/>
      <c r="D159" s="156"/>
      <c r="E159" s="156"/>
      <c r="F159" s="156"/>
      <c r="G159" s="156"/>
      <c r="H159" s="157"/>
    </row>
    <row r="160" spans="1:8" s="23" customFormat="1" ht="30" customHeight="1" thickBot="1" x14ac:dyDescent="0.25">
      <c r="A160" s="534"/>
      <c r="B160" s="357"/>
      <c r="C160" s="358"/>
      <c r="D160" s="357"/>
      <c r="E160" s="357"/>
      <c r="F160" s="357"/>
      <c r="G160" s="357"/>
      <c r="H160" s="359"/>
    </row>
    <row r="161" spans="1:8" s="16" customFormat="1" ht="185.25" customHeight="1" x14ac:dyDescent="0.2">
      <c r="A161" s="143" t="s">
        <v>186</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1" s="31">
        <v>6060</v>
      </c>
      <c r="E161" s="32"/>
      <c r="F161" s="32"/>
      <c r="G161" s="32"/>
      <c r="H161" s="33"/>
    </row>
    <row r="162" spans="1:8" s="16" customFormat="1" ht="83.25" customHeight="1" thickBot="1" x14ac:dyDescent="0.25">
      <c r="A162" s="143" t="s">
        <v>187</v>
      </c>
      <c r="B162" s="144"/>
      <c r="C162" s="196"/>
      <c r="D162" s="36">
        <v>6060</v>
      </c>
      <c r="E162" s="37"/>
      <c r="F162" s="37"/>
      <c r="G162" s="37"/>
      <c r="H162" s="38"/>
    </row>
    <row r="163" spans="1:8" s="16" customFormat="1" ht="21.75" thickBot="1" x14ac:dyDescent="0.25">
      <c r="A163" s="301"/>
      <c r="B163" s="302"/>
      <c r="C163" s="182"/>
      <c r="D163" s="325"/>
      <c r="E163" s="325"/>
      <c r="F163" s="325"/>
      <c r="G163" s="325"/>
      <c r="H163" s="326"/>
    </row>
    <row r="164" spans="1:8" ht="12.6" customHeight="1" x14ac:dyDescent="0.2"/>
    <row r="165" spans="1:8" s="211" customFormat="1" ht="24.95" customHeight="1" x14ac:dyDescent="0.2">
      <c r="A165" s="208"/>
      <c r="B165" s="209" t="s">
        <v>126</v>
      </c>
      <c r="C165" s="210" t="s">
        <v>683</v>
      </c>
      <c r="D165" s="210"/>
    </row>
    <row r="166" spans="1:8" s="211" customFormat="1" ht="24.95" customHeight="1" x14ac:dyDescent="0.2">
      <c r="A166" s="208"/>
      <c r="C166" s="212" t="s">
        <v>684</v>
      </c>
      <c r="D166" s="212"/>
    </row>
    <row r="167" spans="1:8" s="211" customFormat="1" ht="24.95" customHeight="1" x14ac:dyDescent="0.2">
      <c r="A167" s="208"/>
      <c r="C167" s="212" t="s">
        <v>685</v>
      </c>
      <c r="D167" s="212"/>
    </row>
    <row r="168" spans="1:8" s="205" customFormat="1" ht="12" customHeight="1" x14ac:dyDescent="0.2">
      <c r="A168" s="204"/>
      <c r="C168" s="212"/>
      <c r="D168" s="212"/>
      <c r="E168" s="211"/>
      <c r="F168" s="211"/>
      <c r="G168" s="211"/>
    </row>
    <row r="169" spans="1:8" s="219" customFormat="1" ht="24.95" customHeight="1" x14ac:dyDescent="0.2">
      <c r="A169" s="215" t="str">
        <f>Абакан_юр!A158</f>
        <v>По соглашению сторон в качестве валюты платежа могут выступать украинские гривны, в этом случае курс следующий: 1 руб. = 0,4427 гривен</v>
      </c>
      <c r="B169" s="215"/>
      <c r="C169" s="215"/>
      <c r="D169" s="216"/>
      <c r="E169" s="216"/>
      <c r="F169" s="217"/>
      <c r="G169" s="218"/>
      <c r="H169" s="218"/>
    </row>
    <row r="170" spans="1:8" s="219" customFormat="1" ht="24.95" customHeight="1" x14ac:dyDescent="0.2">
      <c r="A170" s="215" t="str">
        <f>Абакан_юр!A159</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s="219" customFormat="1" ht="24.95" customHeight="1" x14ac:dyDescent="0.2">
      <c r="A171" s="215" t="str">
        <f>Абакан_юр!A160</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s="219" customFormat="1" ht="24.95" customHeight="1" x14ac:dyDescent="0.2">
      <c r="A172" s="215" t="str">
        <f>Абакан_юр!A161</f>
        <v>По соглашению сторон в качестве валюты платежа могут выступать евро, в этом случае курс следующий: 1 руб. = 0,0108 евро</v>
      </c>
      <c r="B172" s="215"/>
      <c r="C172" s="215"/>
      <c r="D172" s="216"/>
      <c r="E172" s="217"/>
      <c r="F172" s="217"/>
      <c r="G172" s="220"/>
      <c r="H172" s="220"/>
    </row>
    <row r="173" spans="1:8" s="219" customFormat="1" ht="24.95" customHeight="1" x14ac:dyDescent="0.2">
      <c r="A173" s="215" t="str">
        <f>Абакан_юр!A162</f>
        <v>По соглашению сторон в качестве валюты платежа могут выступать чешские кроны, в этом случае курс следующий: 1 руб. = 0,2672 крона</v>
      </c>
      <c r="B173" s="215"/>
      <c r="C173" s="215"/>
      <c r="D173" s="216"/>
      <c r="E173" s="217"/>
      <c r="F173" s="217"/>
      <c r="G173" s="220"/>
      <c r="H173" s="220"/>
    </row>
    <row r="174" spans="1:8" s="219" customFormat="1" ht="24.95" customHeight="1" x14ac:dyDescent="0.2">
      <c r="A174" s="215" t="str">
        <f>Абакан_юр!A163</f>
        <v>По соглашению сторон в качестве валюты платежа могут выступать киргизские сомы, в этом случае курс следующий: 1 руб. = 1,0485 сом</v>
      </c>
      <c r="B174" s="215"/>
      <c r="C174" s="215"/>
      <c r="D174" s="216"/>
      <c r="E174" s="216"/>
      <c r="F174" s="217"/>
      <c r="G174" s="220"/>
      <c r="H174" s="220"/>
    </row>
    <row r="175" spans="1:8" s="219" customFormat="1" ht="24.95" customHeight="1" x14ac:dyDescent="0.2">
      <c r="A175" s="215" t="str">
        <f>Абакан_юр!A164</f>
        <v>По соглашению сторон в качестве валюты платежа могут выступать казахстанские тенге, в этом случае курс следующий: 1 руб. = 5,3039 тенге</v>
      </c>
      <c r="B175" s="215"/>
      <c r="C175" s="215"/>
      <c r="D175" s="216"/>
      <c r="E175" s="216"/>
      <c r="F175" s="217"/>
      <c r="G175" s="220"/>
      <c r="H175" s="220"/>
    </row>
    <row r="176" spans="1:8" s="226" customFormat="1" ht="12" customHeight="1" x14ac:dyDescent="0.2">
      <c r="A176" s="221"/>
      <c r="B176" s="221"/>
      <c r="C176" s="222"/>
      <c r="D176" s="223"/>
      <c r="E176" s="223"/>
      <c r="F176" s="224"/>
      <c r="G176" s="225"/>
      <c r="H176" s="225"/>
    </row>
    <row r="177" spans="1:8" ht="24.95" customHeight="1" x14ac:dyDescent="0.2">
      <c r="A177" s="227" t="s">
        <v>137</v>
      </c>
      <c r="B177" s="227"/>
      <c r="C177" s="227"/>
      <c r="D177" s="227"/>
      <c r="E177" s="227"/>
      <c r="F177" s="227"/>
      <c r="G177" s="227"/>
      <c r="H177" s="227"/>
    </row>
    <row r="178" spans="1:8" ht="24.95" customHeight="1" x14ac:dyDescent="0.2">
      <c r="A178" s="227" t="s">
        <v>138</v>
      </c>
      <c r="B178" s="227"/>
      <c r="C178" s="227"/>
      <c r="D178" s="227"/>
      <c r="E178" s="227"/>
      <c r="F178" s="227"/>
      <c r="G178" s="227"/>
      <c r="H178" s="227"/>
    </row>
    <row r="179" spans="1:8" s="226" customFormat="1" ht="12.6" customHeight="1" x14ac:dyDescent="0.2">
      <c r="A179" s="221"/>
      <c r="B179" s="221"/>
      <c r="C179" s="222"/>
      <c r="D179" s="223"/>
      <c r="E179" s="223"/>
      <c r="F179" s="224"/>
      <c r="G179" s="225"/>
      <c r="H179" s="225"/>
    </row>
    <row r="180" spans="1:8" s="230" customFormat="1" ht="50.1" customHeight="1" thickBot="1" x14ac:dyDescent="0.25">
      <c r="A180" s="228" t="s">
        <v>139</v>
      </c>
      <c r="B180" s="228"/>
      <c r="C180" s="228"/>
      <c r="D180" s="228"/>
      <c r="E180" s="228"/>
      <c r="F180" s="229"/>
      <c r="G180" s="219"/>
    </row>
    <row r="181" spans="1:8" s="235" customFormat="1" ht="50.1" customHeight="1" thickBot="1" x14ac:dyDescent="0.25">
      <c r="A181" s="540" t="s">
        <v>140</v>
      </c>
      <c r="B181" s="541"/>
      <c r="C181" s="541"/>
      <c r="D181" s="541"/>
      <c r="E181" s="542"/>
      <c r="F181" s="234"/>
      <c r="G181" s="205"/>
    </row>
    <row r="182" spans="1:8" ht="84" customHeight="1" thickBot="1" x14ac:dyDescent="0.25">
      <c r="A182" s="305" t="s">
        <v>141</v>
      </c>
      <c r="B182" s="306"/>
      <c r="C182" s="238" t="s">
        <v>142</v>
      </c>
      <c r="D182" s="330" t="s">
        <v>143</v>
      </c>
      <c r="E182" s="331"/>
      <c r="F182" s="240"/>
      <c r="G182" s="240"/>
      <c r="H182" s="240"/>
    </row>
    <row r="183" spans="1:8" ht="99.95" customHeight="1" x14ac:dyDescent="0.2">
      <c r="A183" s="246" t="s">
        <v>144</v>
      </c>
      <c r="B183" s="247"/>
      <c r="C183" s="248" t="s">
        <v>145</v>
      </c>
      <c r="D183" s="249" t="s">
        <v>146</v>
      </c>
      <c r="E183" s="250"/>
      <c r="F183" s="240"/>
      <c r="G183" s="240"/>
      <c r="H183" s="240"/>
    </row>
    <row r="184" spans="1:8" ht="75" customHeight="1" x14ac:dyDescent="0.2">
      <c r="A184" s="246" t="s">
        <v>147</v>
      </c>
      <c r="B184" s="247"/>
      <c r="C184" s="248" t="s">
        <v>148</v>
      </c>
      <c r="D184" s="249" t="s">
        <v>149</v>
      </c>
      <c r="E184" s="250"/>
      <c r="F184" s="240"/>
      <c r="G184" s="240"/>
      <c r="H184" s="240"/>
    </row>
    <row r="185" spans="1:8" ht="117.75" customHeight="1" thickBot="1" x14ac:dyDescent="0.25">
      <c r="A185" s="332" t="s">
        <v>150</v>
      </c>
      <c r="B185" s="333"/>
      <c r="C185" s="334" t="s">
        <v>151</v>
      </c>
      <c r="D185" s="335" t="s">
        <v>149</v>
      </c>
      <c r="E185" s="336"/>
      <c r="F185" s="240"/>
      <c r="G185" s="240"/>
      <c r="H185" s="240"/>
    </row>
    <row r="186" spans="1:8" s="205" customFormat="1" ht="102.75" customHeight="1" thickBot="1" x14ac:dyDescent="0.25">
      <c r="A186" s="332" t="s">
        <v>153</v>
      </c>
      <c r="B186" s="333"/>
      <c r="C186" s="546" t="s">
        <v>154</v>
      </c>
      <c r="D186" s="335" t="s">
        <v>149</v>
      </c>
      <c r="E186" s="336"/>
      <c r="F186" s="234"/>
      <c r="G186" s="234"/>
      <c r="H186" s="234"/>
    </row>
    <row r="187" spans="1:8" s="226" customFormat="1" ht="222.75" customHeight="1" thickBot="1" x14ac:dyDescent="0.25">
      <c r="A187" s="332" t="s">
        <v>155</v>
      </c>
      <c r="B187" s="333"/>
      <c r="C187" s="334" t="s">
        <v>156</v>
      </c>
      <c r="D187" s="335" t="s">
        <v>149</v>
      </c>
      <c r="E187" s="336"/>
      <c r="F187" s="224"/>
      <c r="G187" s="225"/>
      <c r="H187" s="225"/>
    </row>
    <row r="188" spans="1:8" s="462" customFormat="1" ht="75" customHeight="1" x14ac:dyDescent="0.2">
      <c r="A188" s="460" t="s">
        <v>713</v>
      </c>
      <c r="B188" s="460"/>
      <c r="C188" s="460"/>
      <c r="D188" s="460"/>
      <c r="E188" s="460"/>
      <c r="F188" s="460"/>
      <c r="G188" s="460"/>
      <c r="H188" s="460"/>
    </row>
    <row r="189" spans="1:8" s="462" customFormat="1" ht="24.75" customHeight="1" x14ac:dyDescent="0.2">
      <c r="A189" s="461" t="s">
        <v>714</v>
      </c>
      <c r="B189" s="461"/>
      <c r="C189" s="461"/>
      <c r="D189" s="461"/>
      <c r="E189" s="461"/>
      <c r="F189" s="461"/>
      <c r="G189" s="461"/>
      <c r="H189" s="461"/>
    </row>
    <row r="190" spans="1:8" s="226" customFormat="1" ht="12" customHeight="1" x14ac:dyDescent="0.2">
      <c r="A190" s="221"/>
      <c r="B190" s="221"/>
      <c r="C190" s="222"/>
      <c r="D190" s="223"/>
      <c r="E190" s="223"/>
      <c r="F190" s="224"/>
      <c r="G190" s="225"/>
      <c r="H190" s="225"/>
    </row>
    <row r="191" spans="1:8" s="226" customFormat="1" ht="30.75" customHeight="1" x14ac:dyDescent="0.2">
      <c r="A191" s="252" t="s">
        <v>158</v>
      </c>
      <c r="B191" s="252"/>
      <c r="C191" s="252"/>
      <c r="D191" s="252"/>
      <c r="E191" s="252"/>
      <c r="F191" s="252"/>
      <c r="G191" s="252"/>
      <c r="H191" s="252"/>
    </row>
    <row r="192" spans="1:8" ht="184.5" customHeight="1" x14ac:dyDescent="0.2">
      <c r="A192"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11"/>
      <c r="C192" s="311"/>
      <c r="D192" s="311"/>
      <c r="E192" s="311"/>
      <c r="F192" s="311"/>
      <c r="G192" s="311"/>
      <c r="H192" s="311"/>
    </row>
    <row r="193" spans="1:8" s="16" customFormat="1" ht="67.5" customHeight="1" x14ac:dyDescent="0.2">
      <c r="A193" s="227" t="s">
        <v>160</v>
      </c>
      <c r="B193" s="227"/>
      <c r="C193" s="227"/>
      <c r="D193" s="227"/>
      <c r="E193" s="227"/>
      <c r="F193" s="227"/>
      <c r="G193" s="227"/>
      <c r="H193" s="227"/>
    </row>
    <row r="194" spans="1:8" ht="23.25" x14ac:dyDescent="0.2">
      <c r="A194" s="252" t="s">
        <v>161</v>
      </c>
      <c r="B194" s="252"/>
      <c r="C194" s="252"/>
      <c r="D194" s="252"/>
      <c r="E194" s="252"/>
      <c r="F194" s="252"/>
      <c r="G194" s="252"/>
      <c r="H194" s="252"/>
    </row>
    <row r="195" spans="1:8" ht="6" customHeight="1" x14ac:dyDescent="0.2"/>
    <row r="196" spans="1:8" s="254" customFormat="1" ht="114.75" customHeight="1" x14ac:dyDescent="0.2">
      <c r="A196" s="227" t="s">
        <v>162</v>
      </c>
      <c r="B196" s="227"/>
      <c r="C196" s="227"/>
      <c r="D196" s="227"/>
      <c r="E196" s="227"/>
      <c r="F196" s="227"/>
      <c r="G196" s="227"/>
      <c r="H196" s="227"/>
    </row>
  </sheetData>
  <sheetProtection selectLockedCells="1" selectUnlockedCells="1"/>
  <mergeCells count="318">
    <mergeCell ref="A196:E196"/>
    <mergeCell ref="F196:H196"/>
    <mergeCell ref="A188:H188"/>
    <mergeCell ref="A189:H189"/>
    <mergeCell ref="A191:H191"/>
    <mergeCell ref="A192:H192"/>
    <mergeCell ref="A193:H193"/>
    <mergeCell ref="A194:H194"/>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60:C160"/>
    <mergeCell ref="D160:H160"/>
    <mergeCell ref="A161:B161"/>
    <mergeCell ref="C161:C162"/>
    <mergeCell ref="D161:H161"/>
    <mergeCell ref="A162:B162"/>
    <mergeCell ref="D162:H162"/>
    <mergeCell ref="A156:B156"/>
    <mergeCell ref="D156:H156"/>
    <mergeCell ref="A157:B157"/>
    <mergeCell ref="D157:H157"/>
    <mergeCell ref="A158:B158"/>
    <mergeCell ref="A159:B159"/>
    <mergeCell ref="D159:H159"/>
    <mergeCell ref="A152:B152"/>
    <mergeCell ref="A153:B153"/>
    <mergeCell ref="D153:H153"/>
    <mergeCell ref="A154:B154"/>
    <mergeCell ref="D154:H154"/>
    <mergeCell ref="A155:B155"/>
    <mergeCell ref="D148:H148"/>
    <mergeCell ref="A149:B149"/>
    <mergeCell ref="D149:H149"/>
    <mergeCell ref="A150:B150"/>
    <mergeCell ref="D150:H150"/>
    <mergeCell ref="A151:B151"/>
    <mergeCell ref="D151:H151"/>
    <mergeCell ref="A144:B144"/>
    <mergeCell ref="D144:H144"/>
    <mergeCell ref="A145:B145"/>
    <mergeCell ref="D145:H145"/>
    <mergeCell ref="A146:B146"/>
    <mergeCell ref="C146:C150"/>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D91:H91"/>
    <mergeCell ref="A92:B92"/>
    <mergeCell ref="C92:C109"/>
    <mergeCell ref="D92:H92"/>
    <mergeCell ref="A93:B93"/>
    <mergeCell ref="D93:H93"/>
    <mergeCell ref="A94:B94"/>
    <mergeCell ref="D94:H94"/>
    <mergeCell ref="A95:B95"/>
    <mergeCell ref="A88:B88"/>
    <mergeCell ref="D88:H88"/>
    <mergeCell ref="A89:B89"/>
    <mergeCell ref="D89:H89"/>
    <mergeCell ref="A90:B90"/>
    <mergeCell ref="D90:H90"/>
    <mergeCell ref="D84:H84"/>
    <mergeCell ref="A85:B85"/>
    <mergeCell ref="D85:H85"/>
    <mergeCell ref="A86:B86"/>
    <mergeCell ref="D86:H86"/>
    <mergeCell ref="A87:B87"/>
    <mergeCell ref="D87:H87"/>
    <mergeCell ref="A80:B80"/>
    <mergeCell ref="C80:C88"/>
    <mergeCell ref="D80:H80"/>
    <mergeCell ref="A81:B81"/>
    <mergeCell ref="D81:H81"/>
    <mergeCell ref="A82:B82"/>
    <mergeCell ref="D82:H82"/>
    <mergeCell ref="A83:B83"/>
    <mergeCell ref="D83:H83"/>
    <mergeCell ref="A84:B84"/>
    <mergeCell ref="A76:C76"/>
    <mergeCell ref="D76:H76"/>
    <mergeCell ref="C77:C79"/>
    <mergeCell ref="D77:H77"/>
    <mergeCell ref="D78:H78"/>
    <mergeCell ref="D79:H79"/>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5"/>
  <sheetViews>
    <sheetView view="pageBreakPreview" zoomScale="40" zoomScaleNormal="60" zoomScaleSheetLayoutView="40" workbookViewId="0">
      <pane ySplit="3" topLeftCell="A204"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715</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291</v>
      </c>
      <c r="E6" s="302"/>
      <c r="F6" s="302"/>
      <c r="G6" s="302"/>
      <c r="H6" s="429"/>
    </row>
    <row r="7" spans="1:8" s="16" customFormat="1" ht="24.95" customHeight="1" thickBot="1" x14ac:dyDescent="0.25">
      <c r="A7" s="81"/>
      <c r="B7" s="117"/>
      <c r="C7" s="118"/>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4">
        <v>240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657</v>
      </c>
      <c r="B49" s="120"/>
      <c r="C49" s="120"/>
      <c r="D49" s="121" t="str">
        <f>"от "&amp;MIN(D50:D99)&amp;" до "&amp;MAX(D50:D99)</f>
        <v>от 2280 до 114000</v>
      </c>
      <c r="E49" s="122"/>
      <c r="F49" s="122"/>
      <c r="G49" s="122"/>
      <c r="H49" s="123"/>
    </row>
    <row r="50" spans="1:8" s="16" customFormat="1" ht="37.5" customHeight="1" outlineLevel="1" x14ac:dyDescent="0.2">
      <c r="A50" s="124" t="s">
        <v>32</v>
      </c>
      <c r="B50" s="125"/>
      <c r="C50" s="37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50" s="127">
        <v>2280</v>
      </c>
      <c r="E50" s="128"/>
      <c r="F50" s="128"/>
      <c r="G50" s="128"/>
      <c r="H50" s="129"/>
    </row>
    <row r="51" spans="1:8" s="16" customFormat="1" ht="37.5" customHeight="1" outlineLevel="1" x14ac:dyDescent="0.2">
      <c r="A51" s="130" t="s">
        <v>33</v>
      </c>
      <c r="B51" s="131"/>
      <c r="C51" s="126"/>
      <c r="D51" s="36">
        <v>4560</v>
      </c>
      <c r="E51" s="37"/>
      <c r="F51" s="37"/>
      <c r="G51" s="37"/>
      <c r="H51" s="38"/>
    </row>
    <row r="52" spans="1:8" s="16" customFormat="1" ht="37.5" customHeight="1" outlineLevel="1" x14ac:dyDescent="0.2">
      <c r="A52" s="130" t="s">
        <v>34</v>
      </c>
      <c r="B52" s="131"/>
      <c r="C52" s="126"/>
      <c r="D52" s="36">
        <v>6840</v>
      </c>
      <c r="E52" s="37"/>
      <c r="F52" s="37"/>
      <c r="G52" s="37"/>
      <c r="H52" s="38"/>
    </row>
    <row r="53" spans="1:8" s="16" customFormat="1" ht="37.5" customHeight="1" outlineLevel="1" x14ac:dyDescent="0.2">
      <c r="A53" s="130" t="s">
        <v>35</v>
      </c>
      <c r="B53" s="131"/>
      <c r="C53" s="126"/>
      <c r="D53" s="36">
        <v>9120</v>
      </c>
      <c r="E53" s="37"/>
      <c r="F53" s="37"/>
      <c r="G53" s="37"/>
      <c r="H53" s="38"/>
    </row>
    <row r="54" spans="1:8" s="16" customFormat="1" ht="37.5" customHeight="1" outlineLevel="1" x14ac:dyDescent="0.2">
      <c r="A54" s="130" t="s">
        <v>36</v>
      </c>
      <c r="B54" s="131"/>
      <c r="C54" s="126"/>
      <c r="D54" s="36">
        <v>11400</v>
      </c>
      <c r="E54" s="37"/>
      <c r="F54" s="37"/>
      <c r="G54" s="37"/>
      <c r="H54" s="38"/>
    </row>
    <row r="55" spans="1:8" s="16" customFormat="1" ht="37.5" customHeight="1" outlineLevel="1" x14ac:dyDescent="0.2">
      <c r="A55" s="130" t="s">
        <v>37</v>
      </c>
      <c r="B55" s="131"/>
      <c r="C55" s="126"/>
      <c r="D55" s="36">
        <v>13680</v>
      </c>
      <c r="E55" s="37"/>
      <c r="F55" s="37"/>
      <c r="G55" s="37"/>
      <c r="H55" s="38"/>
    </row>
    <row r="56" spans="1:8" s="16" customFormat="1" ht="37.5" customHeight="1" outlineLevel="1" x14ac:dyDescent="0.2">
      <c r="A56" s="130" t="s">
        <v>38</v>
      </c>
      <c r="B56" s="131"/>
      <c r="C56" s="126"/>
      <c r="D56" s="36">
        <v>15960</v>
      </c>
      <c r="E56" s="37"/>
      <c r="F56" s="37"/>
      <c r="G56" s="37"/>
      <c r="H56" s="38"/>
    </row>
    <row r="57" spans="1:8" s="16" customFormat="1" ht="37.5" customHeight="1" outlineLevel="1" x14ac:dyDescent="0.2">
      <c r="A57" s="130" t="s">
        <v>39</v>
      </c>
      <c r="B57" s="131"/>
      <c r="C57" s="126"/>
      <c r="D57" s="36">
        <v>18240</v>
      </c>
      <c r="E57" s="37"/>
      <c r="F57" s="37"/>
      <c r="G57" s="37"/>
      <c r="H57" s="38"/>
    </row>
    <row r="58" spans="1:8" s="16" customFormat="1" ht="37.5" customHeight="1" outlineLevel="1" x14ac:dyDescent="0.2">
      <c r="A58" s="130" t="s">
        <v>40</v>
      </c>
      <c r="B58" s="131"/>
      <c r="C58" s="126"/>
      <c r="D58" s="36">
        <v>20520</v>
      </c>
      <c r="E58" s="37"/>
      <c r="F58" s="37"/>
      <c r="G58" s="37"/>
      <c r="H58" s="38"/>
    </row>
    <row r="59" spans="1:8" s="16" customFormat="1" ht="37.5" customHeight="1" outlineLevel="1" x14ac:dyDescent="0.2">
      <c r="A59" s="130" t="s">
        <v>41</v>
      </c>
      <c r="B59" s="131"/>
      <c r="C59" s="126"/>
      <c r="D59" s="36">
        <v>22800</v>
      </c>
      <c r="E59" s="37"/>
      <c r="F59" s="37"/>
      <c r="G59" s="37"/>
      <c r="H59" s="38"/>
    </row>
    <row r="60" spans="1:8" s="16" customFormat="1" ht="37.5" customHeight="1" outlineLevel="1" x14ac:dyDescent="0.2">
      <c r="A60" s="130" t="s">
        <v>42</v>
      </c>
      <c r="B60" s="131"/>
      <c r="C60" s="126"/>
      <c r="D60" s="36">
        <v>25080</v>
      </c>
      <c r="E60" s="37"/>
      <c r="F60" s="37"/>
      <c r="G60" s="37"/>
      <c r="H60" s="38"/>
    </row>
    <row r="61" spans="1:8" s="16" customFormat="1" ht="37.5" customHeight="1" outlineLevel="1" x14ac:dyDescent="0.2">
      <c r="A61" s="130" t="s">
        <v>43</v>
      </c>
      <c r="B61" s="131"/>
      <c r="C61" s="126"/>
      <c r="D61" s="36">
        <v>27360</v>
      </c>
      <c r="E61" s="37"/>
      <c r="F61" s="37"/>
      <c r="G61" s="37"/>
      <c r="H61" s="38"/>
    </row>
    <row r="62" spans="1:8" s="16" customFormat="1" ht="37.5" customHeight="1" outlineLevel="1" x14ac:dyDescent="0.2">
      <c r="A62" s="130" t="s">
        <v>44</v>
      </c>
      <c r="B62" s="131"/>
      <c r="C62" s="126"/>
      <c r="D62" s="36">
        <v>29640</v>
      </c>
      <c r="E62" s="37"/>
      <c r="F62" s="37"/>
      <c r="G62" s="37"/>
      <c r="H62" s="38"/>
    </row>
    <row r="63" spans="1:8" s="16" customFormat="1" ht="37.5" customHeight="1" outlineLevel="1" x14ac:dyDescent="0.2">
      <c r="A63" s="130" t="s">
        <v>45</v>
      </c>
      <c r="B63" s="131"/>
      <c r="C63" s="126"/>
      <c r="D63" s="36">
        <v>31920</v>
      </c>
      <c r="E63" s="37"/>
      <c r="F63" s="37"/>
      <c r="G63" s="37"/>
      <c r="H63" s="38"/>
    </row>
    <row r="64" spans="1:8" s="16" customFormat="1" ht="37.5" customHeight="1" outlineLevel="1" x14ac:dyDescent="0.2">
      <c r="A64" s="130" t="s">
        <v>46</v>
      </c>
      <c r="B64" s="131"/>
      <c r="C64" s="126"/>
      <c r="D64" s="36">
        <v>34200</v>
      </c>
      <c r="E64" s="37"/>
      <c r="F64" s="37"/>
      <c r="G64" s="37"/>
      <c r="H64" s="38"/>
    </row>
    <row r="65" spans="1:8" s="16" customFormat="1" ht="37.5" customHeight="1" outlineLevel="1" x14ac:dyDescent="0.2">
      <c r="A65" s="130" t="s">
        <v>47</v>
      </c>
      <c r="B65" s="131"/>
      <c r="C65" s="126"/>
      <c r="D65" s="36">
        <v>36480</v>
      </c>
      <c r="E65" s="37"/>
      <c r="F65" s="37"/>
      <c r="G65" s="37"/>
      <c r="H65" s="38"/>
    </row>
    <row r="66" spans="1:8" s="16" customFormat="1" ht="37.5" customHeight="1" outlineLevel="1" x14ac:dyDescent="0.2">
      <c r="A66" s="130" t="s">
        <v>48</v>
      </c>
      <c r="B66" s="131"/>
      <c r="C66" s="126"/>
      <c r="D66" s="36">
        <v>38760</v>
      </c>
      <c r="E66" s="37"/>
      <c r="F66" s="37"/>
      <c r="G66" s="37"/>
      <c r="H66" s="38"/>
    </row>
    <row r="67" spans="1:8" s="16" customFormat="1" ht="37.5" customHeight="1" outlineLevel="1" x14ac:dyDescent="0.2">
      <c r="A67" s="130" t="s">
        <v>49</v>
      </c>
      <c r="B67" s="131"/>
      <c r="C67" s="126"/>
      <c r="D67" s="36">
        <v>41040</v>
      </c>
      <c r="E67" s="37"/>
      <c r="F67" s="37"/>
      <c r="G67" s="37"/>
      <c r="H67" s="38"/>
    </row>
    <row r="68" spans="1:8" s="16" customFormat="1" ht="37.5" customHeight="1" outlineLevel="1" x14ac:dyDescent="0.2">
      <c r="A68" s="130" t="s">
        <v>50</v>
      </c>
      <c r="B68" s="131"/>
      <c r="C68" s="126"/>
      <c r="D68" s="36">
        <v>43320</v>
      </c>
      <c r="E68" s="37"/>
      <c r="F68" s="37"/>
      <c r="G68" s="37"/>
      <c r="H68" s="38"/>
    </row>
    <row r="69" spans="1:8" s="16" customFormat="1" ht="37.5" customHeight="1" outlineLevel="1" x14ac:dyDescent="0.2">
      <c r="A69" s="130" t="s">
        <v>51</v>
      </c>
      <c r="B69" s="131"/>
      <c r="C69" s="126"/>
      <c r="D69" s="36">
        <v>45600</v>
      </c>
      <c r="E69" s="37"/>
      <c r="F69" s="37"/>
      <c r="G69" s="37"/>
      <c r="H69" s="38"/>
    </row>
    <row r="70" spans="1:8" s="16" customFormat="1" ht="37.5" customHeight="1" outlineLevel="1" x14ac:dyDescent="0.2">
      <c r="A70" s="130" t="s">
        <v>197</v>
      </c>
      <c r="B70" s="131"/>
      <c r="C70" s="126"/>
      <c r="D70" s="36">
        <v>47880</v>
      </c>
      <c r="E70" s="37"/>
      <c r="F70" s="37"/>
      <c r="G70" s="37"/>
      <c r="H70" s="38"/>
    </row>
    <row r="71" spans="1:8" s="16" customFormat="1" ht="37.5" customHeight="1" outlineLevel="1" x14ac:dyDescent="0.2">
      <c r="A71" s="130" t="s">
        <v>198</v>
      </c>
      <c r="B71" s="131"/>
      <c r="C71" s="126"/>
      <c r="D71" s="36">
        <v>50160</v>
      </c>
      <c r="E71" s="37"/>
      <c r="F71" s="37"/>
      <c r="G71" s="37"/>
      <c r="H71" s="38"/>
    </row>
    <row r="72" spans="1:8" s="16" customFormat="1" ht="37.5" customHeight="1" outlineLevel="1" x14ac:dyDescent="0.2">
      <c r="A72" s="130" t="s">
        <v>199</v>
      </c>
      <c r="B72" s="131"/>
      <c r="C72" s="126"/>
      <c r="D72" s="36">
        <v>52440</v>
      </c>
      <c r="E72" s="37"/>
      <c r="F72" s="37"/>
      <c r="G72" s="37"/>
      <c r="H72" s="38"/>
    </row>
    <row r="73" spans="1:8" s="16" customFormat="1" ht="37.5" customHeight="1" outlineLevel="1" x14ac:dyDescent="0.2">
      <c r="A73" s="130" t="s">
        <v>200</v>
      </c>
      <c r="B73" s="131"/>
      <c r="C73" s="126"/>
      <c r="D73" s="36">
        <v>54720</v>
      </c>
      <c r="E73" s="37"/>
      <c r="F73" s="37"/>
      <c r="G73" s="37"/>
      <c r="H73" s="38"/>
    </row>
    <row r="74" spans="1:8" s="16" customFormat="1" ht="37.5" customHeight="1" outlineLevel="1" x14ac:dyDescent="0.2">
      <c r="A74" s="130" t="s">
        <v>201</v>
      </c>
      <c r="B74" s="131"/>
      <c r="C74" s="126"/>
      <c r="D74" s="36">
        <v>57000</v>
      </c>
      <c r="E74" s="37"/>
      <c r="F74" s="37"/>
      <c r="G74" s="37"/>
      <c r="H74" s="38"/>
    </row>
    <row r="75" spans="1:8" s="16" customFormat="1" ht="37.5" customHeight="1" outlineLevel="1" x14ac:dyDescent="0.2">
      <c r="A75" s="130" t="s">
        <v>202</v>
      </c>
      <c r="B75" s="131"/>
      <c r="C75" s="126"/>
      <c r="D75" s="36">
        <v>59280</v>
      </c>
      <c r="E75" s="37"/>
      <c r="F75" s="37"/>
      <c r="G75" s="37"/>
      <c r="H75" s="38"/>
    </row>
    <row r="76" spans="1:8" s="16" customFormat="1" ht="37.5" customHeight="1" outlineLevel="1" x14ac:dyDescent="0.2">
      <c r="A76" s="130" t="s">
        <v>203</v>
      </c>
      <c r="B76" s="131"/>
      <c r="C76" s="126"/>
      <c r="D76" s="36">
        <v>61560</v>
      </c>
      <c r="E76" s="37"/>
      <c r="F76" s="37"/>
      <c r="G76" s="37"/>
      <c r="H76" s="38"/>
    </row>
    <row r="77" spans="1:8" s="16" customFormat="1" ht="37.5" customHeight="1" outlineLevel="1" x14ac:dyDescent="0.2">
      <c r="A77" s="130" t="s">
        <v>204</v>
      </c>
      <c r="B77" s="131"/>
      <c r="C77" s="126"/>
      <c r="D77" s="36">
        <v>63840</v>
      </c>
      <c r="E77" s="37"/>
      <c r="F77" s="37"/>
      <c r="G77" s="37"/>
      <c r="H77" s="38"/>
    </row>
    <row r="78" spans="1:8" s="16" customFormat="1" ht="37.5" customHeight="1" outlineLevel="1" x14ac:dyDescent="0.2">
      <c r="A78" s="130" t="s">
        <v>205</v>
      </c>
      <c r="B78" s="131"/>
      <c r="C78" s="126"/>
      <c r="D78" s="36">
        <v>66120</v>
      </c>
      <c r="E78" s="37"/>
      <c r="F78" s="37"/>
      <c r="G78" s="37"/>
      <c r="H78" s="38"/>
    </row>
    <row r="79" spans="1:8" s="16" customFormat="1" ht="37.5" customHeight="1" outlineLevel="1" x14ac:dyDescent="0.2">
      <c r="A79" s="130" t="s">
        <v>206</v>
      </c>
      <c r="B79" s="131"/>
      <c r="C79" s="126"/>
      <c r="D79" s="36">
        <v>68400</v>
      </c>
      <c r="E79" s="37"/>
      <c r="F79" s="37"/>
      <c r="G79" s="37"/>
      <c r="H79" s="38"/>
    </row>
    <row r="80" spans="1:8" s="16" customFormat="1" ht="37.5" customHeight="1" outlineLevel="1" x14ac:dyDescent="0.2">
      <c r="A80" s="130" t="s">
        <v>216</v>
      </c>
      <c r="B80" s="131"/>
      <c r="C80" s="126"/>
      <c r="D80" s="36">
        <v>70680</v>
      </c>
      <c r="E80" s="37"/>
      <c r="F80" s="37"/>
      <c r="G80" s="37"/>
      <c r="H80" s="38"/>
    </row>
    <row r="81" spans="1:8" s="16" customFormat="1" ht="37.5" customHeight="1" outlineLevel="1" x14ac:dyDescent="0.2">
      <c r="A81" s="130" t="s">
        <v>217</v>
      </c>
      <c r="B81" s="131"/>
      <c r="C81" s="126"/>
      <c r="D81" s="36">
        <v>72960</v>
      </c>
      <c r="E81" s="37"/>
      <c r="F81" s="37"/>
      <c r="G81" s="37"/>
      <c r="H81" s="38"/>
    </row>
    <row r="82" spans="1:8" s="16" customFormat="1" ht="37.5" customHeight="1" outlineLevel="1" x14ac:dyDescent="0.2">
      <c r="A82" s="130" t="s">
        <v>218</v>
      </c>
      <c r="B82" s="131"/>
      <c r="C82" s="126"/>
      <c r="D82" s="36">
        <v>75240</v>
      </c>
      <c r="E82" s="37"/>
      <c r="F82" s="37"/>
      <c r="G82" s="37"/>
      <c r="H82" s="38"/>
    </row>
    <row r="83" spans="1:8" s="16" customFormat="1" ht="37.5" customHeight="1" outlineLevel="1" x14ac:dyDescent="0.2">
      <c r="A83" s="130" t="s">
        <v>219</v>
      </c>
      <c r="B83" s="131"/>
      <c r="C83" s="126"/>
      <c r="D83" s="36">
        <v>77520</v>
      </c>
      <c r="E83" s="37"/>
      <c r="F83" s="37"/>
      <c r="G83" s="37"/>
      <c r="H83" s="38"/>
    </row>
    <row r="84" spans="1:8" s="16" customFormat="1" ht="37.5" customHeight="1" outlineLevel="1" x14ac:dyDescent="0.2">
      <c r="A84" s="130" t="s">
        <v>220</v>
      </c>
      <c r="B84" s="131"/>
      <c r="C84" s="126"/>
      <c r="D84" s="36">
        <v>79800</v>
      </c>
      <c r="E84" s="37"/>
      <c r="F84" s="37"/>
      <c r="G84" s="37"/>
      <c r="H84" s="38"/>
    </row>
    <row r="85" spans="1:8" s="16" customFormat="1" ht="37.5" customHeight="1" outlineLevel="1" x14ac:dyDescent="0.2">
      <c r="A85" s="130" t="s">
        <v>221</v>
      </c>
      <c r="B85" s="131"/>
      <c r="C85" s="126"/>
      <c r="D85" s="36">
        <v>82080</v>
      </c>
      <c r="E85" s="37"/>
      <c r="F85" s="37"/>
      <c r="G85" s="37"/>
      <c r="H85" s="38"/>
    </row>
    <row r="86" spans="1:8" s="16" customFormat="1" ht="37.5" customHeight="1" outlineLevel="1" x14ac:dyDescent="0.2">
      <c r="A86" s="130" t="s">
        <v>222</v>
      </c>
      <c r="B86" s="131"/>
      <c r="C86" s="126"/>
      <c r="D86" s="36">
        <v>84360</v>
      </c>
      <c r="E86" s="37"/>
      <c r="F86" s="37"/>
      <c r="G86" s="37"/>
      <c r="H86" s="38"/>
    </row>
    <row r="87" spans="1:8" s="16" customFormat="1" ht="37.5" customHeight="1" outlineLevel="1" x14ac:dyDescent="0.2">
      <c r="A87" s="130" t="s">
        <v>223</v>
      </c>
      <c r="B87" s="131"/>
      <c r="C87" s="126"/>
      <c r="D87" s="36">
        <v>86640</v>
      </c>
      <c r="E87" s="37"/>
      <c r="F87" s="37"/>
      <c r="G87" s="37"/>
      <c r="H87" s="38"/>
    </row>
    <row r="88" spans="1:8" s="16" customFormat="1" ht="37.5" customHeight="1" outlineLevel="1" x14ac:dyDescent="0.2">
      <c r="A88" s="130" t="s">
        <v>224</v>
      </c>
      <c r="B88" s="131"/>
      <c r="C88" s="126"/>
      <c r="D88" s="36">
        <v>88920</v>
      </c>
      <c r="E88" s="37"/>
      <c r="F88" s="37"/>
      <c r="G88" s="37"/>
      <c r="H88" s="38"/>
    </row>
    <row r="89" spans="1:8" s="16" customFormat="1" ht="37.5" customHeight="1" outlineLevel="1" x14ac:dyDescent="0.2">
      <c r="A89" s="130" t="s">
        <v>225</v>
      </c>
      <c r="B89" s="131"/>
      <c r="C89" s="126"/>
      <c r="D89" s="36">
        <v>91200</v>
      </c>
      <c r="E89" s="37"/>
      <c r="F89" s="37"/>
      <c r="G89" s="37"/>
      <c r="H89" s="38"/>
    </row>
    <row r="90" spans="1:8" s="16" customFormat="1" ht="37.5" customHeight="1" outlineLevel="1" x14ac:dyDescent="0.2">
      <c r="A90" s="130" t="s">
        <v>292</v>
      </c>
      <c r="B90" s="131"/>
      <c r="C90" s="126"/>
      <c r="D90" s="36">
        <v>93480</v>
      </c>
      <c r="E90" s="37"/>
      <c r="F90" s="37"/>
      <c r="G90" s="37"/>
      <c r="H90" s="38"/>
    </row>
    <row r="91" spans="1:8" s="16" customFormat="1" ht="37.5" customHeight="1" outlineLevel="1" x14ac:dyDescent="0.2">
      <c r="A91" s="130" t="s">
        <v>293</v>
      </c>
      <c r="B91" s="131"/>
      <c r="C91" s="126"/>
      <c r="D91" s="36">
        <v>95760</v>
      </c>
      <c r="E91" s="37"/>
      <c r="F91" s="37"/>
      <c r="G91" s="37"/>
      <c r="H91" s="38"/>
    </row>
    <row r="92" spans="1:8" s="16" customFormat="1" ht="37.5" customHeight="1" outlineLevel="1" x14ac:dyDescent="0.2">
      <c r="A92" s="130" t="s">
        <v>294</v>
      </c>
      <c r="B92" s="131"/>
      <c r="C92" s="126"/>
      <c r="D92" s="36">
        <v>98040</v>
      </c>
      <c r="E92" s="37"/>
      <c r="F92" s="37"/>
      <c r="G92" s="37"/>
      <c r="H92" s="38"/>
    </row>
    <row r="93" spans="1:8" s="16" customFormat="1" ht="37.5" customHeight="1" outlineLevel="1" x14ac:dyDescent="0.2">
      <c r="A93" s="130" t="s">
        <v>295</v>
      </c>
      <c r="B93" s="131"/>
      <c r="C93" s="126"/>
      <c r="D93" s="36">
        <v>100320</v>
      </c>
      <c r="E93" s="37"/>
      <c r="F93" s="37"/>
      <c r="G93" s="37"/>
      <c r="H93" s="38"/>
    </row>
    <row r="94" spans="1:8" s="16" customFormat="1" ht="37.5" customHeight="1" outlineLevel="1" x14ac:dyDescent="0.2">
      <c r="A94" s="130" t="s">
        <v>296</v>
      </c>
      <c r="B94" s="131"/>
      <c r="C94" s="126"/>
      <c r="D94" s="36">
        <v>102600</v>
      </c>
      <c r="E94" s="37"/>
      <c r="F94" s="37"/>
      <c r="G94" s="37"/>
      <c r="H94" s="38"/>
    </row>
    <row r="95" spans="1:8" s="16" customFormat="1" ht="37.5" customHeight="1" outlineLevel="1" x14ac:dyDescent="0.2">
      <c r="A95" s="130" t="s">
        <v>297</v>
      </c>
      <c r="B95" s="131"/>
      <c r="C95" s="126"/>
      <c r="D95" s="36">
        <v>104880</v>
      </c>
      <c r="E95" s="37"/>
      <c r="F95" s="37"/>
      <c r="G95" s="37"/>
      <c r="H95" s="38"/>
    </row>
    <row r="96" spans="1:8" s="16" customFormat="1" ht="37.5" customHeight="1" outlineLevel="1" x14ac:dyDescent="0.2">
      <c r="A96" s="130" t="s">
        <v>298</v>
      </c>
      <c r="B96" s="131"/>
      <c r="C96" s="126"/>
      <c r="D96" s="36">
        <v>107160</v>
      </c>
      <c r="E96" s="37"/>
      <c r="F96" s="37"/>
      <c r="G96" s="37"/>
      <c r="H96" s="38"/>
    </row>
    <row r="97" spans="1:8" s="16" customFormat="1" ht="37.5" customHeight="1" outlineLevel="1" x14ac:dyDescent="0.2">
      <c r="A97" s="130" t="s">
        <v>299</v>
      </c>
      <c r="B97" s="131"/>
      <c r="C97" s="126"/>
      <c r="D97" s="36">
        <v>109440</v>
      </c>
      <c r="E97" s="37"/>
      <c r="F97" s="37"/>
      <c r="G97" s="37"/>
      <c r="H97" s="38"/>
    </row>
    <row r="98" spans="1:8" s="16" customFormat="1" ht="37.5" customHeight="1" outlineLevel="1" x14ac:dyDescent="0.2">
      <c r="A98" s="130" t="s">
        <v>300</v>
      </c>
      <c r="B98" s="131"/>
      <c r="C98" s="126"/>
      <c r="D98" s="36">
        <v>111720</v>
      </c>
      <c r="E98" s="37"/>
      <c r="F98" s="37"/>
      <c r="G98" s="37"/>
      <c r="H98" s="38"/>
    </row>
    <row r="99" spans="1:8" s="16" customFormat="1" ht="37.5" customHeight="1" outlineLevel="1" thickBot="1" x14ac:dyDescent="0.25">
      <c r="A99" s="130" t="s">
        <v>301</v>
      </c>
      <c r="B99" s="131"/>
      <c r="C99" s="126"/>
      <c r="D99" s="36">
        <v>114000</v>
      </c>
      <c r="E99" s="37"/>
      <c r="F99" s="37"/>
      <c r="G99" s="37"/>
      <c r="H99" s="38"/>
    </row>
    <row r="100" spans="1:8" s="16" customFormat="1" ht="24.95" customHeight="1" thickBot="1" x14ac:dyDescent="0.4">
      <c r="A100" s="81"/>
      <c r="B100" s="467"/>
      <c r="C100" s="118"/>
      <c r="D100" s="753" t="s">
        <v>716</v>
      </c>
      <c r="E100" s="753"/>
      <c r="F100" s="753"/>
      <c r="G100" s="753"/>
      <c r="H100" s="754"/>
    </row>
    <row r="101" spans="1:8" s="16" customFormat="1" ht="24.95" customHeight="1" thickBot="1" x14ac:dyDescent="0.25">
      <c r="A101" s="470"/>
      <c r="B101" s="471"/>
      <c r="C101" s="182"/>
      <c r="D101" s="472" t="s">
        <v>176</v>
      </c>
      <c r="E101" s="473" t="s">
        <v>177</v>
      </c>
      <c r="F101" s="474" t="s">
        <v>178</v>
      </c>
      <c r="G101" s="473" t="s">
        <v>179</v>
      </c>
      <c r="H101" s="475" t="s">
        <v>180</v>
      </c>
    </row>
    <row r="102" spans="1:8" s="16" customFormat="1" ht="48" customHeight="1" x14ac:dyDescent="0.2">
      <c r="A102" s="29" t="s">
        <v>353</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2" s="31">
        <f>F102*1.2</f>
        <v>12024</v>
      </c>
      <c r="E102" s="32">
        <f>F102*1.1</f>
        <v>11022</v>
      </c>
      <c r="F102" s="32">
        <v>10020</v>
      </c>
      <c r="G102" s="32">
        <f>F102*0.75</f>
        <v>7515</v>
      </c>
      <c r="H102" s="33">
        <f>F102*0.5</f>
        <v>5010</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354</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7" s="54">
        <f>F107*1.2</f>
        <v>13680</v>
      </c>
      <c r="E107" s="32">
        <f>F107*1.1</f>
        <v>12540.000000000002</v>
      </c>
      <c r="F107" s="32">
        <v>11400</v>
      </c>
      <c r="G107" s="32">
        <f>F107*0.75</f>
        <v>8550</v>
      </c>
      <c r="H107" s="33">
        <f>F107*0.5</f>
        <v>5700</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355</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3" s="264">
        <v>240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5" s="265"/>
      <c r="E115" s="319"/>
      <c r="F115" s="319"/>
      <c r="G115" s="319"/>
      <c r="H115" s="320"/>
    </row>
    <row r="116" spans="1:8" s="16" customFormat="1" ht="24.95" customHeight="1" thickBot="1" x14ac:dyDescent="0.25">
      <c r="A116" s="81"/>
      <c r="B116" s="117"/>
      <c r="C116" s="118"/>
      <c r="D116" s="468" t="s">
        <v>352</v>
      </c>
      <c r="E116" s="468"/>
      <c r="F116" s="468"/>
      <c r="G116" s="468"/>
      <c r="H116" s="469"/>
    </row>
    <row r="117" spans="1:8" s="16" customFormat="1" ht="50.1" customHeight="1" thickBot="1" x14ac:dyDescent="0.25">
      <c r="A117" s="119" t="s">
        <v>31</v>
      </c>
      <c r="B117" s="120"/>
      <c r="C117" s="120"/>
      <c r="D117" s="700" t="str">
        <f>"от "&amp;MIN(D118:D136)&amp;" до "&amp;MAX(D118:D136)</f>
        <v>от 2280 до 43320</v>
      </c>
      <c r="E117" s="701"/>
      <c r="F117" s="701"/>
      <c r="G117" s="701"/>
      <c r="H117" s="702"/>
    </row>
    <row r="118" spans="1:8" s="16" customFormat="1" ht="37.5" customHeight="1" outlineLevel="1" x14ac:dyDescent="0.2">
      <c r="A118" s="124" t="s">
        <v>356</v>
      </c>
      <c r="B118" s="364"/>
      <c r="C118" s="60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1">
        <v>2280</v>
      </c>
      <c r="E118" s="32"/>
      <c r="F118" s="32"/>
      <c r="G118" s="32"/>
      <c r="H118" s="33"/>
    </row>
    <row r="119" spans="1:8" s="16" customFormat="1" ht="37.5" customHeight="1" outlineLevel="1" x14ac:dyDescent="0.2">
      <c r="A119" s="500" t="s">
        <v>357</v>
      </c>
      <c r="B119" s="511"/>
      <c r="C119" s="728"/>
      <c r="D119" s="36">
        <v>4560</v>
      </c>
      <c r="E119" s="37"/>
      <c r="F119" s="37"/>
      <c r="G119" s="37"/>
      <c r="H119" s="38"/>
    </row>
    <row r="120" spans="1:8" s="16" customFormat="1" ht="37.5" customHeight="1" outlineLevel="1" x14ac:dyDescent="0.2">
      <c r="A120" s="500" t="s">
        <v>358</v>
      </c>
      <c r="B120" s="511"/>
      <c r="C120" s="728"/>
      <c r="D120" s="36">
        <v>6840</v>
      </c>
      <c r="E120" s="37"/>
      <c r="F120" s="37"/>
      <c r="G120" s="37"/>
      <c r="H120" s="38"/>
    </row>
    <row r="121" spans="1:8" s="16" customFormat="1" ht="37.5" customHeight="1" outlineLevel="1" x14ac:dyDescent="0.2">
      <c r="A121" s="500" t="s">
        <v>359</v>
      </c>
      <c r="B121" s="511"/>
      <c r="C121" s="728"/>
      <c r="D121" s="36">
        <v>9120</v>
      </c>
      <c r="E121" s="37"/>
      <c r="F121" s="37"/>
      <c r="G121" s="37"/>
      <c r="H121" s="38"/>
    </row>
    <row r="122" spans="1:8" s="16" customFormat="1" ht="37.5" customHeight="1" outlineLevel="1" x14ac:dyDescent="0.2">
      <c r="A122" s="500" t="s">
        <v>360</v>
      </c>
      <c r="B122" s="511"/>
      <c r="C122" s="728"/>
      <c r="D122" s="36">
        <v>11400</v>
      </c>
      <c r="E122" s="37"/>
      <c r="F122" s="37"/>
      <c r="G122" s="37"/>
      <c r="H122" s="38"/>
    </row>
    <row r="123" spans="1:8" s="16" customFormat="1" ht="37.5" customHeight="1" outlineLevel="1" x14ac:dyDescent="0.2">
      <c r="A123" s="500" t="s">
        <v>361</v>
      </c>
      <c r="B123" s="511"/>
      <c r="C123" s="728"/>
      <c r="D123" s="36">
        <v>13680</v>
      </c>
      <c r="E123" s="37"/>
      <c r="F123" s="37"/>
      <c r="G123" s="37"/>
      <c r="H123" s="38"/>
    </row>
    <row r="124" spans="1:8" s="16" customFormat="1" ht="37.5" customHeight="1" outlineLevel="1" x14ac:dyDescent="0.2">
      <c r="A124" s="500" t="s">
        <v>362</v>
      </c>
      <c r="B124" s="511"/>
      <c r="C124" s="728"/>
      <c r="D124" s="36">
        <v>15960</v>
      </c>
      <c r="E124" s="37"/>
      <c r="F124" s="37"/>
      <c r="G124" s="37"/>
      <c r="H124" s="38"/>
    </row>
    <row r="125" spans="1:8" s="16" customFormat="1" ht="37.5" customHeight="1" outlineLevel="1" x14ac:dyDescent="0.2">
      <c r="A125" s="500" t="s">
        <v>363</v>
      </c>
      <c r="B125" s="511"/>
      <c r="C125" s="728"/>
      <c r="D125" s="36">
        <v>18240</v>
      </c>
      <c r="E125" s="37"/>
      <c r="F125" s="37"/>
      <c r="G125" s="37"/>
      <c r="H125" s="38"/>
    </row>
    <row r="126" spans="1:8" s="16" customFormat="1" ht="37.5" customHeight="1" outlineLevel="1" x14ac:dyDescent="0.2">
      <c r="A126" s="500" t="s">
        <v>364</v>
      </c>
      <c r="B126" s="511"/>
      <c r="C126" s="728"/>
      <c r="D126" s="36">
        <v>20520</v>
      </c>
      <c r="E126" s="37"/>
      <c r="F126" s="37"/>
      <c r="G126" s="37"/>
      <c r="H126" s="38"/>
    </row>
    <row r="127" spans="1:8" s="16" customFormat="1" ht="37.5" customHeight="1" outlineLevel="1" x14ac:dyDescent="0.2">
      <c r="A127" s="500" t="s">
        <v>365</v>
      </c>
      <c r="B127" s="511"/>
      <c r="C127" s="728"/>
      <c r="D127" s="36">
        <v>22800</v>
      </c>
      <c r="E127" s="37"/>
      <c r="F127" s="37"/>
      <c r="G127" s="37"/>
      <c r="H127" s="38"/>
    </row>
    <row r="128" spans="1:8" s="16" customFormat="1" ht="37.5" customHeight="1" outlineLevel="1" x14ac:dyDescent="0.2">
      <c r="A128" s="500" t="s">
        <v>366</v>
      </c>
      <c r="B128" s="511"/>
      <c r="C128" s="728"/>
      <c r="D128" s="36">
        <v>25080</v>
      </c>
      <c r="E128" s="37"/>
      <c r="F128" s="37"/>
      <c r="G128" s="37"/>
      <c r="H128" s="38"/>
    </row>
    <row r="129" spans="1:8" s="16" customFormat="1" ht="37.5" customHeight="1" outlineLevel="1" x14ac:dyDescent="0.2">
      <c r="A129" s="500" t="s">
        <v>367</v>
      </c>
      <c r="B129" s="511"/>
      <c r="C129" s="728"/>
      <c r="D129" s="36">
        <v>27360</v>
      </c>
      <c r="E129" s="37"/>
      <c r="F129" s="37"/>
      <c r="G129" s="37"/>
      <c r="H129" s="38"/>
    </row>
    <row r="130" spans="1:8" s="16" customFormat="1" ht="37.5" customHeight="1" outlineLevel="1" x14ac:dyDescent="0.2">
      <c r="A130" s="500" t="s">
        <v>368</v>
      </c>
      <c r="B130" s="511"/>
      <c r="C130" s="728"/>
      <c r="D130" s="36">
        <v>29640</v>
      </c>
      <c r="E130" s="37"/>
      <c r="F130" s="37"/>
      <c r="G130" s="37"/>
      <c r="H130" s="38"/>
    </row>
    <row r="131" spans="1:8" s="16" customFormat="1" ht="37.5" customHeight="1" outlineLevel="1" x14ac:dyDescent="0.2">
      <c r="A131" s="500" t="s">
        <v>369</v>
      </c>
      <c r="B131" s="511"/>
      <c r="C131" s="728"/>
      <c r="D131" s="36">
        <v>31920</v>
      </c>
      <c r="E131" s="37"/>
      <c r="F131" s="37"/>
      <c r="G131" s="37"/>
      <c r="H131" s="38"/>
    </row>
    <row r="132" spans="1:8" s="16" customFormat="1" ht="37.5" customHeight="1" outlineLevel="1" x14ac:dyDescent="0.2">
      <c r="A132" s="500" t="s">
        <v>370</v>
      </c>
      <c r="B132" s="511"/>
      <c r="C132" s="728"/>
      <c r="D132" s="36">
        <v>34200</v>
      </c>
      <c r="E132" s="37"/>
      <c r="F132" s="37"/>
      <c r="G132" s="37"/>
      <c r="H132" s="38"/>
    </row>
    <row r="133" spans="1:8" s="16" customFormat="1" ht="37.5" customHeight="1" outlineLevel="1" x14ac:dyDescent="0.2">
      <c r="A133" s="500" t="s">
        <v>371</v>
      </c>
      <c r="B133" s="511"/>
      <c r="C133" s="728"/>
      <c r="D133" s="36">
        <v>36480</v>
      </c>
      <c r="E133" s="37"/>
      <c r="F133" s="37"/>
      <c r="G133" s="37"/>
      <c r="H133" s="38"/>
    </row>
    <row r="134" spans="1:8" s="16" customFormat="1" ht="37.5" customHeight="1" outlineLevel="1" x14ac:dyDescent="0.2">
      <c r="A134" s="500" t="s">
        <v>372</v>
      </c>
      <c r="B134" s="511"/>
      <c r="C134" s="728"/>
      <c r="D134" s="36">
        <v>38760</v>
      </c>
      <c r="E134" s="37"/>
      <c r="F134" s="37"/>
      <c r="G134" s="37"/>
      <c r="H134" s="38"/>
    </row>
    <row r="135" spans="1:8" s="16" customFormat="1" ht="37.5" customHeight="1" outlineLevel="1" x14ac:dyDescent="0.2">
      <c r="A135" s="500" t="s">
        <v>373</v>
      </c>
      <c r="B135" s="511"/>
      <c r="C135" s="728"/>
      <c r="D135" s="36">
        <v>41040</v>
      </c>
      <c r="E135" s="37"/>
      <c r="F135" s="37"/>
      <c r="G135" s="37"/>
      <c r="H135" s="38"/>
    </row>
    <row r="136" spans="1:8" s="16" customFormat="1" ht="37.5" customHeight="1" outlineLevel="1" x14ac:dyDescent="0.2">
      <c r="A136" s="500" t="s">
        <v>374</v>
      </c>
      <c r="B136" s="511"/>
      <c r="C136" s="728"/>
      <c r="D136" s="36">
        <v>43320</v>
      </c>
      <c r="E136" s="37"/>
      <c r="F136" s="37"/>
      <c r="G136" s="37"/>
      <c r="H136" s="38"/>
    </row>
    <row r="137" spans="1:8" s="16" customFormat="1" ht="37.5" customHeight="1" outlineLevel="1" x14ac:dyDescent="0.2">
      <c r="A137" s="130" t="s">
        <v>375</v>
      </c>
      <c r="B137" s="366"/>
      <c r="C137" s="728"/>
      <c r="D137" s="36">
        <v>45600</v>
      </c>
      <c r="E137" s="37"/>
      <c r="F137" s="37"/>
      <c r="G137" s="37"/>
      <c r="H137" s="38"/>
    </row>
    <row r="138" spans="1:8" s="16" customFormat="1" ht="37.5" customHeight="1" outlineLevel="1" x14ac:dyDescent="0.2">
      <c r="A138" s="130" t="s">
        <v>376</v>
      </c>
      <c r="B138" s="131"/>
      <c r="C138" s="728"/>
      <c r="D138" s="36">
        <v>47880</v>
      </c>
      <c r="E138" s="37"/>
      <c r="F138" s="37"/>
      <c r="G138" s="37"/>
      <c r="H138" s="38"/>
    </row>
    <row r="139" spans="1:8" s="16" customFormat="1" ht="37.5" customHeight="1" outlineLevel="1" x14ac:dyDescent="0.2">
      <c r="A139" s="130" t="s">
        <v>377</v>
      </c>
      <c r="B139" s="131"/>
      <c r="C139" s="728"/>
      <c r="D139" s="36">
        <v>50160</v>
      </c>
      <c r="E139" s="37"/>
      <c r="F139" s="37"/>
      <c r="G139" s="37"/>
      <c r="H139" s="38"/>
    </row>
    <row r="140" spans="1:8" s="16" customFormat="1" ht="37.5" customHeight="1" outlineLevel="1" x14ac:dyDescent="0.2">
      <c r="A140" s="130" t="s">
        <v>378</v>
      </c>
      <c r="B140" s="131"/>
      <c r="C140" s="728"/>
      <c r="D140" s="36">
        <v>52440</v>
      </c>
      <c r="E140" s="37"/>
      <c r="F140" s="37"/>
      <c r="G140" s="37"/>
      <c r="H140" s="38"/>
    </row>
    <row r="141" spans="1:8" s="16" customFormat="1" ht="37.5" customHeight="1" outlineLevel="1" x14ac:dyDescent="0.2">
      <c r="A141" s="130" t="s">
        <v>379</v>
      </c>
      <c r="B141" s="131"/>
      <c r="C141" s="728"/>
      <c r="D141" s="36">
        <v>54720</v>
      </c>
      <c r="E141" s="37"/>
      <c r="F141" s="37"/>
      <c r="G141" s="37"/>
      <c r="H141" s="38"/>
    </row>
    <row r="142" spans="1:8" s="16" customFormat="1" ht="37.5" customHeight="1" outlineLevel="1" x14ac:dyDescent="0.2">
      <c r="A142" s="130" t="s">
        <v>380</v>
      </c>
      <c r="B142" s="131"/>
      <c r="C142" s="728"/>
      <c r="D142" s="36">
        <v>57000</v>
      </c>
      <c r="E142" s="37"/>
      <c r="F142" s="37"/>
      <c r="G142" s="37"/>
      <c r="H142" s="38"/>
    </row>
    <row r="143" spans="1:8" s="16" customFormat="1" ht="37.5" customHeight="1" outlineLevel="1" x14ac:dyDescent="0.2">
      <c r="A143" s="130" t="s">
        <v>381</v>
      </c>
      <c r="B143" s="131"/>
      <c r="C143" s="728"/>
      <c r="D143" s="36">
        <v>59280</v>
      </c>
      <c r="E143" s="37"/>
      <c r="F143" s="37"/>
      <c r="G143" s="37"/>
      <c r="H143" s="38"/>
    </row>
    <row r="144" spans="1:8" s="16" customFormat="1" ht="37.5" customHeight="1" outlineLevel="1" x14ac:dyDescent="0.2">
      <c r="A144" s="130" t="s">
        <v>382</v>
      </c>
      <c r="B144" s="131"/>
      <c r="C144" s="728"/>
      <c r="D144" s="36">
        <v>61560</v>
      </c>
      <c r="E144" s="37"/>
      <c r="F144" s="37"/>
      <c r="G144" s="37"/>
      <c r="H144" s="38"/>
    </row>
    <row r="145" spans="1:8" s="16" customFormat="1" ht="37.5" customHeight="1" outlineLevel="1" x14ac:dyDescent="0.2">
      <c r="A145" s="130" t="s">
        <v>383</v>
      </c>
      <c r="B145" s="131"/>
      <c r="C145" s="728"/>
      <c r="D145" s="36">
        <v>63840</v>
      </c>
      <c r="E145" s="37"/>
      <c r="F145" s="37"/>
      <c r="G145" s="37"/>
      <c r="H145" s="38"/>
    </row>
    <row r="146" spans="1:8" s="16" customFormat="1" ht="37.5" customHeight="1" outlineLevel="1" x14ac:dyDescent="0.2">
      <c r="A146" s="130" t="s">
        <v>384</v>
      </c>
      <c r="B146" s="131"/>
      <c r="C146" s="728"/>
      <c r="D146" s="36">
        <v>66120</v>
      </c>
      <c r="E146" s="37"/>
      <c r="F146" s="37"/>
      <c r="G146" s="37"/>
      <c r="H146" s="38"/>
    </row>
    <row r="147" spans="1:8" s="16" customFormat="1" ht="37.5" customHeight="1" outlineLevel="1" x14ac:dyDescent="0.2">
      <c r="A147" s="130" t="s">
        <v>385</v>
      </c>
      <c r="B147" s="131"/>
      <c r="C147" s="728"/>
      <c r="D147" s="36">
        <v>68400</v>
      </c>
      <c r="E147" s="37"/>
      <c r="F147" s="37"/>
      <c r="G147" s="37"/>
      <c r="H147" s="38"/>
    </row>
    <row r="148" spans="1:8" s="16" customFormat="1" ht="37.5" customHeight="1" outlineLevel="1" x14ac:dyDescent="0.2">
      <c r="A148" s="130" t="s">
        <v>386</v>
      </c>
      <c r="B148" s="131"/>
      <c r="C148" s="728"/>
      <c r="D148" s="36">
        <v>70680</v>
      </c>
      <c r="E148" s="37"/>
      <c r="F148" s="37"/>
      <c r="G148" s="37"/>
      <c r="H148" s="38"/>
    </row>
    <row r="149" spans="1:8" s="16" customFormat="1" ht="37.5" customHeight="1" outlineLevel="1" x14ac:dyDescent="0.2">
      <c r="A149" s="130" t="s">
        <v>387</v>
      </c>
      <c r="B149" s="131"/>
      <c r="C149" s="728"/>
      <c r="D149" s="36">
        <v>72960</v>
      </c>
      <c r="E149" s="37"/>
      <c r="F149" s="37"/>
      <c r="G149" s="37"/>
      <c r="H149" s="38"/>
    </row>
    <row r="150" spans="1:8" s="16" customFormat="1" ht="37.5" customHeight="1" outlineLevel="1" x14ac:dyDescent="0.2">
      <c r="A150" s="130" t="s">
        <v>388</v>
      </c>
      <c r="B150" s="131"/>
      <c r="C150" s="728"/>
      <c r="D150" s="36">
        <v>75240</v>
      </c>
      <c r="E150" s="37"/>
      <c r="F150" s="37"/>
      <c r="G150" s="37"/>
      <c r="H150" s="38"/>
    </row>
    <row r="151" spans="1:8" s="16" customFormat="1" ht="37.5" customHeight="1" outlineLevel="1" x14ac:dyDescent="0.2">
      <c r="A151" s="130" t="s">
        <v>389</v>
      </c>
      <c r="B151" s="131"/>
      <c r="C151" s="728"/>
      <c r="D151" s="36">
        <v>77520</v>
      </c>
      <c r="E151" s="37"/>
      <c r="F151" s="37"/>
      <c r="G151" s="37"/>
      <c r="H151" s="38"/>
    </row>
    <row r="152" spans="1:8" s="16" customFormat="1" ht="37.5" customHeight="1" outlineLevel="1" x14ac:dyDescent="0.2">
      <c r="A152" s="130" t="s">
        <v>390</v>
      </c>
      <c r="B152" s="131"/>
      <c r="C152" s="728"/>
      <c r="D152" s="36">
        <v>79800</v>
      </c>
      <c r="E152" s="37"/>
      <c r="F152" s="37"/>
      <c r="G152" s="37"/>
      <c r="H152" s="38"/>
    </row>
    <row r="153" spans="1:8" s="16" customFormat="1" ht="37.5" customHeight="1" outlineLevel="1" x14ac:dyDescent="0.2">
      <c r="A153" s="130" t="s">
        <v>391</v>
      </c>
      <c r="B153" s="131"/>
      <c r="C153" s="728"/>
      <c r="D153" s="36">
        <v>82080</v>
      </c>
      <c r="E153" s="37"/>
      <c r="F153" s="37"/>
      <c r="G153" s="37"/>
      <c r="H153" s="38"/>
    </row>
    <row r="154" spans="1:8" s="16" customFormat="1" ht="37.5" customHeight="1" outlineLevel="1" x14ac:dyDescent="0.2">
      <c r="A154" s="130" t="s">
        <v>392</v>
      </c>
      <c r="B154" s="131"/>
      <c r="C154" s="728"/>
      <c r="D154" s="36">
        <v>84360</v>
      </c>
      <c r="E154" s="37"/>
      <c r="F154" s="37"/>
      <c r="G154" s="37"/>
      <c r="H154" s="38"/>
    </row>
    <row r="155" spans="1:8" s="16" customFormat="1" ht="37.5" customHeight="1" outlineLevel="1" x14ac:dyDescent="0.2">
      <c r="A155" s="130" t="s">
        <v>393</v>
      </c>
      <c r="B155" s="131"/>
      <c r="C155" s="728"/>
      <c r="D155" s="36">
        <v>86640</v>
      </c>
      <c r="E155" s="37"/>
      <c r="F155" s="37"/>
      <c r="G155" s="37"/>
      <c r="H155" s="38"/>
    </row>
    <row r="156" spans="1:8" s="16" customFormat="1" ht="37.5" customHeight="1" outlineLevel="1" x14ac:dyDescent="0.2">
      <c r="A156" s="130" t="s">
        <v>394</v>
      </c>
      <c r="B156" s="131"/>
      <c r="C156" s="728"/>
      <c r="D156" s="36">
        <v>88920</v>
      </c>
      <c r="E156" s="37"/>
      <c r="F156" s="37"/>
      <c r="G156" s="37"/>
      <c r="H156" s="38"/>
    </row>
    <row r="157" spans="1:8" s="16" customFormat="1" ht="37.5" customHeight="1" outlineLevel="1" x14ac:dyDescent="0.2">
      <c r="A157" s="130" t="s">
        <v>395</v>
      </c>
      <c r="B157" s="131"/>
      <c r="C157" s="728"/>
      <c r="D157" s="36">
        <v>91200</v>
      </c>
      <c r="E157" s="37"/>
      <c r="F157" s="37"/>
      <c r="G157" s="37"/>
      <c r="H157" s="38"/>
    </row>
    <row r="158" spans="1:8" s="16" customFormat="1" ht="37.5" customHeight="1" outlineLevel="1" x14ac:dyDescent="0.2">
      <c r="A158" s="130" t="s">
        <v>396</v>
      </c>
      <c r="B158" s="131"/>
      <c r="C158" s="728"/>
      <c r="D158" s="36">
        <v>93480</v>
      </c>
      <c r="E158" s="37"/>
      <c r="F158" s="37"/>
      <c r="G158" s="37"/>
      <c r="H158" s="38"/>
    </row>
    <row r="159" spans="1:8" s="16" customFormat="1" ht="37.5" customHeight="1" outlineLevel="1" x14ac:dyDescent="0.2">
      <c r="A159" s="130" t="s">
        <v>397</v>
      </c>
      <c r="B159" s="131"/>
      <c r="C159" s="728"/>
      <c r="D159" s="36">
        <v>95760</v>
      </c>
      <c r="E159" s="37"/>
      <c r="F159" s="37"/>
      <c r="G159" s="37"/>
      <c r="H159" s="38"/>
    </row>
    <row r="160" spans="1:8" s="16" customFormat="1" ht="37.5" customHeight="1" outlineLevel="1" x14ac:dyDescent="0.2">
      <c r="A160" s="130" t="s">
        <v>398</v>
      </c>
      <c r="B160" s="131"/>
      <c r="C160" s="728"/>
      <c r="D160" s="36">
        <v>98040</v>
      </c>
      <c r="E160" s="37"/>
      <c r="F160" s="37"/>
      <c r="G160" s="37"/>
      <c r="H160" s="38"/>
    </row>
    <row r="161" spans="1:8" s="16" customFormat="1" ht="37.5" customHeight="1" outlineLevel="1" x14ac:dyDescent="0.2">
      <c r="A161" s="130" t="s">
        <v>399</v>
      </c>
      <c r="B161" s="131"/>
      <c r="C161" s="728"/>
      <c r="D161" s="36">
        <v>100320</v>
      </c>
      <c r="E161" s="37"/>
      <c r="F161" s="37"/>
      <c r="G161" s="37"/>
      <c r="H161" s="38"/>
    </row>
    <row r="162" spans="1:8" s="16" customFormat="1" ht="37.5" customHeight="1" outlineLevel="1" x14ac:dyDescent="0.2">
      <c r="A162" s="130" t="s">
        <v>400</v>
      </c>
      <c r="B162" s="131"/>
      <c r="C162" s="728"/>
      <c r="D162" s="36">
        <v>102600</v>
      </c>
      <c r="E162" s="37"/>
      <c r="F162" s="37"/>
      <c r="G162" s="37"/>
      <c r="H162" s="38"/>
    </row>
    <row r="163" spans="1:8" s="16" customFormat="1" ht="37.5" customHeight="1" outlineLevel="1" x14ac:dyDescent="0.2">
      <c r="A163" s="130" t="s">
        <v>401</v>
      </c>
      <c r="B163" s="131"/>
      <c r="C163" s="728"/>
      <c r="D163" s="36">
        <v>104880</v>
      </c>
      <c r="E163" s="37"/>
      <c r="F163" s="37"/>
      <c r="G163" s="37"/>
      <c r="H163" s="38"/>
    </row>
    <row r="164" spans="1:8" s="16" customFormat="1" ht="37.5" customHeight="1" outlineLevel="1" x14ac:dyDescent="0.2">
      <c r="A164" s="130" t="s">
        <v>402</v>
      </c>
      <c r="B164" s="131"/>
      <c r="C164" s="728"/>
      <c r="D164" s="36">
        <v>107160</v>
      </c>
      <c r="E164" s="37"/>
      <c r="F164" s="37"/>
      <c r="G164" s="37"/>
      <c r="H164" s="38"/>
    </row>
    <row r="165" spans="1:8" s="16" customFormat="1" ht="37.5" customHeight="1" outlineLevel="1" x14ac:dyDescent="0.2">
      <c r="A165" s="130" t="s">
        <v>403</v>
      </c>
      <c r="B165" s="131"/>
      <c r="C165" s="728"/>
      <c r="D165" s="36">
        <v>109440</v>
      </c>
      <c r="E165" s="37"/>
      <c r="F165" s="37"/>
      <c r="G165" s="37"/>
      <c r="H165" s="38"/>
    </row>
    <row r="166" spans="1:8" s="16" customFormat="1" ht="37.5" customHeight="1" outlineLevel="1" x14ac:dyDescent="0.2">
      <c r="A166" s="130" t="s">
        <v>404</v>
      </c>
      <c r="B166" s="131"/>
      <c r="C166" s="728"/>
      <c r="D166" s="36">
        <v>111720</v>
      </c>
      <c r="E166" s="37"/>
      <c r="F166" s="37"/>
      <c r="G166" s="37"/>
      <c r="H166" s="38"/>
    </row>
    <row r="167" spans="1:8" s="16" customFormat="1" ht="37.5" customHeight="1" outlineLevel="1" thickBot="1" x14ac:dyDescent="0.25">
      <c r="A167" s="130" t="s">
        <v>405</v>
      </c>
      <c r="B167" s="131"/>
      <c r="C167" s="728"/>
      <c r="D167" s="44">
        <v>114000</v>
      </c>
      <c r="E167" s="45"/>
      <c r="F167" s="45"/>
      <c r="G167" s="45"/>
      <c r="H167" s="46"/>
    </row>
    <row r="168" spans="1:8" s="16" customFormat="1" ht="50.1" customHeight="1" thickBot="1" x14ac:dyDescent="0.25">
      <c r="A168" s="119" t="s">
        <v>52</v>
      </c>
      <c r="B168" s="120"/>
      <c r="C168" s="120"/>
      <c r="D168" s="452" t="str">
        <f>"от "&amp;MIN(D169:D178)&amp;" до "&amp;MAX(D169:D178)</f>
        <v>от 390 до 10290</v>
      </c>
      <c r="E168" s="453"/>
      <c r="F168" s="453"/>
      <c r="G168" s="453"/>
      <c r="H168" s="454"/>
    </row>
    <row r="169" spans="1:8" s="16" customFormat="1" ht="162.75" customHeight="1" x14ac:dyDescent="0.2">
      <c r="A169" s="590" t="s">
        <v>272</v>
      </c>
      <c r="B169" s="133" t="s">
        <v>273</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69" s="509">
        <v>1380</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0" s="56">
        <v>840</v>
      </c>
      <c r="E170" s="37"/>
      <c r="F170" s="37"/>
      <c r="G170" s="37"/>
      <c r="H170" s="38"/>
    </row>
    <row r="171" spans="1:8" s="16" customFormat="1" ht="37.5" customHeight="1" x14ac:dyDescent="0.2">
      <c r="A171" s="143" t="s">
        <v>55</v>
      </c>
      <c r="B171" s="144"/>
      <c r="C171" s="142"/>
      <c r="D171" s="56">
        <v>10290</v>
      </c>
      <c r="E171" s="37"/>
      <c r="F171" s="37"/>
      <c r="G171" s="37"/>
      <c r="H171" s="38"/>
    </row>
    <row r="172" spans="1:8" s="16" customFormat="1" ht="37.5" customHeight="1" x14ac:dyDescent="0.2">
      <c r="A172" s="143" t="s">
        <v>56</v>
      </c>
      <c r="B172" s="144"/>
      <c r="C172" s="142"/>
      <c r="D172" s="56">
        <v>2190</v>
      </c>
      <c r="E172" s="37"/>
      <c r="F172" s="37"/>
      <c r="G172" s="37"/>
      <c r="H172" s="38"/>
    </row>
    <row r="173" spans="1:8" s="16" customFormat="1" ht="37.5" customHeight="1" x14ac:dyDescent="0.2">
      <c r="A173" s="143" t="s">
        <v>57</v>
      </c>
      <c r="B173" s="144"/>
      <c r="C173" s="142"/>
      <c r="D173" s="56">
        <v>6390</v>
      </c>
      <c r="E173" s="37"/>
      <c r="F173" s="37"/>
      <c r="G173" s="37"/>
      <c r="H173" s="38"/>
    </row>
    <row r="174" spans="1:8" s="16" customFormat="1" ht="37.5" customHeight="1" x14ac:dyDescent="0.2">
      <c r="A174" s="143" t="s">
        <v>58</v>
      </c>
      <c r="B174" s="144"/>
      <c r="C174" s="142"/>
      <c r="D174" s="56">
        <v>390</v>
      </c>
      <c r="E174" s="37"/>
      <c r="F174" s="37"/>
      <c r="G174" s="37"/>
      <c r="H174" s="38"/>
    </row>
    <row r="175" spans="1:8" s="16" customFormat="1" ht="37.5" customHeight="1" x14ac:dyDescent="0.2">
      <c r="A175" s="143" t="s">
        <v>59</v>
      </c>
      <c r="B175" s="144"/>
      <c r="C175" s="142"/>
      <c r="D175" s="56">
        <v>390</v>
      </c>
      <c r="E175" s="37"/>
      <c r="F175" s="37"/>
      <c r="G175" s="37"/>
      <c r="H175" s="38"/>
    </row>
    <row r="176" spans="1:8" s="16" customFormat="1" ht="37.5" customHeight="1" x14ac:dyDescent="0.2">
      <c r="A176" s="143" t="s">
        <v>60</v>
      </c>
      <c r="B176" s="144"/>
      <c r="C176" s="142"/>
      <c r="D176" s="56">
        <v>780</v>
      </c>
      <c r="E176" s="37"/>
      <c r="F176" s="37"/>
      <c r="G176" s="37"/>
      <c r="H176" s="38"/>
    </row>
    <row r="177" spans="1:8" s="16" customFormat="1" ht="37.5" customHeight="1" x14ac:dyDescent="0.2">
      <c r="A177" s="143" t="s">
        <v>61</v>
      </c>
      <c r="B177" s="144"/>
      <c r="C177" s="142"/>
      <c r="D177" s="56">
        <v>1170</v>
      </c>
      <c r="E177" s="37"/>
      <c r="F177" s="37"/>
      <c r="G177" s="37"/>
      <c r="H177" s="38"/>
    </row>
    <row r="178" spans="1:8" s="16" customFormat="1" ht="37.5" customHeight="1" thickBot="1" x14ac:dyDescent="0.25">
      <c r="A178" s="194" t="s">
        <v>62</v>
      </c>
      <c r="B178" s="195"/>
      <c r="C178" s="147"/>
      <c r="D178" s="56">
        <v>6990</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540 до 39690</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50.1"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82" s="165">
        <v>12600</v>
      </c>
      <c r="E182" s="165"/>
      <c r="F182" s="165"/>
      <c r="G182" s="165"/>
      <c r="H182" s="166"/>
    </row>
    <row r="183" spans="1:8" s="16" customFormat="1" ht="50.1" customHeight="1" thickBot="1" x14ac:dyDescent="0.25">
      <c r="A183" s="167" t="s">
        <v>67</v>
      </c>
      <c r="B183" s="168"/>
      <c r="C183" s="169"/>
      <c r="D183" s="170" t="s">
        <v>68</v>
      </c>
      <c r="E183" s="171"/>
      <c r="F183" s="171"/>
      <c r="G183" s="171"/>
      <c r="H183" s="172"/>
    </row>
    <row r="184" spans="1:8" s="16" customFormat="1" ht="50.1" customHeight="1" x14ac:dyDescent="0.2">
      <c r="A184" s="173" t="s">
        <v>69</v>
      </c>
      <c r="B184" s="174"/>
      <c r="C184" s="169"/>
      <c r="D184" s="140">
        <f>D182/4</f>
        <v>3150</v>
      </c>
      <c r="E184" s="140"/>
      <c r="F184" s="140"/>
      <c r="G184" s="140"/>
      <c r="H184" s="141"/>
    </row>
    <row r="185" spans="1:8" s="16" customFormat="1" ht="50.1" customHeight="1" x14ac:dyDescent="0.2">
      <c r="A185" s="173" t="s">
        <v>70</v>
      </c>
      <c r="B185" s="174"/>
      <c r="C185" s="169"/>
      <c r="D185" s="140">
        <f>D182/5</f>
        <v>2520</v>
      </c>
      <c r="E185" s="140"/>
      <c r="F185" s="140"/>
      <c r="G185" s="140"/>
      <c r="H185" s="141"/>
    </row>
    <row r="186" spans="1:8" s="16" customFormat="1" ht="50.1" customHeight="1" x14ac:dyDescent="0.2">
      <c r="A186" s="173" t="s">
        <v>71</v>
      </c>
      <c r="B186" s="174"/>
      <c r="C186" s="169"/>
      <c r="D186" s="140">
        <f>D182/6</f>
        <v>2100</v>
      </c>
      <c r="E186" s="140"/>
      <c r="F186" s="140"/>
      <c r="G186" s="140"/>
      <c r="H186" s="141"/>
    </row>
    <row r="187" spans="1:8" s="16" customFormat="1" ht="50.1" customHeight="1" x14ac:dyDescent="0.2">
      <c r="A187" s="173" t="s">
        <v>72</v>
      </c>
      <c r="B187" s="174"/>
      <c r="C187" s="169"/>
      <c r="D187" s="140">
        <f>D182/7</f>
        <v>1800</v>
      </c>
      <c r="E187" s="140"/>
      <c r="F187" s="140"/>
      <c r="G187" s="140"/>
      <c r="H187" s="141"/>
    </row>
    <row r="188" spans="1:8" s="16" customFormat="1" ht="50.1" customHeight="1" x14ac:dyDescent="0.2">
      <c r="A188" s="173" t="s">
        <v>73</v>
      </c>
      <c r="B188" s="174"/>
      <c r="C188" s="169"/>
      <c r="D188" s="140">
        <f>D182/8</f>
        <v>1575</v>
      </c>
      <c r="E188" s="140"/>
      <c r="F188" s="140"/>
      <c r="G188" s="140"/>
      <c r="H188" s="141"/>
    </row>
    <row r="189" spans="1:8" s="16" customFormat="1" ht="50.1" customHeight="1" x14ac:dyDescent="0.2">
      <c r="A189" s="173" t="s">
        <v>74</v>
      </c>
      <c r="B189" s="174"/>
      <c r="C189" s="169"/>
      <c r="D189" s="140">
        <f>D182/9</f>
        <v>1400</v>
      </c>
      <c r="E189" s="140"/>
      <c r="F189" s="140"/>
      <c r="G189" s="140"/>
      <c r="H189" s="141"/>
    </row>
    <row r="190" spans="1:8" s="16" customFormat="1" ht="50.1" customHeight="1" x14ac:dyDescent="0.2">
      <c r="A190" s="173" t="s">
        <v>75</v>
      </c>
      <c r="B190" s="174"/>
      <c r="C190" s="169"/>
      <c r="D190" s="140">
        <f>D182/10</f>
        <v>1260</v>
      </c>
      <c r="E190" s="140"/>
      <c r="F190" s="140"/>
      <c r="G190" s="140"/>
      <c r="H190" s="141"/>
    </row>
    <row r="191" spans="1:8" s="16" customFormat="1" ht="50.1" customHeight="1" thickBot="1" x14ac:dyDescent="0.25">
      <c r="A191" s="162" t="s">
        <v>76</v>
      </c>
      <c r="B191" s="163"/>
      <c r="C191" s="169"/>
      <c r="D191" s="165">
        <v>18888</v>
      </c>
      <c r="E191" s="165"/>
      <c r="F191" s="165"/>
      <c r="G191" s="165"/>
      <c r="H191" s="166"/>
    </row>
    <row r="192" spans="1:8" s="16" customFormat="1" ht="50.1" customHeight="1" thickBot="1" x14ac:dyDescent="0.25">
      <c r="A192" s="167" t="s">
        <v>67</v>
      </c>
      <c r="B192" s="168"/>
      <c r="C192" s="169"/>
      <c r="D192" s="170" t="s">
        <v>68</v>
      </c>
      <c r="E192" s="171"/>
      <c r="F192" s="171"/>
      <c r="G192" s="171"/>
      <c r="H192" s="172"/>
    </row>
    <row r="193" spans="1:8" s="16" customFormat="1" ht="50.1" customHeight="1" x14ac:dyDescent="0.2">
      <c r="A193" s="173" t="s">
        <v>69</v>
      </c>
      <c r="B193" s="174"/>
      <c r="C193" s="169"/>
      <c r="D193" s="140">
        <v>4722</v>
      </c>
      <c r="E193" s="140"/>
      <c r="F193" s="140"/>
      <c r="G193" s="140"/>
      <c r="H193" s="141"/>
    </row>
    <row r="194" spans="1:8" s="16" customFormat="1" ht="50.1" customHeight="1" x14ac:dyDescent="0.2">
      <c r="A194" s="173" t="s">
        <v>70</v>
      </c>
      <c r="B194" s="174"/>
      <c r="C194" s="169"/>
      <c r="D194" s="140">
        <v>3777.6</v>
      </c>
      <c r="E194" s="140"/>
      <c r="F194" s="140"/>
      <c r="G194" s="140"/>
      <c r="H194" s="141"/>
    </row>
    <row r="195" spans="1:8" s="16" customFormat="1" ht="50.1" customHeight="1" x14ac:dyDescent="0.2">
      <c r="A195" s="173" t="s">
        <v>71</v>
      </c>
      <c r="B195" s="174"/>
      <c r="C195" s="169"/>
      <c r="D195" s="140">
        <v>3148</v>
      </c>
      <c r="E195" s="140"/>
      <c r="F195" s="140"/>
      <c r="G195" s="140"/>
      <c r="H195" s="141"/>
    </row>
    <row r="196" spans="1:8" s="16" customFormat="1" ht="50.1" customHeight="1" x14ac:dyDescent="0.2">
      <c r="A196" s="173" t="s">
        <v>72</v>
      </c>
      <c r="B196" s="174"/>
      <c r="C196" s="169"/>
      <c r="D196" s="140">
        <v>2698.2857142857142</v>
      </c>
      <c r="E196" s="140"/>
      <c r="F196" s="140"/>
      <c r="G196" s="140"/>
      <c r="H196" s="141"/>
    </row>
    <row r="197" spans="1:8" s="16" customFormat="1" ht="50.1" customHeight="1" x14ac:dyDescent="0.2">
      <c r="A197" s="173" t="s">
        <v>73</v>
      </c>
      <c r="B197" s="174"/>
      <c r="C197" s="169"/>
      <c r="D197" s="140">
        <v>2361</v>
      </c>
      <c r="E197" s="140"/>
      <c r="F197" s="140"/>
      <c r="G197" s="140"/>
      <c r="H197" s="141"/>
    </row>
    <row r="198" spans="1:8" s="16" customFormat="1" ht="50.1" customHeight="1" x14ac:dyDescent="0.2">
      <c r="A198" s="173" t="s">
        <v>74</v>
      </c>
      <c r="B198" s="174"/>
      <c r="C198" s="169"/>
      <c r="D198" s="140">
        <v>2098.6666666666665</v>
      </c>
      <c r="E198" s="140"/>
      <c r="F198" s="140"/>
      <c r="G198" s="140"/>
      <c r="H198" s="141"/>
    </row>
    <row r="199" spans="1:8" s="16" customFormat="1" ht="50.1" customHeight="1" thickBot="1" x14ac:dyDescent="0.25">
      <c r="A199" s="173" t="s">
        <v>75</v>
      </c>
      <c r="B199" s="174"/>
      <c r="C199" s="177"/>
      <c r="D199" s="140">
        <v>1888.8</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00" s="44">
        <v>20004</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"2ГИС.УФА"</v>
      </c>
      <c r="D202" s="56">
        <v>16590</v>
      </c>
      <c r="E202" s="37"/>
      <c r="F202" s="37"/>
      <c r="G202" s="37"/>
      <c r="H202" s="38"/>
    </row>
    <row r="203" spans="1:8" s="16" customFormat="1" ht="50.1" customHeight="1" x14ac:dyDescent="0.2">
      <c r="A203" s="137" t="s">
        <v>79</v>
      </c>
      <c r="B203" s="191"/>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3" s="56">
        <v>8490</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4" s="56">
        <v>28890</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"2ГИС.УФА"</v>
      </c>
      <c r="D205" s="56">
        <v>16590</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"2ГИС.УФА"</v>
      </c>
      <c r="D206" s="56">
        <v>19908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7" s="56">
        <v>10590</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8" s="56">
        <v>14790</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9" s="56">
        <v>39690</v>
      </c>
      <c r="E209" s="37"/>
      <c r="F209" s="37"/>
      <c r="G209" s="37"/>
      <c r="H209" s="38"/>
    </row>
    <row r="210" spans="1:8" s="16" customFormat="1" ht="50.1" customHeight="1" x14ac:dyDescent="0.2">
      <c r="A210" s="143" t="s">
        <v>86</v>
      </c>
      <c r="B210" s="144"/>
      <c r="C210" s="190" t="str">
        <f>C241</f>
        <v>электронный справочник на основе Справочника организаций "2ГИС.УФА" (мобильная версия 2ГИС 4.0 и выше)</v>
      </c>
      <c r="D210" s="56">
        <v>14340</v>
      </c>
      <c r="E210" s="37"/>
      <c r="F210" s="37"/>
      <c r="G210" s="37"/>
      <c r="H210" s="38"/>
    </row>
    <row r="211" spans="1:8" s="16" customFormat="1" ht="50.1" customHeight="1" x14ac:dyDescent="0.2">
      <c r="A211" s="143" t="s">
        <v>87</v>
      </c>
      <c r="B211" s="144"/>
      <c r="C211" s="190" t="s">
        <v>717</v>
      </c>
      <c r="D211" s="56">
        <v>540</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2" s="56">
        <v>8490</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3" s="56">
        <v>6792</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4" s="56">
        <v>6990</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5" s="56">
        <v>3396</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6" s="56">
        <v>9390</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7" s="56">
        <v>1380</v>
      </c>
      <c r="E217" s="37"/>
      <c r="F217" s="37"/>
      <c r="G217" s="37"/>
      <c r="H217" s="38"/>
    </row>
    <row r="218" spans="1:8" s="16" customFormat="1" ht="102" customHeight="1" thickBot="1" x14ac:dyDescent="0.25">
      <c r="A218" s="143" t="s">
        <v>96</v>
      </c>
      <c r="B218" s="144"/>
      <c r="C21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8" s="56">
        <v>100002</v>
      </c>
      <c r="E218" s="37"/>
      <c r="F218" s="37"/>
      <c r="G218" s="37"/>
      <c r="H218" s="38"/>
    </row>
    <row r="219" spans="1:8" s="16" customFormat="1" ht="126" customHeight="1" x14ac:dyDescent="0.2">
      <c r="A219" s="143" t="s">
        <v>97</v>
      </c>
      <c r="B219" s="144"/>
      <c r="C2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9" s="56">
        <v>20004</v>
      </c>
      <c r="E219" s="37"/>
      <c r="F219" s="37"/>
      <c r="G219" s="37"/>
      <c r="H219" s="38"/>
    </row>
    <row r="220" spans="1:8" s="16" customFormat="1" ht="96" customHeight="1" x14ac:dyDescent="0.2">
      <c r="A220" s="137" t="s">
        <v>98</v>
      </c>
      <c r="B220" s="191"/>
      <c r="C2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20" s="56">
        <v>10500</v>
      </c>
      <c r="E220" s="37"/>
      <c r="F220" s="37"/>
      <c r="G220" s="37"/>
      <c r="H220" s="38"/>
    </row>
    <row r="221" spans="1:8" s="16" customFormat="1" ht="96" customHeight="1" x14ac:dyDescent="0.2">
      <c r="A221" s="137" t="s">
        <v>99</v>
      </c>
      <c r="B221" s="191"/>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1" s="56">
        <v>10002</v>
      </c>
      <c r="E221" s="37"/>
      <c r="F221" s="37"/>
      <c r="G221" s="37"/>
      <c r="H221" s="38"/>
    </row>
    <row r="222" spans="1:8" s="16" customFormat="1" ht="78" customHeight="1" x14ac:dyDescent="0.2">
      <c r="A222" s="143" t="s">
        <v>93</v>
      </c>
      <c r="B222" s="144" t="s">
        <v>93</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2" s="56">
        <v>15000</v>
      </c>
      <c r="E222" s="37"/>
      <c r="F222" s="37"/>
      <c r="G222" s="37"/>
      <c r="H222" s="38"/>
    </row>
    <row r="223" spans="1:8" s="16" customFormat="1" ht="78" customHeight="1" x14ac:dyDescent="0.2">
      <c r="A223" s="143" t="s">
        <v>94</v>
      </c>
      <c r="B223" s="144" t="s">
        <v>94</v>
      </c>
      <c r="C2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3" s="56">
        <v>12000</v>
      </c>
      <c r="E223" s="37"/>
      <c r="F223" s="37"/>
      <c r="G223" s="37"/>
      <c r="H223" s="38"/>
    </row>
    <row r="224" spans="1:8" s="16" customFormat="1" ht="50.1" customHeight="1" x14ac:dyDescent="0.2">
      <c r="A224" s="143" t="s">
        <v>100</v>
      </c>
      <c r="B224" s="144"/>
      <c r="C224" s="190" t="str">
        <f>"Интернет-площадка 2gis.ru на основе Cправочника организаций "&amp;$C$2&amp;""</f>
        <v>Интернет-площадка 2gis.ru на основе Cправочника организаций "2ГИС.УФА"</v>
      </c>
      <c r="D224" s="56">
        <v>23280</v>
      </c>
      <c r="E224" s="37"/>
      <c r="F224" s="37"/>
      <c r="G224" s="37"/>
      <c r="H224" s="38"/>
    </row>
    <row r="225" spans="1:8" s="16" customFormat="1" ht="50.1" customHeight="1" x14ac:dyDescent="0.2">
      <c r="A225" s="143" t="s">
        <v>101</v>
      </c>
      <c r="B225" s="144"/>
      <c r="C225" s="190" t="str">
        <f t="shared" ref="C225:C233"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56">
        <v>12000</v>
      </c>
      <c r="E225" s="37"/>
      <c r="F225" s="37"/>
      <c r="G225" s="37"/>
      <c r="H225" s="38"/>
    </row>
    <row r="226" spans="1:8" s="16" customFormat="1" ht="50.1" customHeight="1" x14ac:dyDescent="0.2">
      <c r="A226" s="143" t="s">
        <v>102</v>
      </c>
      <c r="B226" s="144"/>
      <c r="C226" s="190" t="str">
        <f t="shared" si="1"/>
        <v>Электронный справочник на основе Справочника организаций "2ГИС.УФА" (версия для ПК)</v>
      </c>
      <c r="D226" s="56">
        <v>40560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"2ГИС.УФА"</v>
      </c>
      <c r="D227" s="56">
        <v>23280</v>
      </c>
      <c r="E227" s="37"/>
      <c r="F227" s="37"/>
      <c r="G227" s="37"/>
      <c r="H227" s="38"/>
    </row>
    <row r="228" spans="1:8" s="16" customFormat="1" ht="50.1" customHeight="1" x14ac:dyDescent="0.2">
      <c r="A228" s="143" t="s">
        <v>104</v>
      </c>
      <c r="B228" s="144"/>
      <c r="C228" s="190" t="str">
        <f>"Интернет-площадка 2gis.ru на основе Cправочника организаций "&amp;$C$2&amp;""</f>
        <v>Интернет-площадка 2gis.ru на основе Cправочника организаций "2ГИС.УФА"</v>
      </c>
      <c r="D228" s="56">
        <v>27936</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"2ГИС.УФА" (версия для ПК)</v>
      </c>
      <c r="D229" s="56">
        <v>14880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"2ГИС.УФА" (версия для ПК)</v>
      </c>
      <c r="D230" s="56">
        <v>20760</v>
      </c>
      <c r="E230" s="37"/>
      <c r="F230" s="37"/>
      <c r="G230" s="37"/>
      <c r="H230" s="38"/>
    </row>
    <row r="231" spans="1:8" s="16" customFormat="1" ht="50.1" customHeight="1" x14ac:dyDescent="0.2">
      <c r="A231" s="143" t="s">
        <v>107</v>
      </c>
      <c r="B231" s="144"/>
      <c r="C231" s="190" t="str">
        <f t="shared" si="1"/>
        <v>Электронный справочник на основе Справочника организаций "2ГИС.УФА" (версия для ПК)</v>
      </c>
      <c r="D231" s="56">
        <v>55680</v>
      </c>
      <c r="E231" s="37"/>
      <c r="F231" s="37"/>
      <c r="G231" s="37"/>
      <c r="H231" s="38"/>
    </row>
    <row r="232" spans="1:8" s="16" customFormat="1" ht="50.1" customHeight="1" x14ac:dyDescent="0.2">
      <c r="A232" s="143" t="s">
        <v>274</v>
      </c>
      <c r="B232" s="144"/>
      <c r="C232" s="190" t="s">
        <v>717</v>
      </c>
      <c r="D232" s="56">
        <v>840</v>
      </c>
      <c r="E232" s="37"/>
      <c r="F232" s="37"/>
      <c r="G232" s="37"/>
      <c r="H232" s="38"/>
    </row>
    <row r="233" spans="1:8" s="16" customFormat="1" ht="50.1" customHeight="1" thickBot="1" x14ac:dyDescent="0.25">
      <c r="A233" s="143" t="s">
        <v>110</v>
      </c>
      <c r="B233" s="144"/>
      <c r="C233" s="190" t="str">
        <f t="shared" si="1"/>
        <v>Электронный справочник на основе Справочника организаций "2ГИС.УФА" (версия для ПК)</v>
      </c>
      <c r="D233" s="56">
        <v>13200</v>
      </c>
      <c r="E233" s="37"/>
      <c r="F233" s="37"/>
      <c r="G233" s="37"/>
      <c r="H233" s="38"/>
    </row>
    <row r="234" spans="1:8" s="28" customFormat="1" ht="50.1" customHeight="1" thickBot="1" x14ac:dyDescent="0.25">
      <c r="A234" s="24" t="s">
        <v>111</v>
      </c>
      <c r="B234" s="25"/>
      <c r="C234" s="26"/>
      <c r="D234" s="156"/>
      <c r="E234" s="156"/>
      <c r="F234" s="156"/>
      <c r="G234" s="156"/>
      <c r="H234" s="157"/>
    </row>
    <row r="235" spans="1:8" s="16" customFormat="1" ht="50.1" customHeight="1" x14ac:dyDescent="0.2">
      <c r="A235" s="143" t="s">
        <v>112</v>
      </c>
      <c r="B235" s="144"/>
      <c r="C2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35" s="56">
        <v>5004</v>
      </c>
      <c r="E235" s="37"/>
      <c r="F235" s="37"/>
      <c r="G235" s="37"/>
      <c r="H235" s="38"/>
    </row>
    <row r="236" spans="1:8" s="16" customFormat="1" ht="50.1" customHeight="1" x14ac:dyDescent="0.2">
      <c r="A236" s="143" t="s">
        <v>113</v>
      </c>
      <c r="B236" s="144"/>
      <c r="C236" s="196"/>
      <c r="D236" s="56">
        <v>5004</v>
      </c>
      <c r="E236" s="37"/>
      <c r="F236" s="37"/>
      <c r="G236" s="37"/>
      <c r="H236" s="38"/>
    </row>
    <row r="237" spans="1:8" s="16" customFormat="1" ht="50.1" customHeight="1" x14ac:dyDescent="0.2">
      <c r="A237" s="194" t="s">
        <v>114</v>
      </c>
      <c r="B237" s="195"/>
      <c r="C237" s="196"/>
      <c r="D237" s="329">
        <v>3000</v>
      </c>
      <c r="E237" s="140"/>
      <c r="F237" s="140"/>
      <c r="G237" s="140"/>
      <c r="H237" s="140"/>
    </row>
    <row r="238" spans="1:8" s="16" customFormat="1" ht="50.1" customHeight="1" x14ac:dyDescent="0.2">
      <c r="A238" s="194" t="s">
        <v>115</v>
      </c>
      <c r="B238" s="195"/>
      <c r="C238" s="196"/>
      <c r="D238" s="329">
        <v>300</v>
      </c>
      <c r="E238" s="140"/>
      <c r="F238" s="140"/>
      <c r="G238" s="140"/>
      <c r="H238" s="140"/>
    </row>
    <row r="239" spans="1:8" s="16" customFormat="1" ht="50.1" customHeight="1" thickBot="1" x14ac:dyDescent="0.25">
      <c r="A239" s="194" t="s">
        <v>116</v>
      </c>
      <c r="B239" s="195"/>
      <c r="C239" s="198"/>
      <c r="D239" s="78">
        <v>1050</v>
      </c>
      <c r="E239" s="79"/>
      <c r="F239" s="79"/>
      <c r="G239" s="79"/>
      <c r="H239" s="79"/>
    </row>
    <row r="240" spans="1:8" s="16" customFormat="1" ht="50.1" customHeight="1" thickBot="1" x14ac:dyDescent="0.25">
      <c r="A240" s="24" t="s">
        <v>117</v>
      </c>
      <c r="B240" s="25"/>
      <c r="C240" s="26"/>
      <c r="D240" s="156"/>
      <c r="E240" s="156"/>
      <c r="F240" s="156"/>
      <c r="G240" s="156"/>
      <c r="H240" s="157"/>
    </row>
    <row r="241" spans="1:8" s="16" customFormat="1" ht="50.1" customHeight="1" x14ac:dyDescent="0.2">
      <c r="A241" s="137" t="s">
        <v>164</v>
      </c>
      <c r="B241" s="191"/>
      <c r="C2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1" s="56">
        <v>9990</v>
      </c>
      <c r="E241" s="37"/>
      <c r="F241" s="37"/>
      <c r="G241" s="37"/>
      <c r="H241" s="38"/>
    </row>
    <row r="242" spans="1:8" s="16" customFormat="1" ht="50.1" customHeight="1" x14ac:dyDescent="0.2">
      <c r="A242" s="137" t="s">
        <v>119</v>
      </c>
      <c r="B242" s="191"/>
      <c r="C242" s="190" t="str">
        <f>"Интернет-площадка 2gis.ru на основе Cправочника организаций "&amp;$C$2&amp;""</f>
        <v>Интернет-площадка 2gis.ru на основе Cправочника организаций "2ГИС.УФА"</v>
      </c>
      <c r="D242" s="56">
        <v>9990</v>
      </c>
      <c r="E242" s="37"/>
      <c r="F242" s="37"/>
      <c r="G242" s="37"/>
      <c r="H242" s="38"/>
    </row>
    <row r="243" spans="1:8" s="16" customFormat="1" ht="50.1" customHeight="1" x14ac:dyDescent="0.2">
      <c r="A243" s="137" t="s">
        <v>120</v>
      </c>
      <c r="B243" s="191"/>
      <c r="C243" s="48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3" s="56">
        <v>7290</v>
      </c>
      <c r="E243" s="37"/>
      <c r="F243" s="37"/>
      <c r="G243" s="37"/>
      <c r="H243" s="38"/>
    </row>
    <row r="244" spans="1:8" s="16" customFormat="1" ht="50.1" customHeight="1" x14ac:dyDescent="0.2">
      <c r="A244" s="143" t="s">
        <v>165</v>
      </c>
      <c r="B244" s="144"/>
      <c r="C2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4" s="36">
        <v>14040</v>
      </c>
      <c r="E244" s="37"/>
      <c r="F244" s="37"/>
      <c r="G244" s="37"/>
      <c r="H244" s="38"/>
    </row>
    <row r="245" spans="1:8" s="16" customFormat="1" ht="50.1" customHeight="1" x14ac:dyDescent="0.2">
      <c r="A245" s="143" t="s">
        <v>166</v>
      </c>
      <c r="B245" s="144"/>
      <c r="C245" s="48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5" s="36">
        <v>10320</v>
      </c>
      <c r="E245" s="37"/>
      <c r="F245" s="37"/>
      <c r="G245" s="37"/>
      <c r="H245" s="38"/>
    </row>
    <row r="246" spans="1:8" s="16" customFormat="1" ht="50.1" customHeight="1" x14ac:dyDescent="0.2">
      <c r="A246" s="143" t="s">
        <v>123</v>
      </c>
      <c r="B246" s="144"/>
      <c r="C246" s="190" t="str">
        <f>"Интернет-площадка 2gis.ru на основе Cправочника организаций "&amp;$C$2&amp;""</f>
        <v>Интернет-площадка 2gis.ru на основе Cправочника организаций "2ГИС.УФА"</v>
      </c>
      <c r="D246" s="36">
        <v>14040</v>
      </c>
      <c r="E246" s="37"/>
      <c r="F246" s="37"/>
      <c r="G246" s="37"/>
      <c r="H246" s="38"/>
    </row>
    <row r="247" spans="1:8" s="16" customFormat="1" ht="126" customHeight="1" x14ac:dyDescent="0.2">
      <c r="A247" s="143" t="s">
        <v>124</v>
      </c>
      <c r="B247" s="144"/>
      <c r="C247" s="300" t="str">
        <f>C242</f>
        <v>Интернет-площадка 2gis.ru на основе Cправочника организаций "2ГИС.УФА"</v>
      </c>
      <c r="D247" s="56">
        <v>9900</v>
      </c>
      <c r="E247" s="37"/>
      <c r="F247" s="37"/>
      <c r="G247" s="37"/>
      <c r="H247" s="38"/>
    </row>
    <row r="248" spans="1:8" s="16" customFormat="1" ht="126" customHeight="1" thickBot="1" x14ac:dyDescent="0.25">
      <c r="A248" s="143" t="s">
        <v>125</v>
      </c>
      <c r="B248" s="144"/>
      <c r="C2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48" s="56">
        <v>7488</v>
      </c>
      <c r="E248" s="37"/>
      <c r="F248" s="37"/>
      <c r="G248" s="37"/>
      <c r="H248" s="38"/>
    </row>
    <row r="249" spans="1:8" s="28" customFormat="1" ht="50.1" customHeight="1" thickBot="1" x14ac:dyDescent="0.25">
      <c r="A249" s="301"/>
      <c r="B249" s="302"/>
      <c r="C249" s="302"/>
      <c r="D249" s="302"/>
      <c r="E249" s="302"/>
      <c r="F249" s="302"/>
      <c r="G249" s="302"/>
      <c r="H249" s="429"/>
    </row>
    <row r="250" spans="1:8" s="23" customFormat="1" ht="26.25" x14ac:dyDescent="0.2">
      <c r="A250" s="204"/>
      <c r="B250" s="205"/>
      <c r="C250" s="206"/>
      <c r="D250" s="205"/>
      <c r="E250" s="205"/>
      <c r="F250" s="205"/>
      <c r="G250" s="205"/>
      <c r="H250" s="207"/>
    </row>
    <row r="251" spans="1:8" s="16" customFormat="1" ht="21" x14ac:dyDescent="0.2">
      <c r="A251" s="208"/>
      <c r="B251" s="209" t="s">
        <v>126</v>
      </c>
      <c r="C251" s="210" t="s">
        <v>181</v>
      </c>
      <c r="D251" s="210"/>
      <c r="E251" s="211"/>
      <c r="F251" s="211"/>
      <c r="G251" s="211"/>
      <c r="H251" s="211"/>
    </row>
    <row r="252" spans="1:8" s="16" customFormat="1" ht="21" x14ac:dyDescent="0.2">
      <c r="A252" s="208"/>
      <c r="B252" s="211"/>
      <c r="C252" s="212" t="s">
        <v>182</v>
      </c>
      <c r="D252" s="212"/>
      <c r="E252" s="211"/>
      <c r="F252" s="211"/>
      <c r="G252" s="211"/>
      <c r="H252" s="211"/>
    </row>
    <row r="253" spans="1:8" s="16" customFormat="1" ht="21" x14ac:dyDescent="0.2">
      <c r="A253" s="208"/>
      <c r="B253" s="211"/>
      <c r="C253" s="210" t="s">
        <v>183</v>
      </c>
      <c r="D253" s="212"/>
      <c r="E253" s="211"/>
      <c r="F253" s="211"/>
      <c r="G253" s="211"/>
      <c r="H253" s="211"/>
    </row>
    <row r="254" spans="1:8" s="16" customFormat="1" ht="26.25" x14ac:dyDescent="0.2">
      <c r="A254" s="221"/>
      <c r="B254" s="221"/>
      <c r="C254" s="212"/>
      <c r="D254" s="212"/>
      <c r="E254" s="223"/>
      <c r="F254" s="224"/>
      <c r="G254" s="225"/>
      <c r="H254" s="225"/>
    </row>
    <row r="255" spans="1:8" s="16" customFormat="1" ht="26.25" x14ac:dyDescent="0.2">
      <c r="A255" s="215" t="str">
        <f>Абакан_юр!A158</f>
        <v>По соглашению сторон в качестве валюты платежа могут выступать украинские гривны, в этом случае курс следующий: 1 руб. = 0,4427 гривен</v>
      </c>
      <c r="B255" s="215"/>
      <c r="C255" s="215"/>
      <c r="D255" s="216"/>
      <c r="E255" s="216"/>
      <c r="F255" s="217"/>
      <c r="G255" s="218"/>
      <c r="H255" s="218"/>
    </row>
    <row r="256" spans="1:8" s="16" customFormat="1" ht="24.95" customHeight="1" x14ac:dyDescent="0.2">
      <c r="A256" s="215" t="str">
        <f>Абакан_юр!A159</f>
        <v>По соглашению сторон в качестве валюты платежа могут выступать дирхамы ОАЭ, в этом случае курс следующий: 1 руб. = 0,0427 дирхам</v>
      </c>
      <c r="B256" s="215"/>
      <c r="C256" s="215"/>
      <c r="D256" s="216"/>
      <c r="E256" s="216"/>
      <c r="F256" s="217"/>
      <c r="G256" s="220"/>
      <c r="H256" s="220"/>
    </row>
    <row r="257" spans="1:8" ht="12.6" customHeight="1" x14ac:dyDescent="0.2">
      <c r="A257" s="215" t="str">
        <f>Абакан_юр!A160</f>
        <v>По соглашению сторон в качестве валюты платежа могут выступать доллары США, в этом случае курс следующий: 1 руб. = 0,0117 доллара</v>
      </c>
      <c r="B257" s="215"/>
      <c r="C257" s="215"/>
      <c r="D257" s="216"/>
      <c r="E257" s="216"/>
      <c r="F257" s="217"/>
      <c r="G257" s="220"/>
      <c r="H257" s="220"/>
    </row>
    <row r="258" spans="1:8" s="211" customFormat="1" ht="24.95" customHeight="1" x14ac:dyDescent="0.2">
      <c r="A258" s="215" t="str">
        <f>Абакан_юр!A161</f>
        <v>По соглашению сторон в качестве валюты платежа могут выступать евро, в этом случае курс следующий: 1 руб. = 0,0108 евро</v>
      </c>
      <c r="B258" s="215"/>
      <c r="C258" s="215"/>
      <c r="D258" s="216"/>
      <c r="E258" s="217"/>
      <c r="F258" s="217"/>
      <c r="G258" s="220"/>
      <c r="H258" s="220"/>
    </row>
    <row r="259" spans="1:8" s="211" customFormat="1" ht="24.95" customHeight="1" x14ac:dyDescent="0.2">
      <c r="A259" s="215" t="str">
        <f>Абакан_юр!A162</f>
        <v>По соглашению сторон в качестве валюты платежа могут выступать чешские кроны, в этом случае курс следующий: 1 руб. = 0,2672 крона</v>
      </c>
      <c r="B259" s="215"/>
      <c r="C259" s="215"/>
      <c r="D259" s="216"/>
      <c r="E259" s="217"/>
      <c r="F259" s="217"/>
      <c r="G259" s="220"/>
      <c r="H259" s="220"/>
    </row>
    <row r="260" spans="1:8" s="211" customFormat="1" ht="24.95" customHeight="1" x14ac:dyDescent="0.2">
      <c r="A260" s="215" t="str">
        <f>Абакан_юр!A163</f>
        <v>По соглашению сторон в качестве валюты платежа могут выступать киргизские сомы, в этом случае курс следующий: 1 руб. = 1,0485 сом</v>
      </c>
      <c r="B260" s="215"/>
      <c r="C260" s="215"/>
      <c r="D260" s="216"/>
      <c r="E260" s="216"/>
      <c r="F260" s="217"/>
      <c r="G260" s="220"/>
      <c r="H260" s="220"/>
    </row>
    <row r="261" spans="1:8" s="226" customFormat="1" ht="12" customHeight="1" x14ac:dyDescent="0.2">
      <c r="A261" s="215" t="str">
        <f>Абакан_юр!A164</f>
        <v>По соглашению сторон в качестве валюты платежа могут выступать казахстанские тенге, в этом случае курс следующий: 1 руб. = 5,3039 тенге</v>
      </c>
      <c r="B261" s="215"/>
      <c r="C261" s="215"/>
      <c r="D261" s="216"/>
      <c r="E261" s="216"/>
      <c r="F261" s="217"/>
      <c r="G261" s="220"/>
      <c r="H261" s="220"/>
    </row>
    <row r="262" spans="1:8" s="219" customFormat="1" ht="24.95" customHeight="1" x14ac:dyDescent="0.2">
      <c r="A262" s="221"/>
      <c r="B262" s="221"/>
      <c r="C262" s="222"/>
      <c r="D262" s="223"/>
      <c r="E262" s="223"/>
      <c r="F262" s="224"/>
      <c r="G262" s="225"/>
      <c r="H262" s="225"/>
    </row>
    <row r="263" spans="1:8" s="219" customFormat="1" ht="24.95" customHeight="1" x14ac:dyDescent="0.2">
      <c r="A263" s="227" t="s">
        <v>137</v>
      </c>
      <c r="B263" s="227"/>
      <c r="C263" s="227"/>
      <c r="D263" s="227"/>
      <c r="E263" s="227"/>
      <c r="F263" s="227"/>
      <c r="G263" s="227"/>
      <c r="H263" s="227"/>
    </row>
    <row r="264" spans="1:8" s="219" customFormat="1" ht="24.95" customHeight="1" x14ac:dyDescent="0.2">
      <c r="A264" s="227" t="s">
        <v>138</v>
      </c>
      <c r="B264" s="227"/>
      <c r="C264" s="227"/>
      <c r="D264" s="227"/>
      <c r="E264" s="227"/>
      <c r="F264" s="227"/>
      <c r="G264" s="227"/>
      <c r="H264" s="227"/>
    </row>
    <row r="265" spans="1:8" s="219" customFormat="1" ht="24.95" customHeight="1" x14ac:dyDescent="0.2">
      <c r="A265" s="215" t="s">
        <v>459</v>
      </c>
      <c r="B265" s="215"/>
      <c r="C265" s="215"/>
      <c r="D265" s="215"/>
      <c r="E265" s="215"/>
      <c r="F265" s="215"/>
      <c r="G265" s="215"/>
      <c r="H265" s="215"/>
    </row>
    <row r="266" spans="1:8" s="219" customFormat="1" ht="24.95" customHeight="1" thickBot="1" x14ac:dyDescent="0.25">
      <c r="A266" s="228" t="s">
        <v>139</v>
      </c>
      <c r="B266" s="228"/>
      <c r="C266" s="228"/>
      <c r="D266" s="228"/>
      <c r="E266" s="228"/>
      <c r="F266" s="229"/>
      <c r="H266" s="230"/>
    </row>
    <row r="267" spans="1:8" s="219" customFormat="1" ht="24.95" customHeight="1" thickBot="1" x14ac:dyDescent="0.25">
      <c r="A267" s="540" t="s">
        <v>140</v>
      </c>
      <c r="B267" s="541"/>
      <c r="C267" s="541"/>
      <c r="D267" s="541"/>
      <c r="E267" s="542"/>
      <c r="F267" s="234"/>
      <c r="G267" s="205"/>
      <c r="H267" s="235"/>
    </row>
    <row r="268" spans="1:8" s="219" customFormat="1" ht="24.95" customHeight="1" thickBot="1" x14ac:dyDescent="0.25">
      <c r="A268" s="305" t="s">
        <v>141</v>
      </c>
      <c r="B268" s="306"/>
      <c r="C268" s="238" t="s">
        <v>142</v>
      </c>
      <c r="D268" s="330" t="s">
        <v>143</v>
      </c>
      <c r="E268" s="331"/>
      <c r="F268" s="240"/>
      <c r="G268" s="240"/>
      <c r="H268" s="240"/>
    </row>
    <row r="269" spans="1:8" s="226" customFormat="1" ht="12" customHeight="1" x14ac:dyDescent="0.2">
      <c r="A269" s="755" t="s">
        <v>170</v>
      </c>
      <c r="B269" s="756"/>
      <c r="C269" s="757" t="s">
        <v>171</v>
      </c>
      <c r="D269" s="758">
        <v>2190</v>
      </c>
      <c r="E269" s="544"/>
      <c r="F269" s="240"/>
      <c r="G269" s="240"/>
      <c r="H269" s="240"/>
    </row>
    <row r="270" spans="1:8" ht="24.95" customHeight="1" x14ac:dyDescent="0.2">
      <c r="A270" s="755" t="s">
        <v>172</v>
      </c>
      <c r="B270" s="756"/>
      <c r="C270" s="759"/>
      <c r="D270" s="758">
        <v>1590</v>
      </c>
      <c r="E270" s="544"/>
      <c r="F270" s="240"/>
      <c r="G270" s="240"/>
      <c r="H270" s="240"/>
    </row>
    <row r="271" spans="1:8" ht="24.95" customHeight="1" x14ac:dyDescent="0.2">
      <c r="A271" s="755" t="s">
        <v>173</v>
      </c>
      <c r="B271" s="756"/>
      <c r="C271" s="759"/>
      <c r="D271" s="758">
        <v>1440</v>
      </c>
      <c r="E271" s="544"/>
      <c r="F271" s="240"/>
      <c r="G271" s="240"/>
      <c r="H271" s="240"/>
    </row>
    <row r="272" spans="1:8" s="205" customFormat="1" ht="38.25" customHeight="1" x14ac:dyDescent="0.2">
      <c r="A272" s="755" t="s">
        <v>174</v>
      </c>
      <c r="B272" s="756"/>
      <c r="C272" s="543"/>
      <c r="D272" s="758">
        <v>1290</v>
      </c>
      <c r="E272" s="544"/>
      <c r="F272" s="240"/>
      <c r="G272" s="240"/>
      <c r="H272" s="240"/>
    </row>
    <row r="273" spans="1:8" s="230" customFormat="1" ht="50.1" customHeight="1" x14ac:dyDescent="0.2">
      <c r="A273" s="246" t="s">
        <v>144</v>
      </c>
      <c r="B273" s="247"/>
      <c r="C273" s="248" t="s">
        <v>145</v>
      </c>
      <c r="D273" s="249" t="s">
        <v>146</v>
      </c>
      <c r="E273" s="250"/>
      <c r="F273" s="240"/>
      <c r="G273" s="240"/>
      <c r="H273" s="240"/>
    </row>
    <row r="274" spans="1:8" s="235" customFormat="1" ht="50.1" customHeight="1" x14ac:dyDescent="0.2">
      <c r="A274" s="246" t="s">
        <v>147</v>
      </c>
      <c r="B274" s="247"/>
      <c r="C274" s="248" t="s">
        <v>148</v>
      </c>
      <c r="D274" s="249" t="s">
        <v>149</v>
      </c>
      <c r="E274" s="250"/>
      <c r="F274" s="240"/>
      <c r="G274" s="240"/>
      <c r="H274" s="240"/>
    </row>
    <row r="275" spans="1:8" ht="87" customHeight="1" thickBot="1" x14ac:dyDescent="0.25">
      <c r="A275" s="332" t="s">
        <v>150</v>
      </c>
      <c r="B275" s="333"/>
      <c r="C275" s="334" t="s">
        <v>151</v>
      </c>
      <c r="D275" s="335" t="s">
        <v>149</v>
      </c>
      <c r="E275" s="336"/>
      <c r="F275" s="240"/>
      <c r="G275" s="240"/>
      <c r="H275" s="240"/>
    </row>
    <row r="276" spans="1:8" ht="50.1" customHeight="1" thickBot="1" x14ac:dyDescent="0.25">
      <c r="A276" s="332" t="s">
        <v>153</v>
      </c>
      <c r="B276" s="333"/>
      <c r="C276" s="546" t="s">
        <v>154</v>
      </c>
      <c r="D276" s="335" t="s">
        <v>149</v>
      </c>
      <c r="E276" s="336"/>
      <c r="F276" s="234"/>
      <c r="G276" s="234"/>
      <c r="H276" s="234"/>
    </row>
    <row r="277" spans="1:8" ht="50.1" customHeight="1" thickBot="1" x14ac:dyDescent="0.25">
      <c r="A277" s="332" t="s">
        <v>155</v>
      </c>
      <c r="B277" s="333"/>
      <c r="C277" s="334" t="s">
        <v>156</v>
      </c>
      <c r="D277" s="335" t="s">
        <v>149</v>
      </c>
      <c r="E277" s="336"/>
      <c r="F277" s="224"/>
      <c r="G277" s="225"/>
      <c r="H277" s="225"/>
    </row>
    <row r="278" spans="1:8" ht="50.1" customHeight="1" x14ac:dyDescent="0.2">
      <c r="A278" s="252" t="s">
        <v>157</v>
      </c>
      <c r="B278" s="252"/>
      <c r="C278" s="252"/>
      <c r="D278" s="252"/>
      <c r="E278" s="252"/>
      <c r="F278" s="252"/>
      <c r="G278" s="252"/>
      <c r="H278" s="252"/>
    </row>
    <row r="279" spans="1:8" ht="50.1" customHeight="1" x14ac:dyDescent="0.2">
      <c r="A279" s="252" t="s">
        <v>158</v>
      </c>
      <c r="B279" s="252"/>
      <c r="C279" s="252"/>
      <c r="D279" s="252"/>
      <c r="E279" s="252"/>
      <c r="F279" s="252"/>
      <c r="G279" s="252"/>
      <c r="H279" s="252"/>
    </row>
    <row r="280" spans="1:8" ht="99.95" customHeight="1" x14ac:dyDescent="0.2">
      <c r="A280"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0" s="311"/>
      <c r="C280" s="311"/>
      <c r="D280" s="311"/>
      <c r="E280" s="311"/>
      <c r="F280" s="311"/>
      <c r="G280" s="311"/>
      <c r="H280" s="311"/>
    </row>
    <row r="281" spans="1:8" ht="75" customHeight="1" x14ac:dyDescent="0.2">
      <c r="A281" s="227" t="s">
        <v>160</v>
      </c>
      <c r="B281" s="227"/>
      <c r="C281" s="227"/>
      <c r="D281" s="227"/>
      <c r="E281" s="227"/>
      <c r="F281" s="227"/>
      <c r="G281" s="227"/>
      <c r="H281" s="227"/>
    </row>
    <row r="282" spans="1:8" ht="113.25" customHeight="1" x14ac:dyDescent="0.2">
      <c r="A282" s="252" t="s">
        <v>161</v>
      </c>
      <c r="B282" s="252"/>
      <c r="C282" s="252"/>
      <c r="D282" s="252"/>
      <c r="E282" s="252"/>
      <c r="F282" s="252"/>
      <c r="G282" s="252"/>
      <c r="H282" s="252"/>
    </row>
    <row r="283" spans="1:8" s="205" customFormat="1" ht="102.75" customHeight="1" x14ac:dyDescent="0.2">
      <c r="A283" s="204"/>
      <c r="C283" s="206"/>
      <c r="H283" s="207"/>
    </row>
    <row r="284" spans="1:8" s="205" customFormat="1" ht="125.25" customHeight="1" x14ac:dyDescent="0.2">
      <c r="A284" s="487" t="s">
        <v>460</v>
      </c>
      <c r="B284" s="487"/>
      <c r="C284" s="487"/>
      <c r="D284" s="487"/>
      <c r="E284" s="487"/>
      <c r="F284" s="487"/>
      <c r="G284" s="487"/>
      <c r="H284" s="487"/>
    </row>
    <row r="285" spans="1:8" ht="25.5" x14ac:dyDescent="0.35">
      <c r="A285" s="488" t="s">
        <v>461</v>
      </c>
      <c r="B285" s="489"/>
      <c r="C285" s="490" t="s">
        <v>462</v>
      </c>
    </row>
    <row r="286" spans="1:8" ht="25.5" x14ac:dyDescent="0.35">
      <c r="A286" s="491" t="s">
        <v>463</v>
      </c>
      <c r="B286" s="492"/>
      <c r="C286" s="493">
        <v>1</v>
      </c>
    </row>
    <row r="287" spans="1:8" ht="25.5" x14ac:dyDescent="0.35">
      <c r="A287" s="491">
        <v>2</v>
      </c>
      <c r="B287" s="492"/>
      <c r="C287" s="493">
        <v>1.1000000000000001</v>
      </c>
    </row>
    <row r="288" spans="1:8" ht="25.5" x14ac:dyDescent="0.35">
      <c r="A288" s="491">
        <v>3</v>
      </c>
      <c r="B288" s="492"/>
      <c r="C288" s="493">
        <v>1.2</v>
      </c>
    </row>
    <row r="289" spans="1:8" ht="25.5" x14ac:dyDescent="0.35">
      <c r="A289" s="491" t="s">
        <v>464</v>
      </c>
      <c r="B289" s="492"/>
      <c r="C289" s="493">
        <v>1.25</v>
      </c>
    </row>
    <row r="290" spans="1:8" ht="25.5" x14ac:dyDescent="0.35">
      <c r="A290" s="491" t="s">
        <v>465</v>
      </c>
      <c r="B290" s="492"/>
      <c r="C290" s="493">
        <v>1.3</v>
      </c>
    </row>
    <row r="291" spans="1:8" ht="25.5" x14ac:dyDescent="0.35">
      <c r="A291" s="491" t="s">
        <v>466</v>
      </c>
      <c r="B291" s="492"/>
      <c r="C291" s="493">
        <v>1.35</v>
      </c>
    </row>
    <row r="292" spans="1:8" ht="25.5" x14ac:dyDescent="0.35">
      <c r="A292" s="491" t="s">
        <v>467</v>
      </c>
      <c r="B292" s="492"/>
      <c r="C292" s="493">
        <v>1.4</v>
      </c>
    </row>
    <row r="293" spans="1:8" ht="25.5" x14ac:dyDescent="0.35">
      <c r="A293" s="491" t="s">
        <v>468</v>
      </c>
      <c r="B293" s="492"/>
      <c r="C293" s="493">
        <v>1.45</v>
      </c>
    </row>
    <row r="294" spans="1:8" ht="25.5" x14ac:dyDescent="0.35">
      <c r="A294" s="491" t="s">
        <v>469</v>
      </c>
      <c r="B294" s="492"/>
      <c r="C294" s="493">
        <v>1.5</v>
      </c>
    </row>
    <row r="295" spans="1:8" ht="25.5" x14ac:dyDescent="0.35">
      <c r="A295" s="491" t="s">
        <v>470</v>
      </c>
      <c r="B295" s="492"/>
      <c r="C295" s="493">
        <v>2</v>
      </c>
    </row>
    <row r="296" spans="1:8" ht="23.25" x14ac:dyDescent="0.2">
      <c r="A296" s="252" t="s">
        <v>471</v>
      </c>
      <c r="B296" s="252"/>
      <c r="C296" s="252"/>
      <c r="D296" s="252"/>
      <c r="E296" s="252"/>
      <c r="F296" s="252"/>
      <c r="G296" s="252"/>
      <c r="H296" s="252"/>
    </row>
    <row r="299" spans="1:8" s="254" customFormat="1" ht="114.75" customHeight="1" x14ac:dyDescent="0.2">
      <c r="A299" s="227" t="s">
        <v>472</v>
      </c>
      <c r="B299" s="227"/>
      <c r="C299" s="227"/>
      <c r="D299" s="227"/>
      <c r="E299" s="227"/>
      <c r="F299" s="227"/>
      <c r="G299" s="227"/>
      <c r="H299" s="227"/>
    </row>
    <row r="305" spans="1:8" s="254" customFormat="1" ht="114.75" customHeight="1" x14ac:dyDescent="0.2">
      <c r="A305" s="204"/>
      <c r="B305" s="205"/>
      <c r="C305" s="206"/>
      <c r="D305" s="205"/>
      <c r="E305" s="205"/>
      <c r="F305" s="205"/>
      <c r="G305" s="205"/>
      <c r="H305" s="207"/>
    </row>
  </sheetData>
  <sheetProtection selectLockedCells="1" selectUnlockedCells="1"/>
  <mergeCells count="510">
    <mergeCell ref="A299:E299"/>
    <mergeCell ref="F299:H299"/>
    <mergeCell ref="A291:B291"/>
    <mergeCell ref="A292:B292"/>
    <mergeCell ref="A293:B293"/>
    <mergeCell ref="A294:B294"/>
    <mergeCell ref="A295:B295"/>
    <mergeCell ref="A296:H296"/>
    <mergeCell ref="A285:B285"/>
    <mergeCell ref="A286:B286"/>
    <mergeCell ref="A287:B287"/>
    <mergeCell ref="A288:B288"/>
    <mergeCell ref="A289:B289"/>
    <mergeCell ref="A290:B290"/>
    <mergeCell ref="A278:H278"/>
    <mergeCell ref="A279:H279"/>
    <mergeCell ref="A280:H280"/>
    <mergeCell ref="A281:H281"/>
    <mergeCell ref="A282:H282"/>
    <mergeCell ref="A284:H284"/>
    <mergeCell ref="A275:B275"/>
    <mergeCell ref="D275:E275"/>
    <mergeCell ref="A276:B276"/>
    <mergeCell ref="D276:E276"/>
    <mergeCell ref="A277:B277"/>
    <mergeCell ref="D277:E277"/>
    <mergeCell ref="D271:E271"/>
    <mergeCell ref="A272:B272"/>
    <mergeCell ref="D272:E272"/>
    <mergeCell ref="A273:B273"/>
    <mergeCell ref="D273:E273"/>
    <mergeCell ref="A274:B274"/>
    <mergeCell ref="D274:E274"/>
    <mergeCell ref="A266:E266"/>
    <mergeCell ref="A267:E267"/>
    <mergeCell ref="A268:B268"/>
    <mergeCell ref="D268:E268"/>
    <mergeCell ref="A269:B269"/>
    <mergeCell ref="C269:C272"/>
    <mergeCell ref="D269:E269"/>
    <mergeCell ref="A270:B270"/>
    <mergeCell ref="D270:E270"/>
    <mergeCell ref="A271:B271"/>
    <mergeCell ref="A259:C259"/>
    <mergeCell ref="A260:C260"/>
    <mergeCell ref="A261:C261"/>
    <mergeCell ref="A263:H263"/>
    <mergeCell ref="A264:H264"/>
    <mergeCell ref="A265:H265"/>
    <mergeCell ref="C254:D254"/>
    <mergeCell ref="A255:C255"/>
    <mergeCell ref="G255:H255"/>
    <mergeCell ref="A256:C256"/>
    <mergeCell ref="A257:C257"/>
    <mergeCell ref="A258:C258"/>
    <mergeCell ref="A248:B248"/>
    <mergeCell ref="D248:H248"/>
    <mergeCell ref="A249:H249"/>
    <mergeCell ref="C251:D251"/>
    <mergeCell ref="C252:D252"/>
    <mergeCell ref="C253:D253"/>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D234:H234"/>
    <mergeCell ref="A235:B235"/>
    <mergeCell ref="C235:C239"/>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38"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361">
        <f>F48*1.2</f>
        <v>4752</v>
      </c>
      <c r="E48" s="361">
        <f>F48*1.1</f>
        <v>4356</v>
      </c>
      <c r="F48" s="361">
        <v>3960</v>
      </c>
      <c r="G48" s="361">
        <f>F48*0.75</f>
        <v>2970</v>
      </c>
      <c r="H48" s="361">
        <f>F48*0.5</f>
        <v>1980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"&amp;MIN(D56:D80)&amp;" до "&amp;MAX(D56:D80)</f>
        <v>от 2502 до 62550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6" s="54">
        <v>2502</v>
      </c>
      <c r="E56" s="32"/>
      <c r="F56" s="32"/>
      <c r="G56" s="32"/>
      <c r="H56" s="33"/>
    </row>
    <row r="57" spans="1:8" ht="37.5" customHeight="1" x14ac:dyDescent="0.2">
      <c r="A57" s="130" t="s">
        <v>33</v>
      </c>
      <c r="B57" s="366"/>
      <c r="C57" s="367"/>
      <c r="D57" s="56">
        <v>5004</v>
      </c>
      <c r="E57" s="37"/>
      <c r="F57" s="37"/>
      <c r="G57" s="37"/>
      <c r="H57" s="38"/>
    </row>
    <row r="58" spans="1:8" ht="37.5" customHeight="1" x14ac:dyDescent="0.2">
      <c r="A58" s="130" t="s">
        <v>34</v>
      </c>
      <c r="B58" s="366"/>
      <c r="C58" s="367"/>
      <c r="D58" s="56">
        <v>7506</v>
      </c>
      <c r="E58" s="37"/>
      <c r="F58" s="37"/>
      <c r="G58" s="37"/>
      <c r="H58" s="38"/>
    </row>
    <row r="59" spans="1:8" ht="37.5" customHeight="1" x14ac:dyDescent="0.2">
      <c r="A59" s="130" t="s">
        <v>35</v>
      </c>
      <c r="B59" s="366"/>
      <c r="C59" s="367"/>
      <c r="D59" s="56">
        <v>10008</v>
      </c>
      <c r="E59" s="37"/>
      <c r="F59" s="37"/>
      <c r="G59" s="37"/>
      <c r="H59" s="38"/>
    </row>
    <row r="60" spans="1:8" ht="37.5" customHeight="1" x14ac:dyDescent="0.2">
      <c r="A60" s="130" t="s">
        <v>36</v>
      </c>
      <c r="B60" s="366"/>
      <c r="C60" s="367"/>
      <c r="D60" s="56">
        <v>12510</v>
      </c>
      <c r="E60" s="37"/>
      <c r="F60" s="37"/>
      <c r="G60" s="37"/>
      <c r="H60" s="38"/>
    </row>
    <row r="61" spans="1:8" ht="37.5" customHeight="1" x14ac:dyDescent="0.2">
      <c r="A61" s="130" t="s">
        <v>37</v>
      </c>
      <c r="B61" s="366"/>
      <c r="C61" s="367"/>
      <c r="D61" s="56">
        <v>15012</v>
      </c>
      <c r="E61" s="37"/>
      <c r="F61" s="37"/>
      <c r="G61" s="37"/>
      <c r="H61" s="38"/>
    </row>
    <row r="62" spans="1:8" ht="37.5" customHeight="1" x14ac:dyDescent="0.2">
      <c r="A62" s="130" t="s">
        <v>38</v>
      </c>
      <c r="B62" s="366"/>
      <c r="C62" s="367"/>
      <c r="D62" s="56">
        <v>17514</v>
      </c>
      <c r="E62" s="37"/>
      <c r="F62" s="37"/>
      <c r="G62" s="37"/>
      <c r="H62" s="38"/>
    </row>
    <row r="63" spans="1:8" ht="37.5" customHeight="1" x14ac:dyDescent="0.2">
      <c r="A63" s="130" t="s">
        <v>39</v>
      </c>
      <c r="B63" s="366"/>
      <c r="C63" s="367"/>
      <c r="D63" s="56">
        <v>20016</v>
      </c>
      <c r="E63" s="37"/>
      <c r="F63" s="37"/>
      <c r="G63" s="37"/>
      <c r="H63" s="38"/>
    </row>
    <row r="64" spans="1:8" ht="37.5" customHeight="1" x14ac:dyDescent="0.2">
      <c r="A64" s="130" t="s">
        <v>40</v>
      </c>
      <c r="B64" s="366"/>
      <c r="C64" s="367"/>
      <c r="D64" s="56">
        <v>22518</v>
      </c>
      <c r="E64" s="37"/>
      <c r="F64" s="37"/>
      <c r="G64" s="37"/>
      <c r="H64" s="38"/>
    </row>
    <row r="65" spans="1:8" ht="37.5" customHeight="1" x14ac:dyDescent="0.2">
      <c r="A65" s="130" t="s">
        <v>41</v>
      </c>
      <c r="B65" s="366"/>
      <c r="C65" s="367"/>
      <c r="D65" s="56">
        <v>25020</v>
      </c>
      <c r="E65" s="37"/>
      <c r="F65" s="37"/>
      <c r="G65" s="37"/>
      <c r="H65" s="38"/>
    </row>
    <row r="66" spans="1:8" ht="37.5" customHeight="1" x14ac:dyDescent="0.2">
      <c r="A66" s="130" t="s">
        <v>42</v>
      </c>
      <c r="B66" s="366"/>
      <c r="C66" s="367"/>
      <c r="D66" s="56">
        <v>27522</v>
      </c>
      <c r="E66" s="37"/>
      <c r="F66" s="37"/>
      <c r="G66" s="37"/>
      <c r="H66" s="38"/>
    </row>
    <row r="67" spans="1:8" ht="37.5" customHeight="1" x14ac:dyDescent="0.2">
      <c r="A67" s="130" t="s">
        <v>43</v>
      </c>
      <c r="B67" s="366"/>
      <c r="C67" s="367"/>
      <c r="D67" s="56">
        <v>30024</v>
      </c>
      <c r="E67" s="37"/>
      <c r="F67" s="37"/>
      <c r="G67" s="37"/>
      <c r="H67" s="38"/>
    </row>
    <row r="68" spans="1:8" ht="37.5" customHeight="1" x14ac:dyDescent="0.2">
      <c r="A68" s="130" t="s">
        <v>44</v>
      </c>
      <c r="B68" s="366"/>
      <c r="C68" s="367"/>
      <c r="D68" s="56">
        <v>32526</v>
      </c>
      <c r="E68" s="37"/>
      <c r="F68" s="37"/>
      <c r="G68" s="37"/>
      <c r="H68" s="38"/>
    </row>
    <row r="69" spans="1:8" ht="37.5" customHeight="1" x14ac:dyDescent="0.2">
      <c r="A69" s="130" t="s">
        <v>45</v>
      </c>
      <c r="B69" s="366"/>
      <c r="C69" s="367"/>
      <c r="D69" s="56">
        <v>35028</v>
      </c>
      <c r="E69" s="37"/>
      <c r="F69" s="37"/>
      <c r="G69" s="37"/>
      <c r="H69" s="38"/>
    </row>
    <row r="70" spans="1:8" ht="37.5" customHeight="1" x14ac:dyDescent="0.2">
      <c r="A70" s="130" t="s">
        <v>46</v>
      </c>
      <c r="B70" s="366"/>
      <c r="C70" s="367"/>
      <c r="D70" s="56">
        <v>37530</v>
      </c>
      <c r="E70" s="37"/>
      <c r="F70" s="37"/>
      <c r="G70" s="37"/>
      <c r="H70" s="38"/>
    </row>
    <row r="71" spans="1:8" ht="37.5" customHeight="1" x14ac:dyDescent="0.2">
      <c r="A71" s="130" t="s">
        <v>47</v>
      </c>
      <c r="B71" s="366"/>
      <c r="C71" s="367"/>
      <c r="D71" s="56">
        <v>40032</v>
      </c>
      <c r="E71" s="37"/>
      <c r="F71" s="37"/>
      <c r="G71" s="37"/>
      <c r="H71" s="38"/>
    </row>
    <row r="72" spans="1:8" ht="37.5" customHeight="1" x14ac:dyDescent="0.2">
      <c r="A72" s="130" t="s">
        <v>48</v>
      </c>
      <c r="B72" s="366"/>
      <c r="C72" s="367"/>
      <c r="D72" s="56">
        <v>42534</v>
      </c>
      <c r="E72" s="37"/>
      <c r="F72" s="37"/>
      <c r="G72" s="37"/>
      <c r="H72" s="38"/>
    </row>
    <row r="73" spans="1:8" ht="37.5" customHeight="1" x14ac:dyDescent="0.2">
      <c r="A73" s="130" t="s">
        <v>49</v>
      </c>
      <c r="B73" s="366"/>
      <c r="C73" s="367"/>
      <c r="D73" s="56">
        <v>45036</v>
      </c>
      <c r="E73" s="37"/>
      <c r="F73" s="37"/>
      <c r="G73" s="37"/>
      <c r="H73" s="38"/>
    </row>
    <row r="74" spans="1:8" ht="37.5" customHeight="1" x14ac:dyDescent="0.2">
      <c r="A74" s="130" t="s">
        <v>50</v>
      </c>
      <c r="B74" s="366"/>
      <c r="C74" s="367"/>
      <c r="D74" s="56">
        <v>47538</v>
      </c>
      <c r="E74" s="37"/>
      <c r="F74" s="37"/>
      <c r="G74" s="37"/>
      <c r="H74" s="38"/>
    </row>
    <row r="75" spans="1:8" ht="37.5" customHeight="1" x14ac:dyDescent="0.2">
      <c r="A75" s="130" t="s">
        <v>51</v>
      </c>
      <c r="B75" s="366"/>
      <c r="C75" s="367"/>
      <c r="D75" s="56">
        <v>50040</v>
      </c>
      <c r="E75" s="37"/>
      <c r="F75" s="37"/>
      <c r="G75" s="37"/>
      <c r="H75" s="38"/>
    </row>
    <row r="76" spans="1:8" ht="37.5" customHeight="1" x14ac:dyDescent="0.2">
      <c r="A76" s="130" t="s">
        <v>197</v>
      </c>
      <c r="B76" s="366"/>
      <c r="C76" s="367"/>
      <c r="D76" s="56">
        <v>52542</v>
      </c>
      <c r="E76" s="37"/>
      <c r="F76" s="37"/>
      <c r="G76" s="37"/>
      <c r="H76" s="38"/>
    </row>
    <row r="77" spans="1:8" ht="37.5" customHeight="1" x14ac:dyDescent="0.2">
      <c r="A77" s="130" t="s">
        <v>198</v>
      </c>
      <c r="B77" s="366"/>
      <c r="C77" s="367"/>
      <c r="D77" s="56">
        <v>55044</v>
      </c>
      <c r="E77" s="37"/>
      <c r="F77" s="37"/>
      <c r="G77" s="37"/>
      <c r="H77" s="38"/>
    </row>
    <row r="78" spans="1:8" ht="37.5" customHeight="1" x14ac:dyDescent="0.2">
      <c r="A78" s="130" t="s">
        <v>199</v>
      </c>
      <c r="B78" s="366"/>
      <c r="C78" s="367"/>
      <c r="D78" s="56">
        <v>57546</v>
      </c>
      <c r="E78" s="37"/>
      <c r="F78" s="37"/>
      <c r="G78" s="37"/>
      <c r="H78" s="38"/>
    </row>
    <row r="79" spans="1:8" ht="37.5" customHeight="1" x14ac:dyDescent="0.2">
      <c r="A79" s="130" t="s">
        <v>200</v>
      </c>
      <c r="B79" s="366"/>
      <c r="C79" s="367"/>
      <c r="D79" s="56">
        <v>60048</v>
      </c>
      <c r="E79" s="37"/>
      <c r="F79" s="37"/>
      <c r="G79" s="37"/>
      <c r="H79" s="38"/>
    </row>
    <row r="80" spans="1:8" ht="37.5" customHeight="1" x14ac:dyDescent="0.2">
      <c r="A80" s="130" t="s">
        <v>201</v>
      </c>
      <c r="B80" s="366"/>
      <c r="C80" s="367"/>
      <c r="D80" s="56">
        <v>62550</v>
      </c>
      <c r="E80" s="37"/>
      <c r="F80" s="37"/>
      <c r="G80" s="37"/>
      <c r="H80" s="38"/>
    </row>
    <row r="81" spans="1:8" ht="37.5" customHeight="1" x14ac:dyDescent="0.2">
      <c r="A81" s="130" t="s">
        <v>202</v>
      </c>
      <c r="B81" s="366"/>
      <c r="C81" s="367"/>
      <c r="D81" s="56">
        <v>65052</v>
      </c>
      <c r="E81" s="37"/>
      <c r="F81" s="37"/>
      <c r="G81" s="37"/>
      <c r="H81" s="38"/>
    </row>
    <row r="82" spans="1:8" ht="37.5" customHeight="1" x14ac:dyDescent="0.2">
      <c r="A82" s="130" t="s">
        <v>203</v>
      </c>
      <c r="B82" s="366"/>
      <c r="C82" s="367"/>
      <c r="D82" s="56">
        <v>67554</v>
      </c>
      <c r="E82" s="37"/>
      <c r="F82" s="37"/>
      <c r="G82" s="37"/>
      <c r="H82" s="38"/>
    </row>
    <row r="83" spans="1:8" ht="37.5" customHeight="1" x14ac:dyDescent="0.2">
      <c r="A83" s="130" t="s">
        <v>204</v>
      </c>
      <c r="B83" s="366"/>
      <c r="C83" s="367"/>
      <c r="D83" s="56">
        <v>70056</v>
      </c>
      <c r="E83" s="37"/>
      <c r="F83" s="37"/>
      <c r="G83" s="37"/>
      <c r="H83" s="38"/>
    </row>
    <row r="84" spans="1:8" ht="37.5" customHeight="1" x14ac:dyDescent="0.2">
      <c r="A84" s="130" t="s">
        <v>205</v>
      </c>
      <c r="B84" s="366"/>
      <c r="C84" s="367"/>
      <c r="D84" s="56">
        <v>72558</v>
      </c>
      <c r="E84" s="37"/>
      <c r="F84" s="37"/>
      <c r="G84" s="37"/>
      <c r="H84" s="38"/>
    </row>
    <row r="85" spans="1:8" ht="37.5" customHeight="1" x14ac:dyDescent="0.2">
      <c r="A85" s="130" t="s">
        <v>206</v>
      </c>
      <c r="B85" s="366"/>
      <c r="C85" s="367"/>
      <c r="D85" s="56">
        <v>75060</v>
      </c>
      <c r="E85" s="37"/>
      <c r="F85" s="37"/>
      <c r="G85" s="37"/>
      <c r="H85" s="38"/>
    </row>
    <row r="86" spans="1:8" ht="37.5" customHeight="1" x14ac:dyDescent="0.2">
      <c r="A86" s="130" t="s">
        <v>216</v>
      </c>
      <c r="B86" s="366"/>
      <c r="C86" s="367"/>
      <c r="D86" s="56">
        <v>77562</v>
      </c>
      <c r="E86" s="37"/>
      <c r="F86" s="37"/>
      <c r="G86" s="37"/>
      <c r="H86" s="38"/>
    </row>
    <row r="87" spans="1:8" ht="37.5" customHeight="1" x14ac:dyDescent="0.2">
      <c r="A87" s="130" t="s">
        <v>217</v>
      </c>
      <c r="B87" s="366"/>
      <c r="C87" s="367"/>
      <c r="D87" s="56">
        <v>80064</v>
      </c>
      <c r="E87" s="37"/>
      <c r="F87" s="37"/>
      <c r="G87" s="37"/>
      <c r="H87" s="38"/>
    </row>
    <row r="88" spans="1:8" ht="37.5" customHeight="1" x14ac:dyDescent="0.2">
      <c r="A88" s="130" t="s">
        <v>218</v>
      </c>
      <c r="B88" s="366"/>
      <c r="C88" s="367"/>
      <c r="D88" s="56">
        <v>82566</v>
      </c>
      <c r="E88" s="37"/>
      <c r="F88" s="37"/>
      <c r="G88" s="37"/>
      <c r="H88" s="38"/>
    </row>
    <row r="89" spans="1:8" ht="37.5" customHeight="1" x14ac:dyDescent="0.2">
      <c r="A89" s="130" t="s">
        <v>219</v>
      </c>
      <c r="B89" s="366"/>
      <c r="C89" s="367"/>
      <c r="D89" s="56">
        <v>85068</v>
      </c>
      <c r="E89" s="37"/>
      <c r="F89" s="37"/>
      <c r="G89" s="37"/>
      <c r="H89" s="38"/>
    </row>
    <row r="90" spans="1:8" ht="37.5" customHeight="1" thickBot="1" x14ac:dyDescent="0.25">
      <c r="A90" s="130" t="s">
        <v>220</v>
      </c>
      <c r="B90" s="366"/>
      <c r="C90" s="368"/>
      <c r="D90" s="56">
        <v>87570</v>
      </c>
      <c r="E90" s="37"/>
      <c r="F90" s="37"/>
      <c r="G90" s="37"/>
      <c r="H90" s="38"/>
    </row>
    <row r="91" spans="1:8" ht="50.1" customHeight="1" thickBot="1" x14ac:dyDescent="0.25">
      <c r="A91" s="119" t="s">
        <v>52</v>
      </c>
      <c r="B91" s="120"/>
      <c r="C91" s="120"/>
      <c r="D91" s="121" t="str">
        <f>"от "&amp;MIN(D92:D101)&amp;" до "&amp;MAX(D92:D101)</f>
        <v>от 309 до 8670</v>
      </c>
      <c r="E91" s="122"/>
      <c r="F91" s="122"/>
      <c r="G91" s="122"/>
      <c r="H91" s="123"/>
    </row>
    <row r="92" spans="1:8" ht="151.5" x14ac:dyDescent="0.2">
      <c r="A92" s="132" t="s">
        <v>53</v>
      </c>
      <c r="B92" s="133" t="s">
        <v>13</v>
      </c>
      <c r="C92" s="321"/>
      <c r="D92" s="135">
        <v>1620</v>
      </c>
      <c r="E92" s="135"/>
      <c r="F92" s="135"/>
      <c r="G92" s="135"/>
      <c r="H92" s="136"/>
    </row>
    <row r="93" spans="1:8" ht="37.5" customHeight="1" x14ac:dyDescent="0.2">
      <c r="A93" s="137" t="s">
        <v>54</v>
      </c>
      <c r="B93" s="138"/>
      <c r="C93" s="139"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93" s="140">
        <v>558</v>
      </c>
      <c r="E93" s="140"/>
      <c r="F93" s="140"/>
      <c r="G93" s="140"/>
      <c r="H93" s="141"/>
    </row>
    <row r="94" spans="1:8" ht="37.5" customHeight="1" x14ac:dyDescent="0.2">
      <c r="A94" s="137" t="s">
        <v>55</v>
      </c>
      <c r="B94" s="138"/>
      <c r="C94" s="142"/>
      <c r="D94" s="140">
        <v>8670</v>
      </c>
      <c r="E94" s="140"/>
      <c r="F94" s="140"/>
      <c r="G94" s="140"/>
      <c r="H94" s="141"/>
    </row>
    <row r="95" spans="1:8" ht="37.5" customHeight="1" x14ac:dyDescent="0.2">
      <c r="A95" s="137" t="s">
        <v>56</v>
      </c>
      <c r="B95" s="138"/>
      <c r="C95" s="142"/>
      <c r="D95" s="140">
        <v>1734</v>
      </c>
      <c r="E95" s="140"/>
      <c r="F95" s="140"/>
      <c r="G95" s="140"/>
      <c r="H95" s="141"/>
    </row>
    <row r="96" spans="1:8" ht="37.5" customHeight="1" x14ac:dyDescent="0.2">
      <c r="A96" s="143" t="s">
        <v>57</v>
      </c>
      <c r="B96" s="144"/>
      <c r="C96" s="142"/>
      <c r="D96" s="140">
        <v>5205</v>
      </c>
      <c r="E96" s="140"/>
      <c r="F96" s="140"/>
      <c r="G96" s="140"/>
      <c r="H96" s="141"/>
    </row>
    <row r="97" spans="1:8" ht="37.5" customHeight="1" x14ac:dyDescent="0.2">
      <c r="A97" s="137" t="s">
        <v>58</v>
      </c>
      <c r="B97" s="138"/>
      <c r="C97" s="142"/>
      <c r="D97" s="140">
        <v>309</v>
      </c>
      <c r="E97" s="140"/>
      <c r="F97" s="140"/>
      <c r="G97" s="140"/>
      <c r="H97" s="141"/>
    </row>
    <row r="98" spans="1:8" ht="37.5" customHeight="1" x14ac:dyDescent="0.2">
      <c r="A98" s="137" t="s">
        <v>59</v>
      </c>
      <c r="B98" s="138"/>
      <c r="C98" s="142"/>
      <c r="D98" s="140">
        <v>309</v>
      </c>
      <c r="E98" s="140"/>
      <c r="F98" s="140"/>
      <c r="G98" s="140"/>
      <c r="H98" s="141"/>
    </row>
    <row r="99" spans="1:8" ht="37.5" customHeight="1" x14ac:dyDescent="0.2">
      <c r="A99" s="137" t="s">
        <v>60</v>
      </c>
      <c r="B99" s="138"/>
      <c r="C99" s="142"/>
      <c r="D99" s="140">
        <v>618</v>
      </c>
      <c r="E99" s="140"/>
      <c r="F99" s="140"/>
      <c r="G99" s="140"/>
      <c r="H99" s="141"/>
    </row>
    <row r="100" spans="1:8" ht="37.5" customHeight="1" x14ac:dyDescent="0.2">
      <c r="A100" s="137" t="s">
        <v>61</v>
      </c>
      <c r="B100" s="138"/>
      <c r="C100" s="142"/>
      <c r="D100" s="140">
        <v>927</v>
      </c>
      <c r="E100" s="140"/>
      <c r="F100" s="140"/>
      <c r="G100" s="140"/>
      <c r="H100" s="141"/>
    </row>
    <row r="101" spans="1:8" ht="37.5" customHeight="1" thickBot="1" x14ac:dyDescent="0.25">
      <c r="A101" s="145" t="s">
        <v>62</v>
      </c>
      <c r="B101" s="146"/>
      <c r="C101" s="147"/>
      <c r="D101" s="148">
        <v>4830</v>
      </c>
      <c r="E101" s="148"/>
      <c r="F101" s="148"/>
      <c r="G101" s="148"/>
      <c r="H101" s="149"/>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02" s="45">
        <v>30</v>
      </c>
      <c r="E102" s="45"/>
      <c r="F102" s="45"/>
      <c r="G102" s="45"/>
      <c r="H102" s="46"/>
    </row>
    <row r="103" spans="1:8" ht="50.1" customHeight="1" thickBot="1" x14ac:dyDescent="0.25">
      <c r="A103" s="24" t="s">
        <v>65</v>
      </c>
      <c r="B103" s="25"/>
      <c r="C103" s="26"/>
      <c r="D103" s="156" t="str">
        <f>"от "&amp;MIN(D105,D125:H126,F165,D127:H141)&amp;" до "&amp;MAX(D105,D125:H126,F165,D127:H141)</f>
        <v>от 528 до 28512</v>
      </c>
      <c r="E103" s="156"/>
      <c r="F103" s="156"/>
      <c r="G103" s="156"/>
      <c r="H103" s="157"/>
    </row>
    <row r="104" spans="1:8" ht="21.75" thickBot="1" x14ac:dyDescent="0.25">
      <c r="A104" s="301"/>
      <c r="B104" s="302"/>
      <c r="C104" s="118"/>
      <c r="D104" s="325"/>
      <c r="E104" s="325"/>
      <c r="F104" s="325"/>
      <c r="G104" s="325"/>
      <c r="H104" s="326"/>
    </row>
    <row r="105" spans="1:8" ht="54.75"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05" s="165">
        <v>10260</v>
      </c>
      <c r="E105" s="165"/>
      <c r="F105" s="165"/>
      <c r="G105" s="165"/>
      <c r="H105" s="166"/>
    </row>
    <row r="106" spans="1:8" ht="54.75" customHeight="1" thickBot="1" x14ac:dyDescent="0.25">
      <c r="A106" s="167" t="s">
        <v>67</v>
      </c>
      <c r="B106" s="168"/>
      <c r="C106" s="169"/>
      <c r="D106" s="170" t="s">
        <v>68</v>
      </c>
      <c r="E106" s="171"/>
      <c r="F106" s="171"/>
      <c r="G106" s="171"/>
      <c r="H106" s="172"/>
    </row>
    <row r="107" spans="1:8" ht="54.75" customHeight="1" x14ac:dyDescent="0.2">
      <c r="A107" s="173" t="s">
        <v>69</v>
      </c>
      <c r="B107" s="174"/>
      <c r="C107" s="169"/>
      <c r="D107" s="140">
        <f>D105/4</f>
        <v>2565</v>
      </c>
      <c r="E107" s="140"/>
      <c r="F107" s="140"/>
      <c r="G107" s="140"/>
      <c r="H107" s="141"/>
    </row>
    <row r="108" spans="1:8" ht="54.75" customHeight="1" x14ac:dyDescent="0.2">
      <c r="A108" s="173" t="s">
        <v>70</v>
      </c>
      <c r="B108" s="174"/>
      <c r="C108" s="169"/>
      <c r="D108" s="140">
        <f>D105/5</f>
        <v>2052</v>
      </c>
      <c r="E108" s="140"/>
      <c r="F108" s="140"/>
      <c r="G108" s="140"/>
      <c r="H108" s="141"/>
    </row>
    <row r="109" spans="1:8" ht="54.75" customHeight="1" x14ac:dyDescent="0.2">
      <c r="A109" s="173" t="s">
        <v>71</v>
      </c>
      <c r="B109" s="174"/>
      <c r="C109" s="169"/>
      <c r="D109" s="140">
        <f>D105/6</f>
        <v>1710</v>
      </c>
      <c r="E109" s="140"/>
      <c r="F109" s="140"/>
      <c r="G109" s="140"/>
      <c r="H109" s="141"/>
    </row>
    <row r="110" spans="1:8" ht="54.75" customHeight="1" x14ac:dyDescent="0.2">
      <c r="A110" s="173" t="s">
        <v>72</v>
      </c>
      <c r="B110" s="174"/>
      <c r="C110" s="169"/>
      <c r="D110" s="140">
        <f>D105/7</f>
        <v>1465.7142857142858</v>
      </c>
      <c r="E110" s="140"/>
      <c r="F110" s="140"/>
      <c r="G110" s="140"/>
      <c r="H110" s="141"/>
    </row>
    <row r="111" spans="1:8" ht="54.75" customHeight="1" x14ac:dyDescent="0.2">
      <c r="A111" s="173" t="s">
        <v>73</v>
      </c>
      <c r="B111" s="174"/>
      <c r="C111" s="169"/>
      <c r="D111" s="140">
        <f>D105/8</f>
        <v>1282.5</v>
      </c>
      <c r="E111" s="140"/>
      <c r="F111" s="140"/>
      <c r="G111" s="140"/>
      <c r="H111" s="141"/>
    </row>
    <row r="112" spans="1:8" ht="54.75" customHeight="1" x14ac:dyDescent="0.2">
      <c r="A112" s="173" t="s">
        <v>74</v>
      </c>
      <c r="B112" s="174"/>
      <c r="C112" s="169"/>
      <c r="D112" s="140">
        <f>D105/9</f>
        <v>1140</v>
      </c>
      <c r="E112" s="140"/>
      <c r="F112" s="140"/>
      <c r="G112" s="140"/>
      <c r="H112" s="141"/>
    </row>
    <row r="113" spans="1:8" ht="54.75" customHeight="1" x14ac:dyDescent="0.2">
      <c r="A113" s="173" t="s">
        <v>75</v>
      </c>
      <c r="B113" s="174"/>
      <c r="C113" s="169"/>
      <c r="D113" s="140">
        <f>D105/10</f>
        <v>1026</v>
      </c>
      <c r="E113" s="140"/>
      <c r="F113" s="140"/>
      <c r="G113" s="140"/>
      <c r="H113" s="141"/>
    </row>
    <row r="114" spans="1:8" ht="54.75" customHeight="1" thickBot="1" x14ac:dyDescent="0.25">
      <c r="A114" s="162" t="s">
        <v>76</v>
      </c>
      <c r="B114" s="163"/>
      <c r="C114" s="169"/>
      <c r="D114" s="165">
        <v>15384</v>
      </c>
      <c r="E114" s="165"/>
      <c r="F114" s="165"/>
      <c r="G114" s="165"/>
      <c r="H114" s="166"/>
    </row>
    <row r="115" spans="1:8" ht="54.75" customHeight="1" thickBot="1" x14ac:dyDescent="0.25">
      <c r="A115" s="167" t="s">
        <v>67</v>
      </c>
      <c r="B115" s="168"/>
      <c r="C115" s="169"/>
      <c r="D115" s="170" t="s">
        <v>68</v>
      </c>
      <c r="E115" s="171"/>
      <c r="F115" s="171"/>
      <c r="G115" s="171"/>
      <c r="H115" s="172"/>
    </row>
    <row r="116" spans="1:8" ht="54.75" customHeight="1" x14ac:dyDescent="0.2">
      <c r="A116" s="173" t="s">
        <v>69</v>
      </c>
      <c r="B116" s="174"/>
      <c r="C116" s="169"/>
      <c r="D116" s="140">
        <v>3846</v>
      </c>
      <c r="E116" s="140"/>
      <c r="F116" s="140"/>
      <c r="G116" s="140"/>
      <c r="H116" s="141"/>
    </row>
    <row r="117" spans="1:8" ht="54.75" customHeight="1" x14ac:dyDescent="0.2">
      <c r="A117" s="173" t="s">
        <v>70</v>
      </c>
      <c r="B117" s="174"/>
      <c r="C117" s="169"/>
      <c r="D117" s="140">
        <v>3076.7999999999997</v>
      </c>
      <c r="E117" s="140"/>
      <c r="F117" s="140"/>
      <c r="G117" s="140"/>
      <c r="H117" s="141"/>
    </row>
    <row r="118" spans="1:8" ht="54.75" customHeight="1" x14ac:dyDescent="0.2">
      <c r="A118" s="173" t="s">
        <v>71</v>
      </c>
      <c r="B118" s="174"/>
      <c r="C118" s="169"/>
      <c r="D118" s="140">
        <v>2563.9999999999995</v>
      </c>
      <c r="E118" s="140"/>
      <c r="F118" s="140"/>
      <c r="G118" s="140"/>
      <c r="H118" s="141"/>
    </row>
    <row r="119" spans="1:8" ht="54.75" customHeight="1" x14ac:dyDescent="0.2">
      <c r="A119" s="173" t="s">
        <v>72</v>
      </c>
      <c r="B119" s="174"/>
      <c r="C119" s="169"/>
      <c r="D119" s="140">
        <v>2197.7142857142853</v>
      </c>
      <c r="E119" s="140"/>
      <c r="F119" s="140"/>
      <c r="G119" s="140"/>
      <c r="H119" s="141"/>
    </row>
    <row r="120" spans="1:8" ht="54.75" customHeight="1" x14ac:dyDescent="0.2">
      <c r="A120" s="173" t="s">
        <v>73</v>
      </c>
      <c r="B120" s="174"/>
      <c r="C120" s="169"/>
      <c r="D120" s="140">
        <v>1923</v>
      </c>
      <c r="E120" s="140"/>
      <c r="F120" s="140"/>
      <c r="G120" s="140"/>
      <c r="H120" s="141"/>
    </row>
    <row r="121" spans="1:8" ht="54.75" customHeight="1" x14ac:dyDescent="0.2">
      <c r="A121" s="173" t="s">
        <v>74</v>
      </c>
      <c r="B121" s="174"/>
      <c r="C121" s="169"/>
      <c r="D121" s="140">
        <v>1709.3333333333333</v>
      </c>
      <c r="E121" s="140"/>
      <c r="F121" s="140"/>
      <c r="G121" s="140"/>
      <c r="H121" s="141"/>
    </row>
    <row r="122" spans="1:8" ht="54.75" customHeight="1" thickBot="1" x14ac:dyDescent="0.25">
      <c r="A122" s="173" t="s">
        <v>75</v>
      </c>
      <c r="B122" s="174"/>
      <c r="C122" s="177"/>
      <c r="D122" s="140">
        <v>1538.3999999999999</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23" s="44">
        <v>12000</v>
      </c>
      <c r="E123" s="45"/>
      <c r="F123" s="45"/>
      <c r="G123" s="45"/>
      <c r="H123" s="46"/>
    </row>
    <row r="124" spans="1:8" ht="21.75" thickBot="1" x14ac:dyDescent="0.25">
      <c r="A124" s="301"/>
      <c r="B124" s="302"/>
      <c r="C124" s="182"/>
      <c r="D124" s="325"/>
      <c r="E124" s="325"/>
      <c r="F124" s="325"/>
      <c r="G124" s="325"/>
      <c r="H124" s="326"/>
    </row>
    <row r="125" spans="1:8" ht="50.1" customHeight="1" x14ac:dyDescent="0.2">
      <c r="A125" s="143" t="s">
        <v>78</v>
      </c>
      <c r="B125" s="144"/>
      <c r="C125" s="185" t="str">
        <f>"Интернет-площадка 2gis.ru на основе Cправочника организаций "&amp;$C$2&amp;""</f>
        <v>Интернет-площадка 2gis.ru на основе Cправочника организаций "2ГИС.ХАБАРОВСК"</v>
      </c>
      <c r="D125" s="31">
        <v>7062</v>
      </c>
      <c r="E125" s="32"/>
      <c r="F125" s="32"/>
      <c r="G125" s="32"/>
      <c r="H125" s="33"/>
    </row>
    <row r="126" spans="1:8" ht="50.1" customHeight="1" x14ac:dyDescent="0.2">
      <c r="A126" s="143" t="s">
        <v>79</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6" s="187">
        <v>7920</v>
      </c>
      <c r="E126" s="188"/>
      <c r="F126" s="188"/>
      <c r="G126" s="188"/>
      <c r="H126" s="189"/>
    </row>
    <row r="127" spans="1:8" ht="50.1" customHeight="1" x14ac:dyDescent="0.2">
      <c r="A127" s="143" t="s">
        <v>80</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7" s="36">
        <v>9480</v>
      </c>
      <c r="E127" s="37"/>
      <c r="F127" s="37"/>
      <c r="G127" s="37"/>
      <c r="H127" s="38"/>
    </row>
    <row r="128" spans="1:8" ht="50.1" customHeight="1" x14ac:dyDescent="0.2">
      <c r="A128" s="143" t="s">
        <v>81</v>
      </c>
      <c r="B128" s="144"/>
      <c r="C128" s="186" t="str">
        <f>"Интернет-площадка 2gis.ru на основе Cправочника организаций "&amp;$C$2&amp;""</f>
        <v>Интернет-площадка 2gis.ru на основе Cправочника организаций "2ГИС.ХАБАРОВСК"</v>
      </c>
      <c r="D128" s="36">
        <v>6240</v>
      </c>
      <c r="E128" s="37"/>
      <c r="F128" s="37"/>
      <c r="G128" s="37"/>
      <c r="H128" s="38"/>
    </row>
    <row r="129" spans="1:8" ht="50.1" customHeight="1" x14ac:dyDescent="0.2">
      <c r="A129" s="143" t="s">
        <v>82</v>
      </c>
      <c r="B129" s="144"/>
      <c r="C129" s="186" t="str">
        <f>"Интернет-площадка 2gis.ru на основе Cправочника организаций "&amp;$C$2&amp;""</f>
        <v>Интернет-площадка 2gis.ru на основе Cправочника организаций "2ГИС.ХАБАРОВСК"</v>
      </c>
      <c r="D129" s="36">
        <v>7488</v>
      </c>
      <c r="E129" s="37"/>
      <c r="F129" s="37"/>
      <c r="G129" s="37"/>
      <c r="H129" s="38"/>
    </row>
    <row r="130" spans="1:8" ht="50.1" customHeight="1" x14ac:dyDescent="0.2">
      <c r="A130" s="143" t="s">
        <v>83</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0" s="36">
        <v>5766</v>
      </c>
      <c r="E130" s="37"/>
      <c r="F130" s="37"/>
      <c r="G130" s="37"/>
      <c r="H130" s="38"/>
    </row>
    <row r="131" spans="1:8" ht="50.1" customHeight="1" x14ac:dyDescent="0.2">
      <c r="A131" s="143" t="s">
        <v>84</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1" s="36">
        <v>8430</v>
      </c>
      <c r="E131" s="37"/>
      <c r="F131" s="37"/>
      <c r="G131" s="37"/>
      <c r="H131" s="38"/>
    </row>
    <row r="132" spans="1:8" ht="50.1" customHeight="1" x14ac:dyDescent="0.2">
      <c r="A132" s="143" t="s">
        <v>85</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2" s="36">
        <v>9492</v>
      </c>
      <c r="E132" s="37"/>
      <c r="F132" s="37"/>
      <c r="G132" s="37"/>
      <c r="H132" s="38"/>
    </row>
    <row r="133" spans="1:8" ht="50.1" customHeight="1" x14ac:dyDescent="0.2">
      <c r="A133" s="143" t="s">
        <v>86</v>
      </c>
      <c r="B133" s="144"/>
      <c r="C133" s="186" t="str">
        <f>C165</f>
        <v>электронный справочник на основе Справочника организаций "2ГИС.ХАБАРОВСК" (мобильная версия 2ГИС 4.0 и выше)</v>
      </c>
      <c r="D133" s="36">
        <v>12420</v>
      </c>
      <c r="E133" s="37"/>
      <c r="F133" s="37"/>
      <c r="G133" s="37"/>
      <c r="H133" s="38"/>
    </row>
    <row r="134" spans="1:8" ht="50.1" customHeight="1" x14ac:dyDescent="0.2">
      <c r="A134" s="143" t="s">
        <v>87</v>
      </c>
      <c r="B134" s="144"/>
      <c r="C134" s="186" t="s">
        <v>88</v>
      </c>
      <c r="D134" s="36">
        <v>528</v>
      </c>
      <c r="E134" s="37"/>
      <c r="F134" s="37"/>
      <c r="G134" s="37"/>
      <c r="H134" s="38"/>
    </row>
    <row r="135" spans="1:8" ht="67.5" customHeight="1" x14ac:dyDescent="0.2">
      <c r="A135" s="143" t="s">
        <v>89</v>
      </c>
      <c r="B135" s="144"/>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5" s="36">
        <v>3036</v>
      </c>
      <c r="E135" s="37"/>
      <c r="F135" s="37"/>
      <c r="G135" s="37"/>
      <c r="H135" s="38"/>
    </row>
    <row r="136" spans="1:8" ht="67.5" customHeight="1" x14ac:dyDescent="0.2">
      <c r="A136" s="143" t="s">
        <v>90</v>
      </c>
      <c r="B136" s="144"/>
      <c r="C136" s="186"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6" s="36">
        <v>2430</v>
      </c>
      <c r="E136" s="37"/>
      <c r="F136" s="37"/>
      <c r="G136" s="37"/>
      <c r="H136" s="38"/>
    </row>
    <row r="137" spans="1:8" ht="67.5" customHeight="1" x14ac:dyDescent="0.2">
      <c r="A137" s="143" t="s">
        <v>91</v>
      </c>
      <c r="B137" s="144"/>
      <c r="C137"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7" s="36">
        <v>2538</v>
      </c>
      <c r="E137" s="37"/>
      <c r="F137" s="37"/>
      <c r="G137" s="37"/>
      <c r="H137" s="38"/>
    </row>
    <row r="138" spans="1:8" ht="67.5" customHeight="1" x14ac:dyDescent="0.2">
      <c r="A138" s="143" t="s">
        <v>92</v>
      </c>
      <c r="B138" s="144"/>
      <c r="C138"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8" s="36">
        <v>1218</v>
      </c>
      <c r="E138" s="37"/>
      <c r="F138" s="37"/>
      <c r="G138" s="37"/>
      <c r="H138" s="38"/>
    </row>
    <row r="139" spans="1:8" ht="67.5" customHeight="1" x14ac:dyDescent="0.2">
      <c r="A139" s="143" t="s">
        <v>93</v>
      </c>
      <c r="B139" s="144" t="s">
        <v>93</v>
      </c>
      <c r="C13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9" s="36">
        <v>28512</v>
      </c>
      <c r="E139" s="37"/>
      <c r="F139" s="37"/>
      <c r="G139" s="37"/>
      <c r="H139" s="38"/>
    </row>
    <row r="140" spans="1:8" ht="67.5" customHeight="1" x14ac:dyDescent="0.2">
      <c r="A140" s="143" t="s">
        <v>94</v>
      </c>
      <c r="B140" s="144" t="s">
        <v>94</v>
      </c>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40" s="36">
        <v>10008</v>
      </c>
      <c r="E140" s="37"/>
      <c r="F140" s="37"/>
      <c r="G140" s="37"/>
      <c r="H140" s="38"/>
    </row>
    <row r="141" spans="1:8" ht="50.1" customHeight="1" thickBot="1" x14ac:dyDescent="0.25">
      <c r="A141" s="143" t="s">
        <v>95</v>
      </c>
      <c r="B141" s="144"/>
      <c r="C14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1" s="36">
        <v>7374</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42" s="36">
        <v>1620</v>
      </c>
      <c r="E142" s="37"/>
      <c r="F142" s="37"/>
      <c r="G142" s="37"/>
      <c r="H142" s="38"/>
    </row>
    <row r="143" spans="1:8" s="16" customFormat="1" ht="102" customHeight="1" thickBot="1" x14ac:dyDescent="0.25">
      <c r="A143" s="143" t="s">
        <v>96</v>
      </c>
      <c r="B143" s="144"/>
      <c r="C14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43" s="36">
        <v>100002</v>
      </c>
      <c r="E143" s="37"/>
      <c r="F143" s="37"/>
      <c r="G143" s="37"/>
      <c r="H143" s="38"/>
    </row>
    <row r="144" spans="1:8" s="16" customFormat="1" ht="126" customHeight="1" x14ac:dyDescent="0.2">
      <c r="A144" s="143" t="s">
        <v>97</v>
      </c>
      <c r="B144" s="144"/>
      <c r="C14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4" s="36">
        <v>12120</v>
      </c>
      <c r="E144" s="37"/>
      <c r="F144" s="37"/>
      <c r="G144" s="37"/>
      <c r="H144" s="38"/>
    </row>
    <row r="145" spans="1:8" s="16" customFormat="1" ht="96" customHeight="1" x14ac:dyDescent="0.2">
      <c r="A145" s="137" t="s">
        <v>98</v>
      </c>
      <c r="B145" s="191"/>
      <c r="C14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5" s="36">
        <v>4080</v>
      </c>
      <c r="E145" s="37"/>
      <c r="F145" s="37"/>
      <c r="G145" s="37"/>
      <c r="H145" s="38"/>
    </row>
    <row r="146" spans="1:8" s="16" customFormat="1" ht="96" customHeight="1" x14ac:dyDescent="0.2">
      <c r="A146" s="137" t="s">
        <v>99</v>
      </c>
      <c r="B146" s="191"/>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46" s="36">
        <v>10002</v>
      </c>
      <c r="E146" s="37"/>
      <c r="F146" s="37"/>
      <c r="G146" s="37"/>
      <c r="H146" s="38"/>
    </row>
    <row r="147" spans="1:8" ht="50.1" customHeight="1" x14ac:dyDescent="0.2">
      <c r="A147" s="143" t="s">
        <v>100</v>
      </c>
      <c r="B147" s="144"/>
      <c r="C147" s="186" t="str">
        <f>"Интернет-площадка 2gis.ru на основе Cправочника организаций "&amp;$C$2&amp;""</f>
        <v>Интернет-площадка 2gis.ru на основе Cправочника организаций "2ГИС.ХАБАРОВСК"</v>
      </c>
      <c r="D147" s="36">
        <v>9960</v>
      </c>
      <c r="E147" s="37"/>
      <c r="F147" s="37"/>
      <c r="G147" s="37"/>
      <c r="H147" s="38"/>
    </row>
    <row r="148" spans="1:8" ht="50.1" customHeight="1" x14ac:dyDescent="0.2">
      <c r="A148" s="143" t="s">
        <v>101</v>
      </c>
      <c r="B148" s="144"/>
      <c r="C148" s="186"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6">
        <v>11160</v>
      </c>
      <c r="E148" s="37"/>
      <c r="F148" s="37"/>
      <c r="G148" s="37"/>
      <c r="H148" s="38"/>
    </row>
    <row r="149" spans="1:8" ht="50.1" customHeight="1" x14ac:dyDescent="0.2">
      <c r="A149" s="143" t="s">
        <v>102</v>
      </c>
      <c r="B149" s="144"/>
      <c r="C149" s="186" t="str">
        <f t="shared" si="1"/>
        <v>Электронный справочник на основе Справочника организаций "2ГИС.ХАБАРОВСК" (версия для ПК)</v>
      </c>
      <c r="D149" s="36">
        <v>13320</v>
      </c>
      <c r="E149" s="37"/>
      <c r="F149" s="37"/>
      <c r="G149" s="37"/>
      <c r="H149" s="38"/>
    </row>
    <row r="150" spans="1:8" ht="50.1" customHeight="1" x14ac:dyDescent="0.2">
      <c r="A150" s="143" t="s">
        <v>103</v>
      </c>
      <c r="B150" s="144"/>
      <c r="C150" s="186" t="str">
        <f>"Интернет-площадка 2gis.ru на основе Cправочника организаций "&amp;$C$2&amp;""</f>
        <v>Интернет-площадка 2gis.ru на основе Cправочника организаций "2ГИС.ХАБАРОВСК"</v>
      </c>
      <c r="D150" s="36">
        <v>8760</v>
      </c>
      <c r="E150" s="37"/>
      <c r="F150" s="37"/>
      <c r="G150" s="37"/>
      <c r="H150" s="38"/>
    </row>
    <row r="151" spans="1:8" ht="50.1" customHeight="1" x14ac:dyDescent="0.2">
      <c r="A151" s="143" t="s">
        <v>104</v>
      </c>
      <c r="B151" s="144"/>
      <c r="C151" s="186" t="str">
        <f>"Интернет-площадка 2gis.ru на основе Cправочника организаций "&amp;$C$2&amp;""</f>
        <v>Интернет-площадка 2gis.ru на основе Cправочника организаций "2ГИС.ХАБАРОВСК"</v>
      </c>
      <c r="D151" s="36">
        <v>10512</v>
      </c>
      <c r="E151" s="37"/>
      <c r="F151" s="37"/>
      <c r="G151" s="37"/>
      <c r="H151" s="38"/>
    </row>
    <row r="152" spans="1:8" ht="50.1" customHeight="1" x14ac:dyDescent="0.2">
      <c r="A152" s="143" t="s">
        <v>105</v>
      </c>
      <c r="B152" s="144"/>
      <c r="C152" s="186" t="str">
        <f t="shared" si="1"/>
        <v>Электронный справочник на основе Справочника организаций "2ГИС.ХАБАРОВСК" (версия для ПК)</v>
      </c>
      <c r="D152" s="36">
        <v>8160</v>
      </c>
      <c r="E152" s="37"/>
      <c r="F152" s="37"/>
      <c r="G152" s="37"/>
      <c r="H152" s="38"/>
    </row>
    <row r="153" spans="1:8" ht="50.1" customHeight="1" x14ac:dyDescent="0.2">
      <c r="A153" s="143" t="s">
        <v>106</v>
      </c>
      <c r="B153" s="144"/>
      <c r="C153" s="186" t="str">
        <f t="shared" si="1"/>
        <v>Электронный справочник на основе Справочника организаций "2ГИС.ХАБАРОВСК" (версия для ПК)</v>
      </c>
      <c r="D153" s="36">
        <v>11880</v>
      </c>
      <c r="E153" s="37"/>
      <c r="F153" s="37"/>
      <c r="G153" s="37"/>
      <c r="H153" s="38"/>
    </row>
    <row r="154" spans="1:8" ht="50.1" customHeight="1" x14ac:dyDescent="0.2">
      <c r="A154" s="143" t="s">
        <v>107</v>
      </c>
      <c r="B154" s="144"/>
      <c r="C154" s="186" t="str">
        <f t="shared" si="1"/>
        <v>Электронный справочник на основе Справочника организаций "2ГИС.ХАБАРОВСК" (версия для ПК)</v>
      </c>
      <c r="D154" s="36">
        <v>13320</v>
      </c>
      <c r="E154" s="37"/>
      <c r="F154" s="37"/>
      <c r="G154" s="37"/>
      <c r="H154" s="38"/>
    </row>
    <row r="155" spans="1:8" ht="50.1" customHeight="1" x14ac:dyDescent="0.2">
      <c r="A155" s="143" t="s">
        <v>108</v>
      </c>
      <c r="B155" s="144"/>
      <c r="C155" s="186" t="s">
        <v>88</v>
      </c>
      <c r="D155" s="36">
        <v>840</v>
      </c>
      <c r="E155" s="37"/>
      <c r="F155" s="37"/>
      <c r="G155" s="37"/>
      <c r="H155" s="38"/>
    </row>
    <row r="156" spans="1:8" ht="67.5" customHeight="1" x14ac:dyDescent="0.2">
      <c r="A156" s="143" t="s">
        <v>109</v>
      </c>
      <c r="B156" s="144"/>
      <c r="C15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6">
        <v>39960</v>
      </c>
      <c r="E156" s="37"/>
      <c r="F156" s="37"/>
      <c r="G156" s="37"/>
      <c r="H156" s="38"/>
    </row>
    <row r="157" spans="1:8" ht="50.1" customHeight="1" thickBot="1" x14ac:dyDescent="0.25">
      <c r="A157" s="143" t="s">
        <v>110</v>
      </c>
      <c r="B157" s="144"/>
      <c r="C157" s="186" t="str">
        <f t="shared" si="1"/>
        <v>Электронный справочник на основе Справочника организаций "2ГИС.ХАБАРОВСК" (версия для ПК)</v>
      </c>
      <c r="D157" s="44">
        <v>10440</v>
      </c>
      <c r="E157" s="45"/>
      <c r="F157" s="45"/>
      <c r="G157" s="45"/>
      <c r="H157" s="46"/>
    </row>
    <row r="158" spans="1:8" s="28" customFormat="1" ht="50.1" customHeight="1" thickBot="1" x14ac:dyDescent="0.25">
      <c r="A158" s="24" t="s">
        <v>111</v>
      </c>
      <c r="B158" s="25"/>
      <c r="C158" s="26"/>
      <c r="D158" s="156"/>
      <c r="E158" s="156"/>
      <c r="F158" s="156"/>
      <c r="G158" s="156"/>
      <c r="H158" s="157"/>
    </row>
    <row r="159" spans="1:8" s="16" customFormat="1" ht="50.1" customHeight="1" x14ac:dyDescent="0.2">
      <c r="A159" s="143" t="s">
        <v>112</v>
      </c>
      <c r="B159" s="144"/>
      <c r="C159"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59" s="36">
        <v>12000</v>
      </c>
      <c r="E159" s="37"/>
      <c r="F159" s="37"/>
      <c r="G159" s="37"/>
      <c r="H159" s="38"/>
    </row>
    <row r="160" spans="1:8" s="16" customFormat="1" ht="50.1" customHeight="1" x14ac:dyDescent="0.2">
      <c r="A160" s="143" t="s">
        <v>113</v>
      </c>
      <c r="B160" s="144"/>
      <c r="C160" s="196"/>
      <c r="D160" s="36">
        <v>12000</v>
      </c>
      <c r="E160" s="37"/>
      <c r="F160" s="37"/>
      <c r="G160" s="37"/>
      <c r="H160" s="38"/>
    </row>
    <row r="161" spans="1:8" s="16" customFormat="1" ht="50.1" customHeight="1" x14ac:dyDescent="0.2">
      <c r="A161" s="194" t="s">
        <v>114</v>
      </c>
      <c r="B161" s="195"/>
      <c r="C161" s="196"/>
      <c r="D161" s="329">
        <v>3000</v>
      </c>
      <c r="E161" s="140"/>
      <c r="F161" s="140"/>
      <c r="G161" s="140"/>
      <c r="H161" s="140"/>
    </row>
    <row r="162" spans="1:8" s="16" customFormat="1" ht="50.1" customHeight="1" x14ac:dyDescent="0.2">
      <c r="A162" s="194" t="s">
        <v>115</v>
      </c>
      <c r="B162" s="195"/>
      <c r="C162" s="196"/>
      <c r="D162" s="329">
        <v>300</v>
      </c>
      <c r="E162" s="140"/>
      <c r="F162" s="140"/>
      <c r="G162" s="140"/>
      <c r="H162" s="140"/>
    </row>
    <row r="163" spans="1:8" s="16" customFormat="1" ht="50.1" customHeight="1" thickBot="1" x14ac:dyDescent="0.25">
      <c r="A163" s="194" t="s">
        <v>116</v>
      </c>
      <c r="B163" s="195"/>
      <c r="C163" s="198"/>
      <c r="D163" s="78">
        <v>1050</v>
      </c>
      <c r="E163" s="79"/>
      <c r="F163" s="79"/>
      <c r="G163" s="79"/>
      <c r="H163" s="79"/>
    </row>
    <row r="164" spans="1:8" s="16" customFormat="1" ht="50.1" customHeight="1" thickBot="1" x14ac:dyDescent="0.25">
      <c r="A164" s="24" t="s">
        <v>117</v>
      </c>
      <c r="B164" s="25"/>
      <c r="C164" s="26"/>
      <c r="D164" s="156"/>
      <c r="E164" s="156"/>
      <c r="F164" s="156"/>
      <c r="G164" s="156"/>
      <c r="H164" s="157"/>
    </row>
    <row r="165" spans="1:8" ht="50.1" customHeight="1" x14ac:dyDescent="0.2">
      <c r="A165" s="143" t="s">
        <v>118</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5" s="200">
        <f>F165*1.2</f>
        <v>5220</v>
      </c>
      <c r="E165" s="201">
        <f>F165*1.1</f>
        <v>4785</v>
      </c>
      <c r="F165" s="201">
        <v>4350</v>
      </c>
      <c r="G165" s="201">
        <f>F165*0.75</f>
        <v>3262.5</v>
      </c>
      <c r="H165" s="202">
        <f>F165*0.5</f>
        <v>2175</v>
      </c>
    </row>
    <row r="166" spans="1:8" ht="50.1" customHeight="1" x14ac:dyDescent="0.2">
      <c r="A166" s="143" t="s">
        <v>119</v>
      </c>
      <c r="B166" s="144"/>
      <c r="C166" s="186" t="str">
        <f>"Интернет-площадка 2gis.ru на основе Cправочника организаций "&amp;$C$2&amp;""</f>
        <v>Интернет-площадка 2gis.ru на основе Cправочника организаций "2ГИС.ХАБАРОВСК"</v>
      </c>
      <c r="D166" s="36">
        <v>3159</v>
      </c>
      <c r="E166" s="37"/>
      <c r="F166" s="37"/>
      <c r="G166" s="37"/>
      <c r="H166" s="38"/>
    </row>
    <row r="167" spans="1:8" ht="50.1" customHeight="1" x14ac:dyDescent="0.2">
      <c r="A167" s="143" t="s">
        <v>120</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7" s="36">
        <v>8298</v>
      </c>
      <c r="E167" s="37"/>
      <c r="F167" s="37"/>
      <c r="G167" s="37"/>
      <c r="H167" s="38"/>
    </row>
    <row r="168" spans="1:8" ht="50.1" customHeight="1" x14ac:dyDescent="0.2">
      <c r="A168" s="143" t="s">
        <v>121</v>
      </c>
      <c r="B168" s="144"/>
      <c r="C16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8" s="200">
        <f>F168*1.2</f>
        <v>7344</v>
      </c>
      <c r="E168" s="201">
        <f>F168*1.1</f>
        <v>6732.0000000000009</v>
      </c>
      <c r="F168" s="201">
        <v>6120</v>
      </c>
      <c r="G168" s="201">
        <f>F168*0.75</f>
        <v>4590</v>
      </c>
      <c r="H168" s="202">
        <f>F168*0.5</f>
        <v>3060</v>
      </c>
    </row>
    <row r="169" spans="1:8" ht="50.1" customHeight="1" x14ac:dyDescent="0.2">
      <c r="A169" s="143" t="s">
        <v>166</v>
      </c>
      <c r="B169" s="144"/>
      <c r="C169" s="186" t="str">
        <f>"Интернет-площадка 2gis.ru на основе Cправочника организаций "&amp;$C$2&amp;""</f>
        <v>Интернет-площадка 2gis.ru на основе Cправочника организаций "2ГИС.ХАБАРОВСК"</v>
      </c>
      <c r="D169" s="36">
        <v>4440</v>
      </c>
      <c r="E169" s="37"/>
      <c r="F169" s="37"/>
      <c r="G169" s="37"/>
      <c r="H169" s="38"/>
    </row>
    <row r="170" spans="1:8" ht="50.1" customHeight="1" x14ac:dyDescent="0.2">
      <c r="A170" s="143" t="s">
        <v>123</v>
      </c>
      <c r="B170" s="144"/>
      <c r="C170"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70" s="36">
        <v>11640</v>
      </c>
      <c r="E170" s="37"/>
      <c r="F170" s="37"/>
      <c r="G170" s="37"/>
      <c r="H170" s="38"/>
    </row>
    <row r="171" spans="1:8" s="16" customFormat="1" ht="126" customHeight="1" thickBot="1" x14ac:dyDescent="0.25">
      <c r="A171" s="143" t="s">
        <v>124</v>
      </c>
      <c r="B171" s="144"/>
      <c r="C171" s="203" t="str">
        <f>C166</f>
        <v>Интернет-площадка 2gis.ru на основе Cправочника организаций "2ГИС.ХАБАРОВСК"</v>
      </c>
      <c r="D171" s="200">
        <f>F171*1.2</f>
        <v>3780</v>
      </c>
      <c r="E171" s="201">
        <f>F171*1.1</f>
        <v>3465.0000000000005</v>
      </c>
      <c r="F171" s="201">
        <v>3150</v>
      </c>
      <c r="G171" s="201">
        <f>F171*0.75</f>
        <v>2362.5</v>
      </c>
      <c r="H171" s="202">
        <f>F171*0.5</f>
        <v>1575</v>
      </c>
    </row>
    <row r="172" spans="1:8" ht="50.1" customHeight="1" thickBot="1" x14ac:dyDescent="0.25">
      <c r="A172" s="24" t="s">
        <v>185</v>
      </c>
      <c r="B172" s="25"/>
      <c r="C172" s="26"/>
      <c r="D172" s="156"/>
      <c r="E172" s="156"/>
      <c r="F172" s="156"/>
      <c r="G172" s="156"/>
      <c r="H172" s="157"/>
    </row>
    <row r="173" spans="1:8" s="23" customFormat="1" ht="30" customHeight="1" thickBot="1" x14ac:dyDescent="0.25">
      <c r="A173" s="534"/>
      <c r="B173" s="357"/>
      <c r="C173" s="358"/>
      <c r="D173" s="357"/>
      <c r="E173" s="357"/>
      <c r="F173" s="357"/>
      <c r="G173" s="357"/>
      <c r="H173" s="359"/>
    </row>
    <row r="174" spans="1:8" s="16" customFormat="1" ht="185.25" customHeight="1" x14ac:dyDescent="0.2">
      <c r="A174" s="143" t="s">
        <v>186</v>
      </c>
      <c r="B174" s="144"/>
      <c r="C17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74" s="31">
        <v>15060</v>
      </c>
      <c r="E174" s="32"/>
      <c r="F174" s="32"/>
      <c r="G174" s="32"/>
      <c r="H174" s="33"/>
    </row>
    <row r="175" spans="1:8" s="16" customFormat="1" ht="83.25" customHeight="1" thickBot="1" x14ac:dyDescent="0.25">
      <c r="A175" s="143" t="s">
        <v>187</v>
      </c>
      <c r="B175" s="144"/>
      <c r="C175" s="196"/>
      <c r="D175" s="36">
        <v>15060</v>
      </c>
      <c r="E175" s="37"/>
      <c r="F175" s="37"/>
      <c r="G175" s="37"/>
      <c r="H175" s="38"/>
    </row>
    <row r="176" spans="1:8" ht="21.75" thickBot="1" x14ac:dyDescent="0.25">
      <c r="A176" s="301"/>
      <c r="B176" s="302"/>
      <c r="C176" s="182"/>
      <c r="D176" s="325"/>
      <c r="E176" s="325"/>
      <c r="F176" s="325"/>
      <c r="G176" s="325"/>
      <c r="H176" s="326"/>
    </row>
    <row r="178" spans="1:8" ht="21" x14ac:dyDescent="0.2">
      <c r="A178" s="208"/>
      <c r="B178" s="209" t="s">
        <v>126</v>
      </c>
      <c r="C178" s="210" t="s">
        <v>719</v>
      </c>
      <c r="D178" s="210"/>
      <c r="E178" s="211"/>
      <c r="F178" s="211"/>
      <c r="G178" s="211"/>
      <c r="H178" s="211"/>
    </row>
    <row r="179" spans="1:8" ht="21" x14ac:dyDescent="0.2">
      <c r="A179" s="208"/>
      <c r="B179" s="211"/>
      <c r="C179" s="212" t="s">
        <v>720</v>
      </c>
      <c r="D179" s="212"/>
      <c r="E179" s="211"/>
      <c r="F179" s="211"/>
      <c r="G179" s="211"/>
      <c r="H179" s="211"/>
    </row>
    <row r="180" spans="1:8" ht="21" x14ac:dyDescent="0.2">
      <c r="A180" s="208"/>
      <c r="B180" s="211"/>
      <c r="C180" s="212" t="s">
        <v>721</v>
      </c>
      <c r="D180" s="212"/>
      <c r="E180" s="211"/>
      <c r="F180" s="211"/>
      <c r="G180" s="211"/>
      <c r="H180" s="211"/>
    </row>
    <row r="181" spans="1:8" ht="21" x14ac:dyDescent="0.2">
      <c r="C181" s="212"/>
      <c r="D181" s="212"/>
      <c r="E181" s="211"/>
      <c r="F181" s="211"/>
      <c r="G181" s="211"/>
      <c r="H181" s="205"/>
    </row>
    <row r="182" spans="1:8" ht="26.25" customHeight="1" x14ac:dyDescent="0.2">
      <c r="A182" s="215" t="str">
        <f>Абакан_юр!A158</f>
        <v>По соглашению сторон в качестве валюты платежа могут выступать украинские гривны, в этом случае курс следующий: 1 руб. = 0,4427 гривен</v>
      </c>
      <c r="B182" s="215"/>
      <c r="C182" s="215"/>
      <c r="D182" s="216"/>
      <c r="E182" s="216"/>
      <c r="F182" s="217"/>
      <c r="G182" s="218"/>
      <c r="H182" s="218"/>
    </row>
    <row r="183" spans="1:8" ht="26.25" customHeight="1" x14ac:dyDescent="0.2">
      <c r="A183" s="215" t="str">
        <f>Абакан_юр!A159</f>
        <v>По соглашению сторон в качестве валюты платежа могут выступать дирхамы ОАЭ, в этом случае курс следующий: 1 руб. = 0,0427 дирхам</v>
      </c>
      <c r="B183" s="215"/>
      <c r="C183" s="215"/>
      <c r="D183" s="216"/>
      <c r="E183" s="216"/>
      <c r="F183" s="217"/>
      <c r="G183" s="220"/>
      <c r="H183" s="220"/>
    </row>
    <row r="184" spans="1:8" ht="26.25" customHeight="1" x14ac:dyDescent="0.2">
      <c r="A184" s="215" t="str">
        <f>Абакан_юр!A160</f>
        <v>По соглашению сторон в качестве валюты платежа могут выступать доллары США, в этом случае курс следующий: 1 руб. = 0,0117 доллара</v>
      </c>
      <c r="B184" s="215"/>
      <c r="C184" s="215"/>
      <c r="D184" s="216"/>
      <c r="E184" s="216"/>
      <c r="F184" s="217"/>
      <c r="G184" s="220"/>
      <c r="H184" s="220"/>
    </row>
    <row r="185" spans="1:8" ht="26.25" customHeight="1" x14ac:dyDescent="0.2">
      <c r="A185" s="215" t="str">
        <f>Абакан_юр!A161</f>
        <v>По соглашению сторон в качестве валюты платежа могут выступать евро, в этом случае курс следующий: 1 руб. = 0,0108 евро</v>
      </c>
      <c r="B185" s="215"/>
      <c r="C185" s="215"/>
      <c r="D185" s="216"/>
      <c r="E185" s="217"/>
      <c r="F185" s="217"/>
      <c r="G185" s="220"/>
      <c r="H185" s="220"/>
    </row>
    <row r="186" spans="1:8" ht="26.25" customHeight="1" x14ac:dyDescent="0.2">
      <c r="A186" s="215" t="str">
        <f>Абакан_юр!A162</f>
        <v>По соглашению сторон в качестве валюты платежа могут выступать чешские кроны, в этом случае курс следующий: 1 руб. = 0,2672 крона</v>
      </c>
      <c r="B186" s="215"/>
      <c r="C186" s="215"/>
      <c r="D186" s="216"/>
      <c r="E186" s="217"/>
      <c r="F186" s="217"/>
      <c r="G186" s="220"/>
      <c r="H186" s="220"/>
    </row>
    <row r="187" spans="1:8" ht="26.25" customHeight="1" x14ac:dyDescent="0.2">
      <c r="A187" s="215" t="str">
        <f>Абакан_юр!A163</f>
        <v>По соглашению сторон в качестве валюты платежа могут выступать киргизские сомы, в этом случае курс следующий: 1 руб. = 1,0485 сом</v>
      </c>
      <c r="B187" s="215"/>
      <c r="C187" s="215"/>
      <c r="D187" s="216"/>
      <c r="E187" s="216"/>
      <c r="F187" s="217"/>
      <c r="G187" s="220"/>
      <c r="H187" s="220"/>
    </row>
    <row r="188" spans="1:8" ht="26.25" customHeight="1" x14ac:dyDescent="0.2">
      <c r="A188"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8" s="215"/>
      <c r="C188" s="215"/>
      <c r="D188" s="216"/>
      <c r="E188" s="216"/>
      <c r="F188" s="217"/>
      <c r="G188" s="220"/>
      <c r="H188" s="220"/>
    </row>
    <row r="189" spans="1:8" ht="26.25" x14ac:dyDescent="0.2">
      <c r="A189" s="221"/>
      <c r="B189" s="221"/>
      <c r="C189" s="222"/>
      <c r="D189" s="223"/>
      <c r="E189" s="223"/>
      <c r="F189" s="224"/>
      <c r="G189" s="225"/>
      <c r="H189" s="225"/>
    </row>
    <row r="190" spans="1:8" ht="21" x14ac:dyDescent="0.2">
      <c r="A190" s="227" t="s">
        <v>137</v>
      </c>
      <c r="B190" s="227"/>
      <c r="C190" s="227"/>
      <c r="D190" s="227"/>
      <c r="E190" s="227"/>
      <c r="F190" s="227"/>
      <c r="G190" s="227"/>
      <c r="H190" s="227"/>
    </row>
    <row r="191" spans="1:8" ht="21" x14ac:dyDescent="0.2">
      <c r="A191" s="227" t="s">
        <v>138</v>
      </c>
      <c r="B191" s="227"/>
      <c r="C191" s="227"/>
      <c r="D191" s="227"/>
      <c r="E191" s="227"/>
      <c r="F191" s="227"/>
      <c r="G191" s="227"/>
      <c r="H191" s="227"/>
    </row>
    <row r="192" spans="1:8" ht="26.25" x14ac:dyDescent="0.2">
      <c r="A192" s="221"/>
      <c r="B192" s="221"/>
      <c r="C192" s="222"/>
      <c r="D192" s="223"/>
      <c r="E192" s="223"/>
      <c r="F192" s="224"/>
      <c r="G192" s="225"/>
      <c r="H192" s="225"/>
    </row>
    <row r="193" spans="1:8" ht="50.1" customHeight="1" thickBot="1" x14ac:dyDescent="0.25">
      <c r="A193" s="228" t="s">
        <v>139</v>
      </c>
      <c r="B193" s="228"/>
      <c r="C193" s="228"/>
      <c r="D193" s="228"/>
      <c r="E193" s="228"/>
      <c r="F193" s="229"/>
      <c r="G193" s="219"/>
      <c r="H193" s="230"/>
    </row>
    <row r="194" spans="1:8" ht="50.1" customHeight="1" thickBot="1" x14ac:dyDescent="0.25">
      <c r="A194" s="231" t="s">
        <v>140</v>
      </c>
      <c r="B194" s="232"/>
      <c r="C194" s="232"/>
      <c r="D194" s="232"/>
      <c r="E194" s="233"/>
      <c r="F194" s="234"/>
      <c r="H194" s="235"/>
    </row>
    <row r="195" spans="1:8" ht="93" customHeight="1" thickBot="1" x14ac:dyDescent="0.25">
      <c r="A195" s="305" t="s">
        <v>141</v>
      </c>
      <c r="B195" s="306"/>
      <c r="C195" s="238" t="s">
        <v>142</v>
      </c>
      <c r="D195" s="330" t="s">
        <v>143</v>
      </c>
      <c r="E195" s="331"/>
      <c r="F195" s="240"/>
      <c r="G195" s="240"/>
      <c r="H195" s="240"/>
    </row>
    <row r="196" spans="1:8" ht="109.5" customHeight="1" x14ac:dyDescent="0.2">
      <c r="A196" s="241" t="s">
        <v>144</v>
      </c>
      <c r="B196" s="242"/>
      <c r="C196" s="243" t="s">
        <v>145</v>
      </c>
      <c r="D196" s="244" t="s">
        <v>146</v>
      </c>
      <c r="E196" s="245"/>
      <c r="F196" s="240"/>
      <c r="G196" s="240"/>
      <c r="H196" s="240"/>
    </row>
    <row r="197" spans="1:8" ht="105" customHeight="1" x14ac:dyDescent="0.2">
      <c r="A197" s="246" t="s">
        <v>147</v>
      </c>
      <c r="B197" s="247"/>
      <c r="C197" s="248" t="s">
        <v>148</v>
      </c>
      <c r="D197" s="249" t="s">
        <v>149</v>
      </c>
      <c r="E197" s="250"/>
      <c r="F197" s="240"/>
      <c r="G197" s="240"/>
      <c r="H197" s="240"/>
    </row>
    <row r="198" spans="1:8" ht="107.25" customHeight="1" thickBot="1" x14ac:dyDescent="0.25">
      <c r="A198" s="332" t="s">
        <v>150</v>
      </c>
      <c r="B198" s="333"/>
      <c r="C198" s="334" t="s">
        <v>151</v>
      </c>
      <c r="D198" s="335" t="s">
        <v>149</v>
      </c>
      <c r="E198" s="336"/>
      <c r="F198" s="240"/>
      <c r="G198" s="240"/>
      <c r="H198" s="240"/>
    </row>
    <row r="199" spans="1:8" s="205" customFormat="1" ht="102.75" customHeight="1" thickBot="1" x14ac:dyDescent="0.25">
      <c r="A199" s="332" t="s">
        <v>153</v>
      </c>
      <c r="B199" s="333"/>
      <c r="C199" s="546" t="s">
        <v>154</v>
      </c>
      <c r="D199" s="335" t="s">
        <v>149</v>
      </c>
      <c r="E199" s="336"/>
      <c r="F199" s="234"/>
      <c r="G199" s="234"/>
      <c r="H199" s="234"/>
    </row>
    <row r="200" spans="1:8" s="226" customFormat="1" ht="222.75" customHeight="1" thickBot="1" x14ac:dyDescent="0.25">
      <c r="A200" s="332" t="s">
        <v>155</v>
      </c>
      <c r="B200" s="333"/>
      <c r="C200" s="334" t="s">
        <v>156</v>
      </c>
      <c r="D200" s="335" t="s">
        <v>149</v>
      </c>
      <c r="E200" s="336"/>
      <c r="F200" s="224"/>
      <c r="G200" s="225"/>
      <c r="H200" s="225"/>
    </row>
    <row r="201" spans="1:8" ht="41.25" customHeight="1" x14ac:dyDescent="0.2">
      <c r="A201" s="252" t="s">
        <v>157</v>
      </c>
      <c r="B201" s="252"/>
      <c r="C201" s="252"/>
      <c r="D201" s="252"/>
      <c r="E201" s="252"/>
      <c r="F201" s="252"/>
      <c r="G201" s="252"/>
      <c r="H201" s="252"/>
    </row>
    <row r="202" spans="1:8" ht="41.25" customHeight="1" x14ac:dyDescent="0.2">
      <c r="A202" s="252" t="s">
        <v>158</v>
      </c>
      <c r="B202" s="252"/>
      <c r="C202" s="252"/>
      <c r="D202" s="252"/>
      <c r="E202" s="252"/>
      <c r="F202" s="252"/>
      <c r="G202" s="252"/>
      <c r="H202" s="252"/>
    </row>
    <row r="203" spans="1:8" ht="189" customHeight="1" x14ac:dyDescent="0.2">
      <c r="A203"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27"/>
      <c r="C203" s="227"/>
      <c r="D203" s="227"/>
      <c r="E203" s="227"/>
      <c r="F203" s="227"/>
      <c r="G203" s="227"/>
      <c r="H203" s="227"/>
    </row>
    <row r="204" spans="1:8" ht="82.5" customHeight="1" x14ac:dyDescent="0.2">
      <c r="A204" s="227" t="s">
        <v>160</v>
      </c>
      <c r="B204" s="227"/>
      <c r="C204" s="227"/>
      <c r="D204" s="227"/>
      <c r="E204" s="227"/>
      <c r="F204" s="227"/>
      <c r="G204" s="227"/>
      <c r="H204" s="227"/>
    </row>
    <row r="205" spans="1:8" ht="32.25" customHeight="1" x14ac:dyDescent="0.2">
      <c r="A205" s="252" t="s">
        <v>161</v>
      </c>
      <c r="B205" s="252"/>
      <c r="C205" s="252"/>
      <c r="D205" s="252"/>
      <c r="E205" s="252"/>
      <c r="F205" s="252"/>
      <c r="G205" s="252"/>
      <c r="H205" s="252"/>
    </row>
    <row r="206" spans="1:8" s="254" customFormat="1" ht="114.75" customHeight="1" x14ac:dyDescent="0.2">
      <c r="A206" s="227" t="s">
        <v>162</v>
      </c>
      <c r="B206" s="227"/>
      <c r="C206" s="227"/>
      <c r="D206" s="227"/>
      <c r="E206" s="227"/>
      <c r="F206" s="227"/>
      <c r="G206" s="227"/>
      <c r="H206" s="227"/>
    </row>
  </sheetData>
  <sheetProtection selectLockedCells="1" selectUnlockedCells="1"/>
  <mergeCells count="343">
    <mergeCell ref="A203:H203"/>
    <mergeCell ref="A204:H204"/>
    <mergeCell ref="A205:H205"/>
    <mergeCell ref="A206:E206"/>
    <mergeCell ref="F206:H206"/>
    <mergeCell ref="A199:B199"/>
    <mergeCell ref="D199:E199"/>
    <mergeCell ref="A200:B200"/>
    <mergeCell ref="D200:E200"/>
    <mergeCell ref="A201:H201"/>
    <mergeCell ref="A202:H202"/>
    <mergeCell ref="A196:B196"/>
    <mergeCell ref="D196:E196"/>
    <mergeCell ref="A197:B197"/>
    <mergeCell ref="D197:E197"/>
    <mergeCell ref="A198:B198"/>
    <mergeCell ref="D198:E198"/>
    <mergeCell ref="A190:H190"/>
    <mergeCell ref="A191:H191"/>
    <mergeCell ref="A193:E193"/>
    <mergeCell ref="A194:E194"/>
    <mergeCell ref="A195:B195"/>
    <mergeCell ref="D195:E195"/>
    <mergeCell ref="A183:C183"/>
    <mergeCell ref="A184:C184"/>
    <mergeCell ref="A185:C185"/>
    <mergeCell ref="A186:C186"/>
    <mergeCell ref="A187:C187"/>
    <mergeCell ref="A188:C188"/>
    <mergeCell ref="C178:D178"/>
    <mergeCell ref="C179:D179"/>
    <mergeCell ref="C180:D180"/>
    <mergeCell ref="C181:D181"/>
    <mergeCell ref="A182:C182"/>
    <mergeCell ref="G182:H182"/>
    <mergeCell ref="A174:B174"/>
    <mergeCell ref="C174:C175"/>
    <mergeCell ref="D174:H174"/>
    <mergeCell ref="A175:B175"/>
    <mergeCell ref="D175:H175"/>
    <mergeCell ref="A176:B176"/>
    <mergeCell ref="D176:H176"/>
    <mergeCell ref="A170:B170"/>
    <mergeCell ref="D170:H170"/>
    <mergeCell ref="A171:B171"/>
    <mergeCell ref="A172:B172"/>
    <mergeCell ref="D172:H172"/>
    <mergeCell ref="A173:C173"/>
    <mergeCell ref="D173:H173"/>
    <mergeCell ref="A166:B166"/>
    <mergeCell ref="D166:H166"/>
    <mergeCell ref="A167:B167"/>
    <mergeCell ref="D167:H167"/>
    <mergeCell ref="A168:B168"/>
    <mergeCell ref="A169:B169"/>
    <mergeCell ref="D169:H169"/>
    <mergeCell ref="D162:H162"/>
    <mergeCell ref="A163:B163"/>
    <mergeCell ref="D163:H163"/>
    <mergeCell ref="A164:B164"/>
    <mergeCell ref="D164:H164"/>
    <mergeCell ref="A165:B165"/>
    <mergeCell ref="A158:B158"/>
    <mergeCell ref="D158:H158"/>
    <mergeCell ref="A159:B159"/>
    <mergeCell ref="C159:C163"/>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3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8748</v>
      </c>
      <c r="E7" s="32">
        <f>F7*1.1</f>
        <v>8019.0000000000009</v>
      </c>
      <c r="F7" s="32">
        <v>7290</v>
      </c>
      <c r="G7" s="32">
        <f>F7*0.75</f>
        <v>5467.5</v>
      </c>
      <c r="H7" s="33">
        <f>F7*0.5</f>
        <v>3645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10116</v>
      </c>
      <c r="E12" s="32">
        <f>F12*1.1</f>
        <v>9273</v>
      </c>
      <c r="F12" s="32">
        <v>8430</v>
      </c>
      <c r="G12" s="32">
        <f>F12*0.75</f>
        <v>6322.5</v>
      </c>
      <c r="H12" s="33">
        <f>F12*0.5</f>
        <v>4215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4">
        <v>90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12254.4</v>
      </c>
      <c r="E27" s="32">
        <f>F27*1.1</f>
        <v>11233.2</v>
      </c>
      <c r="F27" s="32">
        <v>10212</v>
      </c>
      <c r="G27" s="32">
        <f>F27*0.75</f>
        <v>7659</v>
      </c>
      <c r="H27" s="33">
        <f>F27*0.5</f>
        <v>5106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14169.6</v>
      </c>
      <c r="E32" s="32">
        <f>F32*1.1</f>
        <v>12988.800000000001</v>
      </c>
      <c r="F32" s="32">
        <v>11808</v>
      </c>
      <c r="G32" s="32">
        <f>F32*0.75</f>
        <v>8856</v>
      </c>
      <c r="H32" s="33">
        <f>F32*0.5</f>
        <v>5904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361">
        <f>F48*1.2</f>
        <v>3600</v>
      </c>
      <c r="E48" s="361">
        <f>F48*1.1</f>
        <v>3300.0000000000005</v>
      </c>
      <c r="F48" s="361">
        <v>3000</v>
      </c>
      <c r="G48" s="361">
        <f>F48*0.75</f>
        <v>2250</v>
      </c>
      <c r="H48" s="361">
        <f>F48*0.5</f>
        <v>1500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1575 до 47250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6" s="127">
        <v>1575</v>
      </c>
      <c r="E56" s="128"/>
      <c r="F56" s="128"/>
      <c r="G56" s="128"/>
      <c r="H56" s="129"/>
    </row>
    <row r="57" spans="1:8" ht="37.5" customHeight="1" x14ac:dyDescent="0.2">
      <c r="A57" s="130" t="s">
        <v>33</v>
      </c>
      <c r="B57" s="131"/>
      <c r="C57" s="126"/>
      <c r="D57" s="36">
        <v>3150</v>
      </c>
      <c r="E57" s="37"/>
      <c r="F57" s="37"/>
      <c r="G57" s="37"/>
      <c r="H57" s="38"/>
    </row>
    <row r="58" spans="1:8" ht="37.5" customHeight="1" x14ac:dyDescent="0.2">
      <c r="A58" s="130" t="s">
        <v>34</v>
      </c>
      <c r="B58" s="131"/>
      <c r="C58" s="126"/>
      <c r="D58" s="36">
        <v>4725</v>
      </c>
      <c r="E58" s="37"/>
      <c r="F58" s="37"/>
      <c r="G58" s="37"/>
      <c r="H58" s="38"/>
    </row>
    <row r="59" spans="1:8" ht="37.5" customHeight="1" x14ac:dyDescent="0.2">
      <c r="A59" s="130" t="s">
        <v>35</v>
      </c>
      <c r="B59" s="131"/>
      <c r="C59" s="126"/>
      <c r="D59" s="36">
        <v>6300</v>
      </c>
      <c r="E59" s="37"/>
      <c r="F59" s="37"/>
      <c r="G59" s="37"/>
      <c r="H59" s="38"/>
    </row>
    <row r="60" spans="1:8" ht="37.5" customHeight="1" x14ac:dyDescent="0.2">
      <c r="A60" s="130" t="s">
        <v>36</v>
      </c>
      <c r="B60" s="131"/>
      <c r="C60" s="126"/>
      <c r="D60" s="36">
        <v>7875</v>
      </c>
      <c r="E60" s="37"/>
      <c r="F60" s="37"/>
      <c r="G60" s="37"/>
      <c r="H60" s="38"/>
    </row>
    <row r="61" spans="1:8" ht="37.5" customHeight="1" x14ac:dyDescent="0.2">
      <c r="A61" s="130" t="s">
        <v>37</v>
      </c>
      <c r="B61" s="131"/>
      <c r="C61" s="126"/>
      <c r="D61" s="36">
        <v>9450</v>
      </c>
      <c r="E61" s="37"/>
      <c r="F61" s="37"/>
      <c r="G61" s="37"/>
      <c r="H61" s="38"/>
    </row>
    <row r="62" spans="1:8" ht="37.5" customHeight="1" x14ac:dyDescent="0.2">
      <c r="A62" s="130" t="s">
        <v>38</v>
      </c>
      <c r="B62" s="131"/>
      <c r="C62" s="126"/>
      <c r="D62" s="36">
        <v>11025</v>
      </c>
      <c r="E62" s="37"/>
      <c r="F62" s="37"/>
      <c r="G62" s="37"/>
      <c r="H62" s="38"/>
    </row>
    <row r="63" spans="1:8" ht="37.5" customHeight="1" x14ac:dyDescent="0.2">
      <c r="A63" s="130" t="s">
        <v>39</v>
      </c>
      <c r="B63" s="131"/>
      <c r="C63" s="126"/>
      <c r="D63" s="36">
        <v>12600</v>
      </c>
      <c r="E63" s="37"/>
      <c r="F63" s="37"/>
      <c r="G63" s="37"/>
      <c r="H63" s="38"/>
    </row>
    <row r="64" spans="1:8" ht="37.5" customHeight="1" x14ac:dyDescent="0.2">
      <c r="A64" s="130" t="s">
        <v>40</v>
      </c>
      <c r="B64" s="131"/>
      <c r="C64" s="126"/>
      <c r="D64" s="36">
        <v>14175</v>
      </c>
      <c r="E64" s="37"/>
      <c r="F64" s="37"/>
      <c r="G64" s="37"/>
      <c r="H64" s="38"/>
    </row>
    <row r="65" spans="1:8" ht="37.5" customHeight="1" x14ac:dyDescent="0.2">
      <c r="A65" s="130" t="s">
        <v>41</v>
      </c>
      <c r="B65" s="131"/>
      <c r="C65" s="126"/>
      <c r="D65" s="36">
        <v>15750</v>
      </c>
      <c r="E65" s="37"/>
      <c r="F65" s="37"/>
      <c r="G65" s="37"/>
      <c r="H65" s="38"/>
    </row>
    <row r="66" spans="1:8" ht="37.5" customHeight="1" x14ac:dyDescent="0.2">
      <c r="A66" s="130" t="s">
        <v>42</v>
      </c>
      <c r="B66" s="131"/>
      <c r="C66" s="126"/>
      <c r="D66" s="36">
        <v>17325</v>
      </c>
      <c r="E66" s="37"/>
      <c r="F66" s="37"/>
      <c r="G66" s="37"/>
      <c r="H66" s="38"/>
    </row>
    <row r="67" spans="1:8" ht="37.5" customHeight="1" x14ac:dyDescent="0.2">
      <c r="A67" s="130" t="s">
        <v>43</v>
      </c>
      <c r="B67" s="131"/>
      <c r="C67" s="126"/>
      <c r="D67" s="36">
        <v>18900</v>
      </c>
      <c r="E67" s="37"/>
      <c r="F67" s="37"/>
      <c r="G67" s="37"/>
      <c r="H67" s="38"/>
    </row>
    <row r="68" spans="1:8" ht="37.5" customHeight="1" x14ac:dyDescent="0.2">
      <c r="A68" s="130" t="s">
        <v>44</v>
      </c>
      <c r="B68" s="131"/>
      <c r="C68" s="126"/>
      <c r="D68" s="36">
        <v>20475</v>
      </c>
      <c r="E68" s="37"/>
      <c r="F68" s="37"/>
      <c r="G68" s="37"/>
      <c r="H68" s="38"/>
    </row>
    <row r="69" spans="1:8" ht="37.5" customHeight="1" x14ac:dyDescent="0.2">
      <c r="A69" s="130" t="s">
        <v>45</v>
      </c>
      <c r="B69" s="131"/>
      <c r="C69" s="126"/>
      <c r="D69" s="36">
        <v>22050</v>
      </c>
      <c r="E69" s="37"/>
      <c r="F69" s="37"/>
      <c r="G69" s="37"/>
      <c r="H69" s="38"/>
    </row>
    <row r="70" spans="1:8" ht="37.5" customHeight="1" x14ac:dyDescent="0.2">
      <c r="A70" s="130" t="s">
        <v>46</v>
      </c>
      <c r="B70" s="131"/>
      <c r="C70" s="126"/>
      <c r="D70" s="36">
        <v>23625</v>
      </c>
      <c r="E70" s="37"/>
      <c r="F70" s="37"/>
      <c r="G70" s="37"/>
      <c r="H70" s="38"/>
    </row>
    <row r="71" spans="1:8" ht="37.5" customHeight="1" x14ac:dyDescent="0.2">
      <c r="A71" s="130" t="s">
        <v>47</v>
      </c>
      <c r="B71" s="131"/>
      <c r="C71" s="126"/>
      <c r="D71" s="36">
        <v>25200</v>
      </c>
      <c r="E71" s="37"/>
      <c r="F71" s="37"/>
      <c r="G71" s="37"/>
      <c r="H71" s="38"/>
    </row>
    <row r="72" spans="1:8" ht="37.5" customHeight="1" x14ac:dyDescent="0.2">
      <c r="A72" s="130" t="s">
        <v>48</v>
      </c>
      <c r="B72" s="131"/>
      <c r="C72" s="126"/>
      <c r="D72" s="36">
        <v>26775</v>
      </c>
      <c r="E72" s="37"/>
      <c r="F72" s="37"/>
      <c r="G72" s="37"/>
      <c r="H72" s="38"/>
    </row>
    <row r="73" spans="1:8" ht="37.5" customHeight="1" x14ac:dyDescent="0.2">
      <c r="A73" s="130" t="s">
        <v>49</v>
      </c>
      <c r="B73" s="131"/>
      <c r="C73" s="126"/>
      <c r="D73" s="36">
        <v>28350</v>
      </c>
      <c r="E73" s="37"/>
      <c r="F73" s="37"/>
      <c r="G73" s="37"/>
      <c r="H73" s="38"/>
    </row>
    <row r="74" spans="1:8" ht="37.5" customHeight="1" x14ac:dyDescent="0.2">
      <c r="A74" s="130" t="s">
        <v>50</v>
      </c>
      <c r="B74" s="131"/>
      <c r="C74" s="126"/>
      <c r="D74" s="36">
        <v>29925</v>
      </c>
      <c r="E74" s="37"/>
      <c r="F74" s="37"/>
      <c r="G74" s="37"/>
      <c r="H74" s="38"/>
    </row>
    <row r="75" spans="1:8" ht="37.5" customHeight="1" x14ac:dyDescent="0.2">
      <c r="A75" s="130" t="s">
        <v>51</v>
      </c>
      <c r="B75" s="131"/>
      <c r="C75" s="126"/>
      <c r="D75" s="36">
        <v>31500</v>
      </c>
      <c r="E75" s="37"/>
      <c r="F75" s="37"/>
      <c r="G75" s="37"/>
      <c r="H75" s="38"/>
    </row>
    <row r="76" spans="1:8" ht="37.5" customHeight="1" x14ac:dyDescent="0.2">
      <c r="A76" s="130" t="s">
        <v>197</v>
      </c>
      <c r="B76" s="131"/>
      <c r="C76" s="126"/>
      <c r="D76" s="36">
        <v>33075</v>
      </c>
      <c r="E76" s="37"/>
      <c r="F76" s="37"/>
      <c r="G76" s="37"/>
      <c r="H76" s="38"/>
    </row>
    <row r="77" spans="1:8" ht="37.5" customHeight="1" x14ac:dyDescent="0.2">
      <c r="A77" s="130" t="s">
        <v>198</v>
      </c>
      <c r="B77" s="131"/>
      <c r="C77" s="126"/>
      <c r="D77" s="36">
        <v>34650</v>
      </c>
      <c r="E77" s="37"/>
      <c r="F77" s="37"/>
      <c r="G77" s="37"/>
      <c r="H77" s="38"/>
    </row>
    <row r="78" spans="1:8" ht="37.5" customHeight="1" x14ac:dyDescent="0.2">
      <c r="A78" s="130" t="s">
        <v>199</v>
      </c>
      <c r="B78" s="131"/>
      <c r="C78" s="126"/>
      <c r="D78" s="36">
        <v>36225</v>
      </c>
      <c r="E78" s="37"/>
      <c r="F78" s="37"/>
      <c r="G78" s="37"/>
      <c r="H78" s="38"/>
    </row>
    <row r="79" spans="1:8" ht="37.5" customHeight="1" x14ac:dyDescent="0.2">
      <c r="A79" s="130" t="s">
        <v>200</v>
      </c>
      <c r="B79" s="131"/>
      <c r="C79" s="126"/>
      <c r="D79" s="36">
        <v>37800</v>
      </c>
      <c r="E79" s="37"/>
      <c r="F79" s="37"/>
      <c r="G79" s="37"/>
      <c r="H79" s="38"/>
    </row>
    <row r="80" spans="1:8" ht="37.5" customHeight="1" x14ac:dyDescent="0.2">
      <c r="A80" s="130" t="s">
        <v>201</v>
      </c>
      <c r="B80" s="131"/>
      <c r="C80" s="126"/>
      <c r="D80" s="36">
        <v>39375</v>
      </c>
      <c r="E80" s="37"/>
      <c r="F80" s="37"/>
      <c r="G80" s="37"/>
      <c r="H80" s="38"/>
    </row>
    <row r="81" spans="1:8" ht="37.5" customHeight="1" x14ac:dyDescent="0.2">
      <c r="A81" s="130" t="s">
        <v>202</v>
      </c>
      <c r="B81" s="131"/>
      <c r="C81" s="126"/>
      <c r="D81" s="36">
        <v>40950</v>
      </c>
      <c r="E81" s="37"/>
      <c r="F81" s="37"/>
      <c r="G81" s="37"/>
      <c r="H81" s="38"/>
    </row>
    <row r="82" spans="1:8" ht="37.5" customHeight="1" x14ac:dyDescent="0.2">
      <c r="A82" s="130" t="s">
        <v>203</v>
      </c>
      <c r="B82" s="131"/>
      <c r="C82" s="126"/>
      <c r="D82" s="36">
        <v>42525</v>
      </c>
      <c r="E82" s="37"/>
      <c r="F82" s="37"/>
      <c r="G82" s="37"/>
      <c r="H82" s="38"/>
    </row>
    <row r="83" spans="1:8" ht="37.5" customHeight="1" x14ac:dyDescent="0.2">
      <c r="A83" s="130" t="s">
        <v>204</v>
      </c>
      <c r="B83" s="131"/>
      <c r="C83" s="126"/>
      <c r="D83" s="36">
        <v>44100</v>
      </c>
      <c r="E83" s="37"/>
      <c r="F83" s="37"/>
      <c r="G83" s="37"/>
      <c r="H83" s="38"/>
    </row>
    <row r="84" spans="1:8" ht="37.5" customHeight="1" x14ac:dyDescent="0.2">
      <c r="A84" s="130" t="s">
        <v>205</v>
      </c>
      <c r="B84" s="131"/>
      <c r="C84" s="126"/>
      <c r="D84" s="36">
        <v>45675</v>
      </c>
      <c r="E84" s="37"/>
      <c r="F84" s="37"/>
      <c r="G84" s="37"/>
      <c r="H84" s="38"/>
    </row>
    <row r="85" spans="1:8" ht="37.5" customHeight="1" thickBot="1" x14ac:dyDescent="0.25">
      <c r="A85" s="130" t="s">
        <v>206</v>
      </c>
      <c r="B85" s="131"/>
      <c r="C85" s="126"/>
      <c r="D85" s="36">
        <v>47250</v>
      </c>
      <c r="E85" s="37"/>
      <c r="F85" s="37"/>
      <c r="G85" s="37"/>
      <c r="H85" s="38"/>
    </row>
    <row r="86" spans="1:8" ht="50.1" customHeight="1" thickBot="1" x14ac:dyDescent="0.25">
      <c r="A86" s="119" t="s">
        <v>52</v>
      </c>
      <c r="B86" s="120"/>
      <c r="C86" s="120"/>
      <c r="D86" s="121" t="e">
        <f>"от "&amp;MIN(D87:D98)&amp;" до "&amp;MAX(D87:D98)</f>
        <v>#REF!</v>
      </c>
      <c r="E86" s="122"/>
      <c r="F86" s="122"/>
      <c r="G86" s="122"/>
      <c r="H86" s="123"/>
    </row>
    <row r="87" spans="1:8" ht="139.5" customHeight="1" x14ac:dyDescent="0.2">
      <c r="A87" s="422" t="s">
        <v>609</v>
      </c>
      <c r="B87" s="133" t="s">
        <v>273</v>
      </c>
      <c r="C8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87" s="135">
        <v>1008</v>
      </c>
      <c r="E87" s="135"/>
      <c r="F87" s="135"/>
      <c r="G87" s="135"/>
      <c r="H87" s="136"/>
    </row>
    <row r="88" spans="1:8" ht="151.5" x14ac:dyDescent="0.2">
      <c r="A88" s="650" t="s">
        <v>610</v>
      </c>
      <c r="B88" s="133" t="s">
        <v>13</v>
      </c>
      <c r="C88" s="367"/>
      <c r="D88" s="135" t="e">
        <v>#REF!</v>
      </c>
      <c r="E88" s="135"/>
      <c r="F88" s="135"/>
      <c r="G88" s="135"/>
      <c r="H88" s="136"/>
    </row>
    <row r="89" spans="1:8" ht="151.5" x14ac:dyDescent="0.2">
      <c r="A89" s="132" t="s">
        <v>53</v>
      </c>
      <c r="B89" s="133" t="s">
        <v>13</v>
      </c>
      <c r="C89" s="35"/>
      <c r="D89" s="135">
        <v>1008</v>
      </c>
      <c r="E89" s="135"/>
      <c r="F89" s="135"/>
      <c r="G89" s="135"/>
      <c r="H89" s="136"/>
    </row>
    <row r="90" spans="1:8" ht="37.5" customHeight="1" x14ac:dyDescent="0.2">
      <c r="A90" s="137" t="s">
        <v>54</v>
      </c>
      <c r="B90" s="138"/>
      <c r="C90" s="139"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90" s="140">
        <v>84</v>
      </c>
      <c r="E90" s="140"/>
      <c r="F90" s="140"/>
      <c r="G90" s="140"/>
      <c r="H90" s="141"/>
    </row>
    <row r="91" spans="1:8" ht="37.5" customHeight="1" x14ac:dyDescent="0.2">
      <c r="A91" s="137" t="s">
        <v>55</v>
      </c>
      <c r="B91" s="138"/>
      <c r="C91" s="142"/>
      <c r="D91" s="140">
        <v>534</v>
      </c>
      <c r="E91" s="140"/>
      <c r="F91" s="140"/>
      <c r="G91" s="140"/>
      <c r="H91" s="141"/>
    </row>
    <row r="92" spans="1:8" ht="37.5" customHeight="1" x14ac:dyDescent="0.2">
      <c r="A92" s="137" t="s">
        <v>56</v>
      </c>
      <c r="B92" s="138"/>
      <c r="C92" s="142"/>
      <c r="D92" s="140">
        <v>354</v>
      </c>
      <c r="E92" s="140"/>
      <c r="F92" s="140"/>
      <c r="G92" s="140"/>
      <c r="H92" s="141"/>
    </row>
    <row r="93" spans="1:8" ht="37.5" customHeight="1" x14ac:dyDescent="0.2">
      <c r="A93" s="143" t="s">
        <v>57</v>
      </c>
      <c r="B93" s="144"/>
      <c r="C93" s="142"/>
      <c r="D93" s="140">
        <v>474</v>
      </c>
      <c r="E93" s="140"/>
      <c r="F93" s="140"/>
      <c r="G93" s="140"/>
      <c r="H93" s="141"/>
    </row>
    <row r="94" spans="1:8" ht="37.5" customHeight="1" x14ac:dyDescent="0.2">
      <c r="A94" s="137" t="s">
        <v>58</v>
      </c>
      <c r="B94" s="138"/>
      <c r="C94" s="142"/>
      <c r="D94" s="140">
        <v>120</v>
      </c>
      <c r="E94" s="140"/>
      <c r="F94" s="140"/>
      <c r="G94" s="140"/>
      <c r="H94" s="141"/>
    </row>
    <row r="95" spans="1:8" ht="37.5" customHeight="1" x14ac:dyDescent="0.2">
      <c r="A95" s="137" t="s">
        <v>59</v>
      </c>
      <c r="B95" s="138"/>
      <c r="C95" s="142"/>
      <c r="D95" s="140">
        <v>120</v>
      </c>
      <c r="E95" s="140"/>
      <c r="F95" s="140"/>
      <c r="G95" s="140"/>
      <c r="H95" s="141"/>
    </row>
    <row r="96" spans="1:8" ht="37.5" customHeight="1" x14ac:dyDescent="0.2">
      <c r="A96" s="137" t="s">
        <v>60</v>
      </c>
      <c r="B96" s="138"/>
      <c r="C96" s="142"/>
      <c r="D96" s="140">
        <v>240</v>
      </c>
      <c r="E96" s="140"/>
      <c r="F96" s="140"/>
      <c r="G96" s="140"/>
      <c r="H96" s="141"/>
    </row>
    <row r="97" spans="1:8" ht="37.5" customHeight="1" x14ac:dyDescent="0.2">
      <c r="A97" s="137" t="s">
        <v>61</v>
      </c>
      <c r="B97" s="138"/>
      <c r="C97" s="142"/>
      <c r="D97" s="140">
        <v>360</v>
      </c>
      <c r="E97" s="140"/>
      <c r="F97" s="140"/>
      <c r="G97" s="140"/>
      <c r="H97" s="141"/>
    </row>
    <row r="98" spans="1:8" ht="37.5" customHeight="1" thickBot="1" x14ac:dyDescent="0.25">
      <c r="A98" s="145" t="s">
        <v>62</v>
      </c>
      <c r="B98" s="146"/>
      <c r="C98" s="147"/>
      <c r="D98" s="148">
        <v>930</v>
      </c>
      <c r="E98" s="148"/>
      <c r="F98" s="148"/>
      <c r="G98" s="148"/>
      <c r="H98" s="149"/>
    </row>
    <row r="99" spans="1:8" s="16" customFormat="1" ht="117.75" customHeight="1" thickBot="1" x14ac:dyDescent="0.25">
      <c r="A99" s="322" t="s">
        <v>64</v>
      </c>
      <c r="B99" s="323"/>
      <c r="C9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9" s="45">
        <v>30</v>
      </c>
      <c r="E99" s="45"/>
      <c r="F99" s="45"/>
      <c r="G99" s="45"/>
      <c r="H99" s="46"/>
    </row>
    <row r="100" spans="1:8" ht="50.1" customHeight="1" thickBot="1" x14ac:dyDescent="0.25">
      <c r="A100" s="24" t="s">
        <v>65</v>
      </c>
      <c r="B100" s="25"/>
      <c r="C100" s="26"/>
      <c r="D100" s="156" t="str">
        <f>"от "&amp;MIN(D102,D122:H123,F163,D124:H138)&amp;" до "&amp;MAX(D102,D122:H123,F163,D124:H138)</f>
        <v>от 264 до 14670</v>
      </c>
      <c r="E100" s="156"/>
      <c r="F100" s="156"/>
      <c r="G100" s="156"/>
      <c r="H100" s="157"/>
    </row>
    <row r="101" spans="1:8" ht="21.75" thickBot="1" x14ac:dyDescent="0.25">
      <c r="A101" s="301"/>
      <c r="B101" s="302"/>
      <c r="C101" s="118"/>
      <c r="D101" s="325"/>
      <c r="E101" s="325"/>
      <c r="F101" s="325"/>
      <c r="G101" s="325"/>
      <c r="H101" s="326"/>
    </row>
    <row r="102" spans="1:8" ht="56.25" customHeight="1" thickBot="1" x14ac:dyDescent="0.25">
      <c r="A102" s="162" t="s">
        <v>66</v>
      </c>
      <c r="B102" s="163"/>
      <c r="C10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02" s="165">
        <v>7632</v>
      </c>
      <c r="E102" s="165"/>
      <c r="F102" s="165"/>
      <c r="G102" s="165"/>
      <c r="H102" s="166"/>
    </row>
    <row r="103" spans="1:8" ht="56.25" customHeight="1" thickBot="1" x14ac:dyDescent="0.25">
      <c r="A103" s="167" t="s">
        <v>67</v>
      </c>
      <c r="B103" s="168"/>
      <c r="C103" s="169"/>
      <c r="D103" s="170" t="s">
        <v>68</v>
      </c>
      <c r="E103" s="171"/>
      <c r="F103" s="171"/>
      <c r="G103" s="171"/>
      <c r="H103" s="172"/>
    </row>
    <row r="104" spans="1:8" ht="56.25" customHeight="1" x14ac:dyDescent="0.2">
      <c r="A104" s="173" t="s">
        <v>69</v>
      </c>
      <c r="B104" s="174"/>
      <c r="C104" s="169"/>
      <c r="D104" s="140">
        <f>D102/4</f>
        <v>1908</v>
      </c>
      <c r="E104" s="140"/>
      <c r="F104" s="140"/>
      <c r="G104" s="140"/>
      <c r="H104" s="141"/>
    </row>
    <row r="105" spans="1:8" ht="56.25" customHeight="1" x14ac:dyDescent="0.2">
      <c r="A105" s="173" t="s">
        <v>70</v>
      </c>
      <c r="B105" s="174"/>
      <c r="C105" s="169"/>
      <c r="D105" s="140">
        <f>D102/5</f>
        <v>1526.4</v>
      </c>
      <c r="E105" s="140"/>
      <c r="F105" s="140"/>
      <c r="G105" s="140"/>
      <c r="H105" s="141"/>
    </row>
    <row r="106" spans="1:8" ht="56.25" customHeight="1" x14ac:dyDescent="0.2">
      <c r="A106" s="173" t="s">
        <v>71</v>
      </c>
      <c r="B106" s="174"/>
      <c r="C106" s="169"/>
      <c r="D106" s="140">
        <f>D102/6</f>
        <v>1272</v>
      </c>
      <c r="E106" s="140"/>
      <c r="F106" s="140"/>
      <c r="G106" s="140"/>
      <c r="H106" s="141"/>
    </row>
    <row r="107" spans="1:8" ht="56.25" customHeight="1" x14ac:dyDescent="0.2">
      <c r="A107" s="173" t="s">
        <v>72</v>
      </c>
      <c r="B107" s="174"/>
      <c r="C107" s="169"/>
      <c r="D107" s="140">
        <f>D102/7</f>
        <v>1090.2857142857142</v>
      </c>
      <c r="E107" s="140"/>
      <c r="F107" s="140"/>
      <c r="G107" s="140"/>
      <c r="H107" s="141"/>
    </row>
    <row r="108" spans="1:8" ht="56.25" customHeight="1" x14ac:dyDescent="0.2">
      <c r="A108" s="173" t="s">
        <v>73</v>
      </c>
      <c r="B108" s="174"/>
      <c r="C108" s="169"/>
      <c r="D108" s="140">
        <f>D102/8</f>
        <v>954</v>
      </c>
      <c r="E108" s="140"/>
      <c r="F108" s="140"/>
      <c r="G108" s="140"/>
      <c r="H108" s="141"/>
    </row>
    <row r="109" spans="1:8" ht="56.25" customHeight="1" x14ac:dyDescent="0.2">
      <c r="A109" s="173" t="s">
        <v>74</v>
      </c>
      <c r="B109" s="174"/>
      <c r="C109" s="169"/>
      <c r="D109" s="140">
        <f>D102/9</f>
        <v>848</v>
      </c>
      <c r="E109" s="140"/>
      <c r="F109" s="140"/>
      <c r="G109" s="140"/>
      <c r="H109" s="141"/>
    </row>
    <row r="110" spans="1:8" ht="56.25" customHeight="1" x14ac:dyDescent="0.2">
      <c r="A110" s="173" t="s">
        <v>75</v>
      </c>
      <c r="B110" s="174"/>
      <c r="C110" s="169"/>
      <c r="D110" s="140">
        <f>D102/10</f>
        <v>763.2</v>
      </c>
      <c r="E110" s="140"/>
      <c r="F110" s="140"/>
      <c r="G110" s="140"/>
      <c r="H110" s="141"/>
    </row>
    <row r="111" spans="1:8" ht="56.25" customHeight="1" thickBot="1" x14ac:dyDescent="0.25">
      <c r="A111" s="162" t="s">
        <v>76</v>
      </c>
      <c r="B111" s="163"/>
      <c r="C111" s="169"/>
      <c r="D111" s="165">
        <v>9168</v>
      </c>
      <c r="E111" s="165"/>
      <c r="F111" s="165"/>
      <c r="G111" s="165"/>
      <c r="H111" s="166"/>
    </row>
    <row r="112" spans="1:8" ht="56.25" customHeight="1" thickBot="1" x14ac:dyDescent="0.25">
      <c r="A112" s="167" t="s">
        <v>67</v>
      </c>
      <c r="B112" s="168"/>
      <c r="C112" s="169"/>
      <c r="D112" s="170" t="s">
        <v>68</v>
      </c>
      <c r="E112" s="171"/>
      <c r="F112" s="171"/>
      <c r="G112" s="171"/>
      <c r="H112" s="172"/>
    </row>
    <row r="113" spans="1:8" ht="56.25" customHeight="1" x14ac:dyDescent="0.2">
      <c r="A113" s="173" t="s">
        <v>69</v>
      </c>
      <c r="B113" s="174"/>
      <c r="C113" s="169"/>
      <c r="D113" s="140">
        <v>2292</v>
      </c>
      <c r="E113" s="140"/>
      <c r="F113" s="140"/>
      <c r="G113" s="140"/>
      <c r="H113" s="141"/>
    </row>
    <row r="114" spans="1:8" ht="56.25" customHeight="1" x14ac:dyDescent="0.2">
      <c r="A114" s="173" t="s">
        <v>70</v>
      </c>
      <c r="B114" s="174"/>
      <c r="C114" s="169"/>
      <c r="D114" s="140">
        <v>1833.6</v>
      </c>
      <c r="E114" s="140"/>
      <c r="F114" s="140"/>
      <c r="G114" s="140"/>
      <c r="H114" s="141"/>
    </row>
    <row r="115" spans="1:8" ht="56.25" customHeight="1" x14ac:dyDescent="0.2">
      <c r="A115" s="173" t="s">
        <v>71</v>
      </c>
      <c r="B115" s="174"/>
      <c r="C115" s="169"/>
      <c r="D115" s="140">
        <v>1527.9999999999998</v>
      </c>
      <c r="E115" s="140"/>
      <c r="F115" s="140"/>
      <c r="G115" s="140"/>
      <c r="H115" s="141"/>
    </row>
    <row r="116" spans="1:8" ht="56.25" customHeight="1" x14ac:dyDescent="0.2">
      <c r="A116" s="173" t="s">
        <v>72</v>
      </c>
      <c r="B116" s="174"/>
      <c r="C116" s="169"/>
      <c r="D116" s="140">
        <v>1309.7142857142856</v>
      </c>
      <c r="E116" s="140"/>
      <c r="F116" s="140"/>
      <c r="G116" s="140"/>
      <c r="H116" s="141"/>
    </row>
    <row r="117" spans="1:8" ht="56.25" customHeight="1" x14ac:dyDescent="0.2">
      <c r="A117" s="173" t="s">
        <v>73</v>
      </c>
      <c r="B117" s="174"/>
      <c r="C117" s="169"/>
      <c r="D117" s="140">
        <v>1146</v>
      </c>
      <c r="E117" s="140"/>
      <c r="F117" s="140"/>
      <c r="G117" s="140"/>
      <c r="H117" s="141"/>
    </row>
    <row r="118" spans="1:8" ht="56.25" customHeight="1" x14ac:dyDescent="0.2">
      <c r="A118" s="173" t="s">
        <v>74</v>
      </c>
      <c r="B118" s="174"/>
      <c r="C118" s="169"/>
      <c r="D118" s="140">
        <v>1018.6666666666666</v>
      </c>
      <c r="E118" s="140"/>
      <c r="F118" s="140"/>
      <c r="G118" s="140"/>
      <c r="H118" s="141"/>
    </row>
    <row r="119" spans="1:8" ht="56.25" customHeight="1" thickBot="1" x14ac:dyDescent="0.25">
      <c r="A119" s="173" t="s">
        <v>75</v>
      </c>
      <c r="B119" s="174"/>
      <c r="C119" s="177"/>
      <c r="D119" s="140">
        <v>916.8</v>
      </c>
      <c r="E119" s="140"/>
      <c r="F119" s="140"/>
      <c r="G119" s="140"/>
      <c r="H119" s="141"/>
    </row>
    <row r="120" spans="1:8" s="16" customFormat="1" ht="62.45" customHeight="1" thickBot="1" x14ac:dyDescent="0.25">
      <c r="A120" s="178" t="s">
        <v>77</v>
      </c>
      <c r="B120" s="179"/>
      <c r="C12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20" s="44">
        <v>11520</v>
      </c>
      <c r="E120" s="45"/>
      <c r="F120" s="45"/>
      <c r="G120" s="45"/>
      <c r="H120" s="46"/>
    </row>
    <row r="121" spans="1:8" ht="21.75" thickBot="1" x14ac:dyDescent="0.25">
      <c r="A121" s="301"/>
      <c r="B121" s="302"/>
      <c r="C121" s="182"/>
      <c r="D121" s="325"/>
      <c r="E121" s="325"/>
      <c r="F121" s="325"/>
      <c r="G121" s="325"/>
      <c r="H121" s="326"/>
    </row>
    <row r="122" spans="1:8" ht="50.1" customHeight="1" x14ac:dyDescent="0.2">
      <c r="A122" s="143" t="s">
        <v>78</v>
      </c>
      <c r="B122" s="144"/>
      <c r="C122" s="185" t="str">
        <f>"Интернет-площадка 2gis.ru на основе Cправочника организаций "&amp;$C$2&amp;""</f>
        <v>Интернет-площадка 2gis.ru на основе Cправочника организаций "2ГИС.ЧЕБОКСАРЫ"</v>
      </c>
      <c r="D122" s="31">
        <v>2808</v>
      </c>
      <c r="E122" s="32"/>
      <c r="F122" s="32"/>
      <c r="G122" s="32"/>
      <c r="H122" s="33"/>
    </row>
    <row r="123" spans="1:8" ht="50.1" customHeight="1" x14ac:dyDescent="0.2">
      <c r="A123" s="143" t="s">
        <v>79</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3" s="187">
        <v>534</v>
      </c>
      <c r="E123" s="188"/>
      <c r="F123" s="188"/>
      <c r="G123" s="188"/>
      <c r="H123" s="189"/>
    </row>
    <row r="124" spans="1:8" ht="50.1" customHeight="1" x14ac:dyDescent="0.2">
      <c r="A124" s="143" t="s">
        <v>80</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4" s="36">
        <v>1290</v>
      </c>
      <c r="E124" s="37"/>
      <c r="F124" s="37"/>
      <c r="G124" s="37"/>
      <c r="H124" s="38"/>
    </row>
    <row r="125" spans="1:8" ht="50.1" customHeight="1" x14ac:dyDescent="0.2">
      <c r="A125" s="143" t="s">
        <v>81</v>
      </c>
      <c r="B125" s="144"/>
      <c r="C125" s="186" t="str">
        <f>"Интернет-площадка 2gis.ru на основе Cправочника организаций "&amp;$C$2&amp;""</f>
        <v>Интернет-площадка 2gis.ru на основе Cправочника организаций "2ГИС.ЧЕБОКСАРЫ"</v>
      </c>
      <c r="D125" s="36">
        <v>5580</v>
      </c>
      <c r="E125" s="37"/>
      <c r="F125" s="37"/>
      <c r="G125" s="37"/>
      <c r="H125" s="38"/>
    </row>
    <row r="126" spans="1:8" ht="50.1" customHeight="1" x14ac:dyDescent="0.2">
      <c r="A126" s="143" t="s">
        <v>82</v>
      </c>
      <c r="B126" s="144"/>
      <c r="C126" s="186" t="str">
        <f>"Интернет-площадка 2gis.ru на основе Cправочника организаций "&amp;$C$2&amp;""</f>
        <v>Интернет-площадка 2gis.ru на основе Cправочника организаций "2ГИС.ЧЕБОКСАРЫ"</v>
      </c>
      <c r="D126" s="36">
        <v>6696</v>
      </c>
      <c r="E126" s="37"/>
      <c r="F126" s="37"/>
      <c r="G126" s="37"/>
      <c r="H126" s="38"/>
    </row>
    <row r="127" spans="1:8" ht="50.1" customHeight="1" x14ac:dyDescent="0.2">
      <c r="A127" s="143" t="s">
        <v>83</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7" s="36">
        <v>534</v>
      </c>
      <c r="E127" s="37"/>
      <c r="F127" s="37"/>
      <c r="G127" s="37"/>
      <c r="H127" s="38"/>
    </row>
    <row r="128" spans="1:8" ht="50.1" customHeight="1" x14ac:dyDescent="0.2">
      <c r="A128" s="143" t="s">
        <v>84</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8" s="36">
        <v>948</v>
      </c>
      <c r="E128" s="37"/>
      <c r="F128" s="37"/>
      <c r="G128" s="37"/>
      <c r="H128" s="38"/>
    </row>
    <row r="129" spans="1:8" ht="50.1" customHeight="1" x14ac:dyDescent="0.2">
      <c r="A129" s="143" t="s">
        <v>85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9" s="36">
        <v>1830</v>
      </c>
      <c r="E129" s="37"/>
      <c r="F129" s="37"/>
      <c r="G129" s="37"/>
      <c r="H129" s="38"/>
    </row>
    <row r="130" spans="1:8" ht="50.1" customHeight="1" x14ac:dyDescent="0.2">
      <c r="A130" s="143" t="s">
        <v>86</v>
      </c>
      <c r="B130" s="144"/>
      <c r="C130" s="186" t="str">
        <f>C163</f>
        <v>электронный справочник на основе Справочника организаций "2ГИС.ЧЕБОКСАРЫ" (мобильная версия 2ГИС 4.0 и выше)</v>
      </c>
      <c r="D130" s="36">
        <v>12420</v>
      </c>
      <c r="E130" s="37"/>
      <c r="F130" s="37"/>
      <c r="G130" s="37"/>
      <c r="H130" s="38"/>
    </row>
    <row r="131" spans="1:8" ht="50.1" customHeight="1" x14ac:dyDescent="0.2">
      <c r="A131" s="143" t="s">
        <v>87</v>
      </c>
      <c r="B131" s="144"/>
      <c r="C131" s="186" t="s">
        <v>88</v>
      </c>
      <c r="D131" s="36">
        <v>264</v>
      </c>
      <c r="E131" s="37"/>
      <c r="F131" s="37"/>
      <c r="G131" s="37"/>
      <c r="H131" s="38"/>
    </row>
    <row r="132" spans="1:8" ht="79.5" customHeight="1" x14ac:dyDescent="0.2">
      <c r="A132" s="143" t="s">
        <v>89</v>
      </c>
      <c r="B132" s="144"/>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2" s="36">
        <v>3738</v>
      </c>
      <c r="E132" s="37"/>
      <c r="F132" s="37"/>
      <c r="G132" s="37"/>
      <c r="H132" s="38"/>
    </row>
    <row r="133" spans="1:8" ht="79.5" customHeight="1" x14ac:dyDescent="0.2">
      <c r="A133" s="143" t="s">
        <v>90</v>
      </c>
      <c r="B133" s="144"/>
      <c r="C133" s="186" t="str">
        <f t="shared" ref="C133: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3" s="36">
        <v>2994</v>
      </c>
      <c r="E133" s="37"/>
      <c r="F133" s="37"/>
      <c r="G133" s="37"/>
      <c r="H133" s="38"/>
    </row>
    <row r="134" spans="1:8" ht="79.5" customHeight="1" x14ac:dyDescent="0.2">
      <c r="A134" s="143" t="s">
        <v>91</v>
      </c>
      <c r="B134" s="144"/>
      <c r="C134"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4" s="36">
        <v>2904</v>
      </c>
      <c r="E134" s="37"/>
      <c r="F134" s="37"/>
      <c r="G134" s="37"/>
      <c r="H134" s="38"/>
    </row>
    <row r="135" spans="1:8" ht="79.5" customHeight="1" x14ac:dyDescent="0.2">
      <c r="A135" s="143" t="s">
        <v>92</v>
      </c>
      <c r="B135" s="144"/>
      <c r="C135"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5" s="36">
        <v>1500</v>
      </c>
      <c r="E135" s="37"/>
      <c r="F135" s="37"/>
      <c r="G135" s="37"/>
      <c r="H135" s="38"/>
    </row>
    <row r="136" spans="1:8" ht="79.5" customHeight="1" x14ac:dyDescent="0.2">
      <c r="A136" s="143" t="s">
        <v>93</v>
      </c>
      <c r="B136" s="144" t="s">
        <v>93</v>
      </c>
      <c r="C13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6" s="36">
        <v>14670</v>
      </c>
      <c r="E136" s="37"/>
      <c r="F136" s="37"/>
      <c r="G136" s="37"/>
      <c r="H136" s="38"/>
    </row>
    <row r="137" spans="1:8" ht="79.5" customHeight="1" x14ac:dyDescent="0.2">
      <c r="A137" s="143" t="s">
        <v>94</v>
      </c>
      <c r="B137" s="144" t="s">
        <v>94</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7" s="36">
        <v>7500</v>
      </c>
      <c r="E137" s="37"/>
      <c r="F137" s="37"/>
      <c r="G137" s="37"/>
      <c r="H137" s="38"/>
    </row>
    <row r="138" spans="1:8" ht="50.1" customHeight="1" thickBot="1" x14ac:dyDescent="0.25">
      <c r="A138" s="143" t="s">
        <v>95</v>
      </c>
      <c r="B138" s="144"/>
      <c r="C13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8" s="36">
        <v>495</v>
      </c>
      <c r="E138" s="37"/>
      <c r="F138" s="37"/>
      <c r="G138" s="37"/>
      <c r="H138" s="38"/>
    </row>
    <row r="139" spans="1:8" s="16" customFormat="1" ht="102" customHeight="1" thickBot="1" x14ac:dyDescent="0.25">
      <c r="A139" s="143" t="s">
        <v>16</v>
      </c>
      <c r="B139" s="144"/>
      <c r="C13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9" s="36">
        <v>1140</v>
      </c>
      <c r="E139" s="37"/>
      <c r="F139" s="37"/>
      <c r="G139" s="37"/>
      <c r="H139" s="38"/>
    </row>
    <row r="140" spans="1:8" s="16" customFormat="1" ht="102" customHeight="1" thickBot="1" x14ac:dyDescent="0.25">
      <c r="A140" s="143" t="s">
        <v>96</v>
      </c>
      <c r="B140" s="144"/>
      <c r="C14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40" s="36">
        <v>100002</v>
      </c>
      <c r="E140" s="37"/>
      <c r="F140" s="37"/>
      <c r="G140" s="37"/>
      <c r="H140" s="38"/>
    </row>
    <row r="141" spans="1:8" s="16" customFormat="1" ht="126" customHeight="1" x14ac:dyDescent="0.2">
      <c r="A141" s="143" t="s">
        <v>97</v>
      </c>
      <c r="B141" s="144"/>
      <c r="C14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1" s="36">
        <v>12420</v>
      </c>
      <c r="E141" s="37"/>
      <c r="F141" s="37"/>
      <c r="G141" s="37"/>
      <c r="H141" s="38"/>
    </row>
    <row r="142" spans="1:8" s="16" customFormat="1" ht="96" customHeight="1" x14ac:dyDescent="0.2">
      <c r="A142" s="137" t="s">
        <v>98</v>
      </c>
      <c r="B142" s="191"/>
      <c r="C14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2" s="36">
        <v>5760</v>
      </c>
      <c r="E142" s="37"/>
      <c r="F142" s="37"/>
      <c r="G142" s="37"/>
      <c r="H142" s="38"/>
    </row>
    <row r="143" spans="1:8" s="16" customFormat="1" ht="96" customHeight="1" x14ac:dyDescent="0.2">
      <c r="A143" s="137" t="s">
        <v>99</v>
      </c>
      <c r="B143" s="191"/>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43" s="36">
        <v>5010</v>
      </c>
      <c r="E143" s="37"/>
      <c r="F143" s="37"/>
      <c r="G143" s="37"/>
      <c r="H143" s="38"/>
    </row>
    <row r="144" spans="1:8" ht="50.1" customHeight="1" x14ac:dyDescent="0.2">
      <c r="A144" s="143" t="s">
        <v>100</v>
      </c>
      <c r="B144" s="144"/>
      <c r="C144" s="186" t="str">
        <f>"Интернет-площадка 2gis.ru на основе Cправочника организаций "&amp;$C$2&amp;""</f>
        <v>Интернет-площадка 2gis.ru на основе Cправочника организаций "2ГИС.ЧЕБОКСАРЫ"</v>
      </c>
      <c r="D144" s="36">
        <v>3960</v>
      </c>
      <c r="E144" s="37"/>
      <c r="F144" s="37"/>
      <c r="G144" s="37"/>
      <c r="H144" s="38"/>
    </row>
    <row r="145" spans="1:8" ht="50.1" customHeight="1" x14ac:dyDescent="0.2">
      <c r="A145" s="143" t="s">
        <v>101</v>
      </c>
      <c r="B145" s="144"/>
      <c r="C145" s="186" t="str">
        <f t="shared" ref="C145:C154"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6">
        <v>840</v>
      </c>
      <c r="E145" s="37"/>
      <c r="F145" s="37"/>
      <c r="G145" s="37"/>
      <c r="H145" s="38"/>
    </row>
    <row r="146" spans="1:8" ht="50.1" customHeight="1" x14ac:dyDescent="0.2">
      <c r="A146" s="143" t="s">
        <v>102</v>
      </c>
      <c r="B146" s="144"/>
      <c r="C146" s="186" t="str">
        <f t="shared" si="1"/>
        <v>Электронный справочник на основе Справочника организаций "2ГИС.ЧЕБОКСАРЫ" (версия для ПК)</v>
      </c>
      <c r="D146" s="36">
        <v>1920</v>
      </c>
      <c r="E146" s="37"/>
      <c r="F146" s="37"/>
      <c r="G146" s="37"/>
      <c r="H146" s="38"/>
    </row>
    <row r="147" spans="1:8" ht="50.1" customHeight="1" x14ac:dyDescent="0.2">
      <c r="A147" s="143" t="s">
        <v>103</v>
      </c>
      <c r="B147" s="144"/>
      <c r="C147" s="186" t="str">
        <f>"Интернет-площадка 2gis.ru на основе Cправочника организаций "&amp;$C$2&amp;""</f>
        <v>Интернет-площадка 2gis.ru на основе Cправочника организаций "2ГИС.ЧЕБОКСАРЫ"</v>
      </c>
      <c r="D147" s="36">
        <v>7920</v>
      </c>
      <c r="E147" s="37"/>
      <c r="F147" s="37"/>
      <c r="G147" s="37"/>
      <c r="H147" s="38"/>
    </row>
    <row r="148" spans="1:8" ht="50.1" customHeight="1" x14ac:dyDescent="0.2">
      <c r="A148" s="143" t="s">
        <v>104</v>
      </c>
      <c r="B148" s="144"/>
      <c r="C148" s="186" t="str">
        <f>"Интернет-площадка 2gis.ru на основе Cправочника организаций "&amp;$C$2&amp;""</f>
        <v>Интернет-площадка 2gis.ru на основе Cправочника организаций "2ГИС.ЧЕБОКСАРЫ"</v>
      </c>
      <c r="D148" s="36">
        <v>9504</v>
      </c>
      <c r="E148" s="37"/>
      <c r="F148" s="37"/>
      <c r="G148" s="37"/>
      <c r="H148" s="38"/>
    </row>
    <row r="149" spans="1:8" ht="50.1" customHeight="1" x14ac:dyDescent="0.2">
      <c r="A149" s="143" t="s">
        <v>105</v>
      </c>
      <c r="B149" s="144"/>
      <c r="C149" s="186" t="str">
        <f t="shared" si="1"/>
        <v>Электронный справочник на основе Справочника организаций "2ГИС.ЧЕБОКСАРЫ" (версия для ПК)</v>
      </c>
      <c r="D149" s="36">
        <v>840</v>
      </c>
      <c r="E149" s="37"/>
      <c r="F149" s="37"/>
      <c r="G149" s="37"/>
      <c r="H149" s="38"/>
    </row>
    <row r="150" spans="1:8" ht="50.1" customHeight="1" x14ac:dyDescent="0.2">
      <c r="A150" s="143" t="s">
        <v>106</v>
      </c>
      <c r="B150" s="144"/>
      <c r="C150" s="186" t="str">
        <f t="shared" si="1"/>
        <v>Электронный справочник на основе Справочника организаций "2ГИС.ЧЕБОКСАРЫ" (версия для ПК)</v>
      </c>
      <c r="D150" s="36">
        <v>1440</v>
      </c>
      <c r="E150" s="37"/>
      <c r="F150" s="37"/>
      <c r="G150" s="37"/>
      <c r="H150" s="38"/>
    </row>
    <row r="151" spans="1:8" ht="50.1" customHeight="1" x14ac:dyDescent="0.2">
      <c r="A151" s="143" t="s">
        <v>107</v>
      </c>
      <c r="B151" s="144"/>
      <c r="C151" s="186" t="str">
        <f t="shared" si="1"/>
        <v>Электронный справочник на основе Справочника организаций "2ГИС.ЧЕБОКСАРЫ" (версия для ПК)</v>
      </c>
      <c r="D151" s="36">
        <v>2640</v>
      </c>
      <c r="E151" s="37"/>
      <c r="F151" s="37"/>
      <c r="G151" s="37"/>
      <c r="H151" s="38"/>
    </row>
    <row r="152" spans="1:8" ht="50.1" customHeight="1" x14ac:dyDescent="0.2">
      <c r="A152" s="143" t="s">
        <v>108</v>
      </c>
      <c r="B152" s="144"/>
      <c r="C152" s="186" t="s">
        <v>88</v>
      </c>
      <c r="D152" s="36">
        <v>480</v>
      </c>
      <c r="E152" s="37"/>
      <c r="F152" s="37"/>
      <c r="G152" s="37"/>
      <c r="H152" s="38"/>
    </row>
    <row r="153" spans="1:8" ht="81.75" customHeight="1" x14ac:dyDescent="0.2">
      <c r="A153" s="143" t="s">
        <v>109</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6">
        <v>20640</v>
      </c>
      <c r="E153" s="37"/>
      <c r="F153" s="37"/>
      <c r="G153" s="37"/>
      <c r="H153" s="38"/>
    </row>
    <row r="154" spans="1:8" ht="50.1" customHeight="1" thickBot="1" x14ac:dyDescent="0.25">
      <c r="A154" s="143" t="s">
        <v>110</v>
      </c>
      <c r="B154" s="144"/>
      <c r="C154" s="186" t="str">
        <f t="shared" si="1"/>
        <v>Электронный справочник на основе Справочника организаций "2ГИС.ЧЕБОКСАРЫ" (версия для ПК)</v>
      </c>
      <c r="D154" s="44">
        <v>720</v>
      </c>
      <c r="E154" s="45"/>
      <c r="F154" s="45"/>
      <c r="G154" s="45"/>
      <c r="H154" s="46"/>
    </row>
    <row r="155" spans="1:8" s="28" customFormat="1" ht="50.1" customHeight="1" thickBot="1" x14ac:dyDescent="0.25">
      <c r="A155" s="24" t="s">
        <v>111</v>
      </c>
      <c r="B155" s="25"/>
      <c r="C155" s="26"/>
      <c r="D155" s="156"/>
      <c r="E155" s="156"/>
      <c r="F155" s="156"/>
      <c r="G155" s="156"/>
      <c r="H155" s="157"/>
    </row>
    <row r="156" spans="1:8" s="28" customFormat="1" ht="50.1" customHeight="1" thickBot="1" x14ac:dyDescent="0.25">
      <c r="A156" s="382" t="s">
        <v>5</v>
      </c>
      <c r="B156" s="387"/>
      <c r="C156" s="388" t="s">
        <v>7</v>
      </c>
      <c r="D156" s="20" t="s">
        <v>8</v>
      </c>
      <c r="E156" s="21"/>
      <c r="F156" s="21"/>
      <c r="G156" s="21"/>
      <c r="H156" s="22"/>
    </row>
    <row r="157" spans="1:8" s="16" customFormat="1" ht="50.1" customHeight="1" x14ac:dyDescent="0.2">
      <c r="A157" s="137" t="s">
        <v>112</v>
      </c>
      <c r="B157" s="191"/>
      <c r="C157" s="389"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57" s="36">
        <v>7002</v>
      </c>
      <c r="E157" s="37"/>
      <c r="F157" s="37"/>
      <c r="G157" s="37"/>
      <c r="H157" s="38"/>
    </row>
    <row r="158" spans="1:8" s="16" customFormat="1" ht="50.1" customHeight="1" thickBot="1" x14ac:dyDescent="0.25">
      <c r="A158" s="145" t="s">
        <v>113</v>
      </c>
      <c r="B158" s="565"/>
      <c r="C158" s="390"/>
      <c r="D158" s="36">
        <v>6000</v>
      </c>
      <c r="E158" s="37"/>
      <c r="F158" s="37"/>
      <c r="G158" s="37"/>
      <c r="H158" s="38"/>
    </row>
    <row r="159" spans="1:8" s="16" customFormat="1" ht="50.1" customHeight="1" x14ac:dyDescent="0.2">
      <c r="A159" s="194" t="s">
        <v>114</v>
      </c>
      <c r="B159" s="195"/>
      <c r="C159" s="390"/>
      <c r="D159" s="329">
        <v>3000</v>
      </c>
      <c r="E159" s="140"/>
      <c r="F159" s="140"/>
      <c r="G159" s="140"/>
      <c r="H159" s="140"/>
    </row>
    <row r="160" spans="1:8" s="16" customFormat="1" ht="50.1" customHeight="1" x14ac:dyDescent="0.2">
      <c r="A160" s="194" t="s">
        <v>115</v>
      </c>
      <c r="B160" s="195"/>
      <c r="C160" s="390"/>
      <c r="D160" s="329">
        <v>300</v>
      </c>
      <c r="E160" s="140"/>
      <c r="F160" s="140"/>
      <c r="G160" s="140"/>
      <c r="H160" s="140"/>
    </row>
    <row r="161" spans="1:8" s="16" customFormat="1" ht="50.1" customHeight="1" thickBot="1" x14ac:dyDescent="0.25">
      <c r="A161" s="194" t="s">
        <v>116</v>
      </c>
      <c r="B161" s="195"/>
      <c r="C161" s="391"/>
      <c r="D161" s="78">
        <v>1050</v>
      </c>
      <c r="E161" s="79"/>
      <c r="F161" s="79"/>
      <c r="G161" s="79"/>
      <c r="H161" s="79"/>
    </row>
    <row r="162" spans="1:8" s="16" customFormat="1" ht="50.1" customHeight="1" thickBot="1" x14ac:dyDescent="0.25">
      <c r="A162" s="24" t="s">
        <v>117</v>
      </c>
      <c r="B162" s="25"/>
      <c r="C162" s="26"/>
      <c r="D162" s="156"/>
      <c r="E162" s="156"/>
      <c r="F162" s="156"/>
      <c r="G162" s="156"/>
      <c r="H162" s="157"/>
    </row>
    <row r="163" spans="1:8" ht="50.1" customHeight="1" x14ac:dyDescent="0.2">
      <c r="A163" s="143" t="s">
        <v>118</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3" s="200">
        <f>F163*1.2</f>
        <v>4795.2</v>
      </c>
      <c r="E163" s="201">
        <f>F163*1.1</f>
        <v>4395.6000000000004</v>
      </c>
      <c r="F163" s="201">
        <v>3996</v>
      </c>
      <c r="G163" s="201">
        <f>F163*0.75</f>
        <v>2997</v>
      </c>
      <c r="H163" s="202">
        <f>F163*0.5</f>
        <v>1998</v>
      </c>
    </row>
    <row r="164" spans="1:8" ht="50.1" customHeight="1" x14ac:dyDescent="0.2">
      <c r="A164" s="143" t="s">
        <v>119</v>
      </c>
      <c r="B164" s="144"/>
      <c r="C164" s="186" t="str">
        <f>"Интернет-площадка 2gis.ru на основе Cправочника организаций "&amp;$C$2&amp;""</f>
        <v>Интернет-площадка 2gis.ru на основе Cправочника организаций "2ГИС.ЧЕБОКСАРЫ"</v>
      </c>
      <c r="D164" s="36">
        <v>2298</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5" s="36">
        <v>414</v>
      </c>
      <c r="E165" s="37"/>
      <c r="F165" s="37"/>
      <c r="G165" s="37"/>
      <c r="H165" s="38"/>
    </row>
    <row r="166" spans="1:8" ht="50.1" customHeight="1" x14ac:dyDescent="0.2">
      <c r="A166" s="143" t="s">
        <v>121</v>
      </c>
      <c r="B166" s="144"/>
      <c r="C16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6" s="200">
        <f>F166*1.2</f>
        <v>6768</v>
      </c>
      <c r="E166" s="201">
        <f>F166*1.1</f>
        <v>6204.0000000000009</v>
      </c>
      <c r="F166" s="201">
        <v>5640</v>
      </c>
      <c r="G166" s="201">
        <f>F166*0.75</f>
        <v>4230</v>
      </c>
      <c r="H166" s="202">
        <f>F166*0.5</f>
        <v>2820</v>
      </c>
    </row>
    <row r="167" spans="1:8" ht="50.1" customHeight="1" x14ac:dyDescent="0.2">
      <c r="A167" s="143" t="s">
        <v>166</v>
      </c>
      <c r="B167" s="144"/>
      <c r="C167" s="186" t="str">
        <f>"Интернет-площадка 2gis.ru на основе Cправочника организаций "&amp;$C$2&amp;""</f>
        <v>Интернет-площадка 2gis.ru на основе Cправочника организаций "2ГИС.ЧЕБОКСАРЫ"</v>
      </c>
      <c r="D167" s="36">
        <v>3240</v>
      </c>
      <c r="E167" s="37"/>
      <c r="F167" s="37"/>
      <c r="G167" s="37"/>
      <c r="H167" s="38"/>
    </row>
    <row r="168" spans="1:8" ht="50.1" customHeight="1" x14ac:dyDescent="0.2">
      <c r="A168" s="143" t="s">
        <v>123</v>
      </c>
      <c r="B168" s="144"/>
      <c r="C16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8" s="36">
        <v>600</v>
      </c>
      <c r="E168" s="37"/>
      <c r="F168" s="37"/>
      <c r="G168" s="37"/>
      <c r="H168" s="38"/>
    </row>
    <row r="169" spans="1:8" s="16" customFormat="1" ht="126" customHeight="1" thickBot="1" x14ac:dyDescent="0.25">
      <c r="A169" s="143" t="s">
        <v>124</v>
      </c>
      <c r="B169" s="144"/>
      <c r="C169" s="203" t="str">
        <f>C164</f>
        <v>Интернет-площадка 2gis.ru на основе Cправочника организаций "2ГИС.ЧЕБОКСАРЫ"</v>
      </c>
      <c r="D169" s="200">
        <f>F169*1.2</f>
        <v>6652.8</v>
      </c>
      <c r="E169" s="201">
        <f>F169*1.1</f>
        <v>6098.4000000000005</v>
      </c>
      <c r="F169" s="201">
        <v>5544</v>
      </c>
      <c r="G169" s="201">
        <f>F169*0.75</f>
        <v>4158</v>
      </c>
      <c r="H169" s="202">
        <f>F169*0.5</f>
        <v>2772</v>
      </c>
    </row>
    <row r="170" spans="1:8" ht="50.1" customHeight="1" thickBot="1" x14ac:dyDescent="0.25">
      <c r="A170" s="24" t="s">
        <v>185</v>
      </c>
      <c r="B170" s="25"/>
      <c r="C170" s="26"/>
      <c r="D170" s="156"/>
      <c r="E170" s="156"/>
      <c r="F170" s="156"/>
      <c r="G170" s="156"/>
      <c r="H170" s="157"/>
    </row>
    <row r="171" spans="1:8" s="23" customFormat="1" ht="30" customHeight="1" thickBot="1" x14ac:dyDescent="0.25">
      <c r="A171" s="534"/>
      <c r="B171" s="357"/>
      <c r="C171" s="358"/>
      <c r="D171" s="357"/>
      <c r="E171" s="357"/>
      <c r="F171" s="357"/>
      <c r="G171" s="357"/>
      <c r="H171" s="359"/>
    </row>
    <row r="172" spans="1:8" s="16" customFormat="1" ht="185.25" customHeight="1" x14ac:dyDescent="0.2">
      <c r="A172" s="143" t="s">
        <v>186</v>
      </c>
      <c r="B172" s="144"/>
      <c r="C17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72" s="31">
        <v>9300</v>
      </c>
      <c r="E172" s="32"/>
      <c r="F172" s="32"/>
      <c r="G172" s="32"/>
      <c r="H172" s="33"/>
    </row>
    <row r="173" spans="1:8" s="16" customFormat="1" ht="83.25" customHeight="1" thickBot="1" x14ac:dyDescent="0.25">
      <c r="A173" s="143" t="s">
        <v>187</v>
      </c>
      <c r="B173" s="144"/>
      <c r="C173" s="196"/>
      <c r="D173" s="36">
        <v>9300</v>
      </c>
      <c r="E173" s="37"/>
      <c r="F173" s="37"/>
      <c r="G173" s="37"/>
      <c r="H173" s="38"/>
    </row>
    <row r="174" spans="1:8" ht="21.75" thickBot="1" x14ac:dyDescent="0.25">
      <c r="A174" s="301"/>
      <c r="B174" s="302"/>
      <c r="C174" s="182"/>
      <c r="D174" s="325"/>
      <c r="E174" s="325"/>
      <c r="F174" s="325"/>
      <c r="G174" s="325"/>
      <c r="H174" s="326"/>
    </row>
    <row r="176" spans="1:8" ht="21" x14ac:dyDescent="0.2">
      <c r="A176" s="208"/>
      <c r="B176" s="209" t="s">
        <v>126</v>
      </c>
      <c r="C176" s="210" t="s">
        <v>706</v>
      </c>
      <c r="D176" s="210"/>
      <c r="E176" s="211"/>
      <c r="F176" s="211"/>
      <c r="G176" s="211"/>
      <c r="H176" s="211"/>
    </row>
    <row r="177" spans="1:8" ht="21" x14ac:dyDescent="0.2">
      <c r="A177" s="208"/>
      <c r="B177" s="211"/>
      <c r="C177" s="212" t="s">
        <v>707</v>
      </c>
      <c r="D177" s="212"/>
      <c r="E177" s="211"/>
      <c r="F177" s="211"/>
      <c r="G177" s="211"/>
      <c r="H177" s="211"/>
    </row>
    <row r="178" spans="1:8" ht="21" x14ac:dyDescent="0.2">
      <c r="A178" s="208"/>
      <c r="B178" s="211"/>
      <c r="C178" s="212" t="s">
        <v>708</v>
      </c>
      <c r="D178" s="212"/>
      <c r="E178" s="211"/>
      <c r="F178" s="211"/>
      <c r="G178" s="211"/>
      <c r="H178" s="211"/>
    </row>
    <row r="179" spans="1:8" ht="21" x14ac:dyDescent="0.2">
      <c r="C179" s="212"/>
      <c r="D179" s="212"/>
      <c r="E179" s="211"/>
      <c r="F179" s="211"/>
      <c r="G179" s="211"/>
      <c r="H179" s="205"/>
    </row>
    <row r="180" spans="1:8" ht="26.25" customHeight="1" x14ac:dyDescent="0.2">
      <c r="A180" s="215" t="str">
        <f>Абакан_юр!A158</f>
        <v>По соглашению сторон в качестве валюты платежа могут выступать украинские гривны, в этом случае курс следующий: 1 руб. = 0,4427 гривен</v>
      </c>
      <c r="B180" s="215"/>
      <c r="C180" s="215"/>
      <c r="D180" s="216"/>
      <c r="E180" s="216"/>
      <c r="F180" s="217"/>
      <c r="G180" s="218"/>
      <c r="H180" s="218"/>
    </row>
    <row r="181" spans="1:8" ht="26.25" customHeight="1" x14ac:dyDescent="0.2">
      <c r="A181" s="215" t="str">
        <f>Абакан_юр!A159</f>
        <v>По соглашению сторон в качестве валюты платежа могут выступать дирхамы ОАЭ, в этом случае курс следующий: 1 руб. = 0,0427 дирхам</v>
      </c>
      <c r="B181" s="215"/>
      <c r="C181" s="215"/>
      <c r="D181" s="216"/>
      <c r="E181" s="216"/>
      <c r="F181" s="217"/>
      <c r="G181" s="220"/>
      <c r="H181" s="220"/>
    </row>
    <row r="182" spans="1:8" ht="26.25" customHeight="1" x14ac:dyDescent="0.2">
      <c r="A182" s="215" t="str">
        <f>Абакан_юр!A160</f>
        <v>По соглашению сторон в качестве валюты платежа могут выступать доллары США, в этом случае курс следующий: 1 руб. = 0,0117 доллара</v>
      </c>
      <c r="B182" s="215"/>
      <c r="C182" s="215"/>
      <c r="D182" s="216"/>
      <c r="E182" s="216"/>
      <c r="F182" s="217"/>
      <c r="G182" s="220"/>
      <c r="H182" s="220"/>
    </row>
    <row r="183" spans="1:8" ht="26.25" customHeight="1" x14ac:dyDescent="0.2">
      <c r="A183" s="215" t="str">
        <f>Абакан_юр!A161</f>
        <v>По соглашению сторон в качестве валюты платежа могут выступать евро, в этом случае курс следующий: 1 руб. = 0,0108 евро</v>
      </c>
      <c r="B183" s="215"/>
      <c r="C183" s="215"/>
      <c r="D183" s="216"/>
      <c r="E183" s="217"/>
      <c r="F183" s="217"/>
      <c r="G183" s="220"/>
      <c r="H183" s="220"/>
    </row>
    <row r="184" spans="1:8" ht="26.25" customHeight="1" x14ac:dyDescent="0.2">
      <c r="A184" s="215" t="str">
        <f>Абакан_юр!A162</f>
        <v>По соглашению сторон в качестве валюты платежа могут выступать чешские кроны, в этом случае курс следующий: 1 руб. = 0,2672 крона</v>
      </c>
      <c r="B184" s="215"/>
      <c r="C184" s="215"/>
      <c r="D184" s="216"/>
      <c r="E184" s="217"/>
      <c r="F184" s="217"/>
      <c r="G184" s="220"/>
      <c r="H184" s="220"/>
    </row>
    <row r="185" spans="1:8" ht="26.25" customHeight="1" x14ac:dyDescent="0.2">
      <c r="A185" s="215" t="str">
        <f>Абакан_юр!A163</f>
        <v>По соглашению сторон в качестве валюты платежа могут выступать киргизские сомы, в этом случае курс следующий: 1 руб. = 1,0485 сом</v>
      </c>
      <c r="B185" s="215"/>
      <c r="C185" s="215"/>
      <c r="D185" s="216"/>
      <c r="E185" s="216"/>
      <c r="F185" s="217"/>
      <c r="G185" s="220"/>
      <c r="H185" s="220"/>
    </row>
    <row r="186" spans="1:8" ht="26.25" customHeight="1" x14ac:dyDescent="0.2">
      <c r="A18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6" s="215"/>
      <c r="C186" s="215"/>
      <c r="D186" s="216"/>
      <c r="E186" s="216"/>
      <c r="F186" s="217"/>
      <c r="G186" s="220"/>
      <c r="H186" s="220"/>
    </row>
    <row r="187" spans="1:8" ht="26.25" x14ac:dyDescent="0.2">
      <c r="A187" s="221"/>
      <c r="B187" s="221"/>
      <c r="C187" s="222"/>
      <c r="D187" s="223"/>
      <c r="E187" s="223"/>
      <c r="F187" s="224"/>
      <c r="G187" s="225"/>
      <c r="H187" s="225"/>
    </row>
    <row r="188" spans="1:8" ht="21" x14ac:dyDescent="0.2">
      <c r="A188" s="227" t="s">
        <v>137</v>
      </c>
      <c r="B188" s="227"/>
      <c r="C188" s="227"/>
      <c r="D188" s="227"/>
      <c r="E188" s="227"/>
      <c r="F188" s="227"/>
      <c r="G188" s="227"/>
      <c r="H188" s="227"/>
    </row>
    <row r="189" spans="1:8" ht="21" x14ac:dyDescent="0.2">
      <c r="A189" s="227" t="s">
        <v>138</v>
      </c>
      <c r="B189" s="227"/>
      <c r="C189" s="227"/>
      <c r="D189" s="227"/>
      <c r="E189" s="227"/>
      <c r="F189" s="227"/>
      <c r="G189" s="227"/>
      <c r="H189" s="227"/>
    </row>
    <row r="190" spans="1:8" ht="26.25" x14ac:dyDescent="0.2">
      <c r="A190" s="221"/>
      <c r="B190" s="221"/>
      <c r="C190" s="222"/>
      <c r="D190" s="223"/>
      <c r="E190" s="223"/>
      <c r="F190" s="224"/>
      <c r="G190" s="225"/>
      <c r="H190" s="225"/>
    </row>
    <row r="191" spans="1:8" ht="50.1" customHeight="1" thickBot="1" x14ac:dyDescent="0.25">
      <c r="A191" s="228" t="s">
        <v>139</v>
      </c>
      <c r="B191" s="228"/>
      <c r="C191" s="228"/>
      <c r="D191" s="228"/>
      <c r="E191" s="228"/>
      <c r="F191" s="229"/>
      <c r="G191" s="219"/>
      <c r="H191" s="230"/>
    </row>
    <row r="192" spans="1:8" ht="50.1" customHeight="1" thickBot="1" x14ac:dyDescent="0.25">
      <c r="A192" s="231" t="s">
        <v>140</v>
      </c>
      <c r="B192" s="232"/>
      <c r="C192" s="232"/>
      <c r="D192" s="232"/>
      <c r="E192" s="233"/>
      <c r="F192" s="234"/>
      <c r="H192" s="235"/>
    </row>
    <row r="193" spans="1:8" ht="85.5" customHeight="1" thickBot="1" x14ac:dyDescent="0.25">
      <c r="A193" s="305" t="s">
        <v>141</v>
      </c>
      <c r="B193" s="306"/>
      <c r="C193" s="238" t="s">
        <v>142</v>
      </c>
      <c r="D193" s="330" t="s">
        <v>143</v>
      </c>
      <c r="E193" s="331"/>
      <c r="F193" s="240"/>
      <c r="G193" s="240"/>
      <c r="H193" s="240"/>
    </row>
    <row r="194" spans="1:8" ht="110.25" customHeight="1" x14ac:dyDescent="0.2">
      <c r="A194" s="241" t="s">
        <v>144</v>
      </c>
      <c r="B194" s="242"/>
      <c r="C194" s="243" t="s">
        <v>145</v>
      </c>
      <c r="D194" s="244" t="s">
        <v>146</v>
      </c>
      <c r="E194" s="245"/>
      <c r="F194" s="240"/>
      <c r="G194" s="240"/>
      <c r="H194" s="240"/>
    </row>
    <row r="195" spans="1:8" ht="86.25" customHeight="1" x14ac:dyDescent="0.2">
      <c r="A195" s="246" t="s">
        <v>147</v>
      </c>
      <c r="B195" s="247"/>
      <c r="C195" s="248" t="s">
        <v>148</v>
      </c>
      <c r="D195" s="249" t="s">
        <v>149</v>
      </c>
      <c r="E195" s="250"/>
      <c r="F195" s="240"/>
      <c r="G195" s="240"/>
      <c r="H195" s="240"/>
    </row>
    <row r="196" spans="1:8" ht="134.25" customHeight="1" thickBot="1" x14ac:dyDescent="0.25">
      <c r="A196" s="332" t="s">
        <v>150</v>
      </c>
      <c r="B196" s="333"/>
      <c r="C196" s="334" t="s">
        <v>151</v>
      </c>
      <c r="D196" s="335" t="s">
        <v>149</v>
      </c>
      <c r="E196" s="336"/>
      <c r="F196" s="240"/>
      <c r="G196" s="240"/>
      <c r="H196" s="240"/>
    </row>
    <row r="197" spans="1:8" s="205" customFormat="1" ht="102.75" customHeight="1" thickBot="1" x14ac:dyDescent="0.25">
      <c r="A197" s="332" t="s">
        <v>153</v>
      </c>
      <c r="B197" s="333"/>
      <c r="C197" s="546" t="s">
        <v>154</v>
      </c>
      <c r="D197" s="335" t="s">
        <v>149</v>
      </c>
      <c r="E197" s="336"/>
      <c r="F197" s="234"/>
      <c r="G197" s="234"/>
      <c r="H197" s="234"/>
    </row>
    <row r="198" spans="1:8" s="226" customFormat="1" ht="222.75" customHeight="1" thickBot="1" x14ac:dyDescent="0.25">
      <c r="A198" s="332" t="s">
        <v>155</v>
      </c>
      <c r="B198" s="333"/>
      <c r="C198" s="334" t="s">
        <v>156</v>
      </c>
      <c r="D198" s="335" t="s">
        <v>149</v>
      </c>
      <c r="E198" s="336"/>
      <c r="F198" s="224"/>
      <c r="G198" s="225"/>
      <c r="H198" s="225"/>
    </row>
    <row r="199" spans="1:8" ht="39" customHeight="1" x14ac:dyDescent="0.2">
      <c r="A199" s="252" t="s">
        <v>157</v>
      </c>
      <c r="B199" s="252"/>
      <c r="C199" s="252"/>
      <c r="D199" s="252"/>
      <c r="E199" s="252"/>
      <c r="F199" s="252"/>
      <c r="G199" s="252"/>
      <c r="H199" s="252"/>
    </row>
    <row r="200" spans="1:8" ht="39" customHeight="1" x14ac:dyDescent="0.2">
      <c r="A200" s="252" t="s">
        <v>158</v>
      </c>
      <c r="B200" s="252"/>
      <c r="C200" s="252"/>
      <c r="D200" s="252"/>
      <c r="E200" s="252"/>
      <c r="F200" s="252"/>
      <c r="G200" s="252"/>
      <c r="H200" s="252"/>
    </row>
    <row r="201" spans="1:8" ht="189.75" customHeight="1" x14ac:dyDescent="0.2">
      <c r="A20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27"/>
      <c r="C201" s="227"/>
      <c r="D201" s="227"/>
      <c r="E201" s="227"/>
      <c r="F201" s="227"/>
      <c r="G201" s="227"/>
      <c r="H201" s="227"/>
    </row>
    <row r="202" spans="1:8" ht="73.5" customHeight="1" x14ac:dyDescent="0.2">
      <c r="A202" s="227" t="s">
        <v>160</v>
      </c>
      <c r="B202" s="227"/>
      <c r="C202" s="227"/>
      <c r="D202" s="227"/>
      <c r="E202" s="227"/>
      <c r="F202" s="227"/>
      <c r="G202" s="227"/>
      <c r="H202" s="227"/>
    </row>
    <row r="203" spans="1:8" ht="23.25" x14ac:dyDescent="0.2">
      <c r="A203" s="252" t="s">
        <v>161</v>
      </c>
      <c r="B203" s="252"/>
      <c r="C203" s="252"/>
      <c r="D203" s="252"/>
      <c r="E203" s="252"/>
      <c r="F203" s="252"/>
      <c r="G203" s="252"/>
      <c r="H203" s="252"/>
    </row>
    <row r="204" spans="1:8" s="254" customFormat="1" ht="114.75" customHeight="1" x14ac:dyDescent="0.2">
      <c r="A204" s="227" t="s">
        <v>162</v>
      </c>
      <c r="B204" s="227"/>
      <c r="C204" s="227"/>
      <c r="D204" s="227"/>
      <c r="E204" s="227"/>
      <c r="F204" s="227"/>
      <c r="G204" s="227"/>
      <c r="H204" s="227"/>
    </row>
  </sheetData>
  <sheetProtection selectLockedCells="1" selectUnlockedCells="1"/>
  <mergeCells count="338">
    <mergeCell ref="A199:H199"/>
    <mergeCell ref="A200:H200"/>
    <mergeCell ref="A201:H201"/>
    <mergeCell ref="A202:H202"/>
    <mergeCell ref="A203:H203"/>
    <mergeCell ref="A204:E204"/>
    <mergeCell ref="F204:H204"/>
    <mergeCell ref="A196:B196"/>
    <mergeCell ref="D196:E196"/>
    <mergeCell ref="A197:B197"/>
    <mergeCell ref="D197:E197"/>
    <mergeCell ref="A198:B198"/>
    <mergeCell ref="D198:E198"/>
    <mergeCell ref="A193:B193"/>
    <mergeCell ref="D193:E193"/>
    <mergeCell ref="A194:B194"/>
    <mergeCell ref="D194:E194"/>
    <mergeCell ref="A195:B195"/>
    <mergeCell ref="D195:E195"/>
    <mergeCell ref="A185:C185"/>
    <mergeCell ref="A186:C186"/>
    <mergeCell ref="A188:H188"/>
    <mergeCell ref="A189:H189"/>
    <mergeCell ref="A191:E191"/>
    <mergeCell ref="A192:E192"/>
    <mergeCell ref="A180:C180"/>
    <mergeCell ref="G180:H180"/>
    <mergeCell ref="A181:C181"/>
    <mergeCell ref="A182:C182"/>
    <mergeCell ref="A183:C183"/>
    <mergeCell ref="A184:C184"/>
    <mergeCell ref="A174:B174"/>
    <mergeCell ref="D174:H174"/>
    <mergeCell ref="C176:D176"/>
    <mergeCell ref="C177:D177"/>
    <mergeCell ref="C178:D178"/>
    <mergeCell ref="C179:D179"/>
    <mergeCell ref="A169:B169"/>
    <mergeCell ref="A170:B170"/>
    <mergeCell ref="D170:H170"/>
    <mergeCell ref="A171:C171"/>
    <mergeCell ref="D171:H171"/>
    <mergeCell ref="A172:B172"/>
    <mergeCell ref="C172:C173"/>
    <mergeCell ref="D172:H172"/>
    <mergeCell ref="A173:B173"/>
    <mergeCell ref="D173:H173"/>
    <mergeCell ref="A165:B165"/>
    <mergeCell ref="D165:H165"/>
    <mergeCell ref="A166:B166"/>
    <mergeCell ref="A167:B167"/>
    <mergeCell ref="D167:H167"/>
    <mergeCell ref="A168:B168"/>
    <mergeCell ref="D168:H168"/>
    <mergeCell ref="D161:H161"/>
    <mergeCell ref="A162:B162"/>
    <mergeCell ref="D162:H162"/>
    <mergeCell ref="A163:B163"/>
    <mergeCell ref="A164:B164"/>
    <mergeCell ref="D164:H164"/>
    <mergeCell ref="A157:B157"/>
    <mergeCell ref="C157:C161"/>
    <mergeCell ref="D157:H157"/>
    <mergeCell ref="A158:B158"/>
    <mergeCell ref="D158:H158"/>
    <mergeCell ref="A159:B159"/>
    <mergeCell ref="D159:H159"/>
    <mergeCell ref="A160:B160"/>
    <mergeCell ref="D160:H160"/>
    <mergeCell ref="A161:B161"/>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C102:C119"/>
    <mergeCell ref="D102:H102"/>
    <mergeCell ref="A103:B103"/>
    <mergeCell ref="D103:H103"/>
    <mergeCell ref="A104:B104"/>
    <mergeCell ref="D104:H104"/>
    <mergeCell ref="A105:B105"/>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5:B85"/>
    <mergeCell ref="D85:H85"/>
    <mergeCell ref="A86:C86"/>
    <mergeCell ref="D86:H86"/>
    <mergeCell ref="C87:C89"/>
    <mergeCell ref="D87:H87"/>
    <mergeCell ref="D88:H88"/>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4"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361">
        <f>F48*1.2</f>
        <v>5760</v>
      </c>
      <c r="E48" s="361">
        <f>F48*1.1</f>
        <v>5280</v>
      </c>
      <c r="F48" s="361">
        <v>4800</v>
      </c>
      <c r="G48" s="361">
        <f>F48*0.75</f>
        <v>3600</v>
      </c>
      <c r="H48" s="361">
        <f>F48*0.5</f>
        <v>2400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6300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6" s="127">
        <v>600</v>
      </c>
      <c r="E56" s="128"/>
      <c r="F56" s="128"/>
      <c r="G56" s="128"/>
      <c r="H56" s="129"/>
    </row>
    <row r="57" spans="1:8" ht="37.5" customHeight="1" x14ac:dyDescent="0.2">
      <c r="A57" s="130" t="s">
        <v>33</v>
      </c>
      <c r="B57" s="131"/>
      <c r="C57" s="126"/>
      <c r="D57" s="36">
        <v>900</v>
      </c>
      <c r="E57" s="37"/>
      <c r="F57" s="37"/>
      <c r="G57" s="37"/>
      <c r="H57" s="38"/>
    </row>
    <row r="58" spans="1:8" ht="37.5" customHeight="1" x14ac:dyDescent="0.2">
      <c r="A58" s="130" t="s">
        <v>34</v>
      </c>
      <c r="B58" s="131"/>
      <c r="C58" s="126"/>
      <c r="D58" s="36">
        <v>1200</v>
      </c>
      <c r="E58" s="37"/>
      <c r="F58" s="37"/>
      <c r="G58" s="37"/>
      <c r="H58" s="38"/>
    </row>
    <row r="59" spans="1:8" ht="37.5" customHeight="1" x14ac:dyDescent="0.2">
      <c r="A59" s="130" t="s">
        <v>35</v>
      </c>
      <c r="B59" s="131"/>
      <c r="C59" s="126"/>
      <c r="D59" s="36">
        <v>1500</v>
      </c>
      <c r="E59" s="37"/>
      <c r="F59" s="37"/>
      <c r="G59" s="37"/>
      <c r="H59" s="38"/>
    </row>
    <row r="60" spans="1:8" ht="37.5" customHeight="1" x14ac:dyDescent="0.2">
      <c r="A60" s="130" t="s">
        <v>36</v>
      </c>
      <c r="B60" s="131"/>
      <c r="C60" s="126"/>
      <c r="D60" s="36">
        <v>1800</v>
      </c>
      <c r="E60" s="37"/>
      <c r="F60" s="37"/>
      <c r="G60" s="37"/>
      <c r="H60" s="38"/>
    </row>
    <row r="61" spans="1:8" ht="37.5" customHeight="1" x14ac:dyDescent="0.2">
      <c r="A61" s="130" t="s">
        <v>37</v>
      </c>
      <c r="B61" s="131"/>
      <c r="C61" s="126"/>
      <c r="D61" s="36">
        <v>2100</v>
      </c>
      <c r="E61" s="37"/>
      <c r="F61" s="37"/>
      <c r="G61" s="37"/>
      <c r="H61" s="38"/>
    </row>
    <row r="62" spans="1:8" ht="37.5" customHeight="1" x14ac:dyDescent="0.2">
      <c r="A62" s="130" t="s">
        <v>38</v>
      </c>
      <c r="B62" s="131"/>
      <c r="C62" s="126"/>
      <c r="D62" s="36">
        <v>2400</v>
      </c>
      <c r="E62" s="37"/>
      <c r="F62" s="37"/>
      <c r="G62" s="37"/>
      <c r="H62" s="38"/>
    </row>
    <row r="63" spans="1:8" ht="37.5" customHeight="1" x14ac:dyDescent="0.2">
      <c r="A63" s="130" t="s">
        <v>39</v>
      </c>
      <c r="B63" s="131"/>
      <c r="C63" s="126"/>
      <c r="D63" s="36">
        <v>2700</v>
      </c>
      <c r="E63" s="37"/>
      <c r="F63" s="37"/>
      <c r="G63" s="37"/>
      <c r="H63" s="38"/>
    </row>
    <row r="64" spans="1:8" ht="37.5" customHeight="1" x14ac:dyDescent="0.2">
      <c r="A64" s="130" t="s">
        <v>40</v>
      </c>
      <c r="B64" s="131"/>
      <c r="C64" s="126"/>
      <c r="D64" s="36">
        <v>3000</v>
      </c>
      <c r="E64" s="37"/>
      <c r="F64" s="37"/>
      <c r="G64" s="37"/>
      <c r="H64" s="38"/>
    </row>
    <row r="65" spans="1:8" ht="37.5" customHeight="1" x14ac:dyDescent="0.2">
      <c r="A65" s="130" t="s">
        <v>41</v>
      </c>
      <c r="B65" s="131"/>
      <c r="C65" s="126"/>
      <c r="D65" s="36">
        <v>3300</v>
      </c>
      <c r="E65" s="37"/>
      <c r="F65" s="37"/>
      <c r="G65" s="37"/>
      <c r="H65" s="38"/>
    </row>
    <row r="66" spans="1:8" ht="37.5" customHeight="1" x14ac:dyDescent="0.2">
      <c r="A66" s="130" t="s">
        <v>42</v>
      </c>
      <c r="B66" s="131"/>
      <c r="C66" s="126"/>
      <c r="D66" s="36">
        <v>3600</v>
      </c>
      <c r="E66" s="37"/>
      <c r="F66" s="37"/>
      <c r="G66" s="37"/>
      <c r="H66" s="38"/>
    </row>
    <row r="67" spans="1:8" ht="37.5" customHeight="1" x14ac:dyDescent="0.2">
      <c r="A67" s="130" t="s">
        <v>43</v>
      </c>
      <c r="B67" s="131"/>
      <c r="C67" s="126"/>
      <c r="D67" s="36">
        <v>3900</v>
      </c>
      <c r="E67" s="37"/>
      <c r="F67" s="37"/>
      <c r="G67" s="37"/>
      <c r="H67" s="38"/>
    </row>
    <row r="68" spans="1:8" ht="37.5" customHeight="1" x14ac:dyDescent="0.2">
      <c r="A68" s="130" t="s">
        <v>44</v>
      </c>
      <c r="B68" s="131"/>
      <c r="C68" s="126"/>
      <c r="D68" s="36">
        <v>4200</v>
      </c>
      <c r="E68" s="37"/>
      <c r="F68" s="37"/>
      <c r="G68" s="37"/>
      <c r="H68" s="38"/>
    </row>
    <row r="69" spans="1:8" ht="37.5" customHeight="1" x14ac:dyDescent="0.2">
      <c r="A69" s="130" t="s">
        <v>45</v>
      </c>
      <c r="B69" s="131"/>
      <c r="C69" s="126"/>
      <c r="D69" s="36">
        <v>4500</v>
      </c>
      <c r="E69" s="37"/>
      <c r="F69" s="37"/>
      <c r="G69" s="37"/>
      <c r="H69" s="38"/>
    </row>
    <row r="70" spans="1:8" ht="37.5" customHeight="1" x14ac:dyDescent="0.2">
      <c r="A70" s="130" t="s">
        <v>46</v>
      </c>
      <c r="B70" s="131"/>
      <c r="C70" s="126"/>
      <c r="D70" s="36">
        <v>4800</v>
      </c>
      <c r="E70" s="37"/>
      <c r="F70" s="37"/>
      <c r="G70" s="37"/>
      <c r="H70" s="38"/>
    </row>
    <row r="71" spans="1:8" ht="37.5" customHeight="1" x14ac:dyDescent="0.2">
      <c r="A71" s="130" t="s">
        <v>47</v>
      </c>
      <c r="B71" s="131"/>
      <c r="C71" s="126"/>
      <c r="D71" s="36">
        <v>5100</v>
      </c>
      <c r="E71" s="37"/>
      <c r="F71" s="37"/>
      <c r="G71" s="37"/>
      <c r="H71" s="38"/>
    </row>
    <row r="72" spans="1:8" ht="37.5" customHeight="1" x14ac:dyDescent="0.2">
      <c r="A72" s="130" t="s">
        <v>48</v>
      </c>
      <c r="B72" s="131"/>
      <c r="C72" s="126"/>
      <c r="D72" s="36">
        <v>5400</v>
      </c>
      <c r="E72" s="37"/>
      <c r="F72" s="37"/>
      <c r="G72" s="37"/>
      <c r="H72" s="38"/>
    </row>
    <row r="73" spans="1:8" ht="37.5" customHeight="1" x14ac:dyDescent="0.2">
      <c r="A73" s="130" t="s">
        <v>49</v>
      </c>
      <c r="B73" s="131"/>
      <c r="C73" s="126"/>
      <c r="D73" s="36">
        <v>5700</v>
      </c>
      <c r="E73" s="37"/>
      <c r="F73" s="37"/>
      <c r="G73" s="37"/>
      <c r="H73" s="38"/>
    </row>
    <row r="74" spans="1:8" ht="37.5" customHeight="1" x14ac:dyDescent="0.2">
      <c r="A74" s="130" t="s">
        <v>50</v>
      </c>
      <c r="B74" s="131"/>
      <c r="C74" s="126"/>
      <c r="D74" s="36">
        <v>6000</v>
      </c>
      <c r="E74" s="37"/>
      <c r="F74" s="37"/>
      <c r="G74" s="37"/>
      <c r="H74" s="38"/>
    </row>
    <row r="75" spans="1:8" ht="37.5" customHeight="1" x14ac:dyDescent="0.2">
      <c r="A75" s="130" t="s">
        <v>51</v>
      </c>
      <c r="B75" s="131"/>
      <c r="C75" s="126"/>
      <c r="D75" s="36">
        <v>6300</v>
      </c>
      <c r="E75" s="37"/>
      <c r="F75" s="37"/>
      <c r="G75" s="37"/>
      <c r="H75" s="38"/>
    </row>
    <row r="76" spans="1:8" ht="37.5" customHeight="1" x14ac:dyDescent="0.2">
      <c r="A76" s="130" t="s">
        <v>197</v>
      </c>
      <c r="B76" s="131"/>
      <c r="C76" s="126"/>
      <c r="D76" s="36">
        <v>6600</v>
      </c>
      <c r="E76" s="37"/>
      <c r="F76" s="37"/>
      <c r="G76" s="37"/>
      <c r="H76" s="38"/>
    </row>
    <row r="77" spans="1:8" ht="37.5" customHeight="1" x14ac:dyDescent="0.2">
      <c r="A77" s="130" t="s">
        <v>198</v>
      </c>
      <c r="B77" s="131"/>
      <c r="C77" s="126"/>
      <c r="D77" s="36">
        <v>6900</v>
      </c>
      <c r="E77" s="37"/>
      <c r="F77" s="37"/>
      <c r="G77" s="37"/>
      <c r="H77" s="38"/>
    </row>
    <row r="78" spans="1:8" ht="37.5" customHeight="1" x14ac:dyDescent="0.2">
      <c r="A78" s="130" t="s">
        <v>199</v>
      </c>
      <c r="B78" s="131"/>
      <c r="C78" s="126"/>
      <c r="D78" s="36">
        <v>7200</v>
      </c>
      <c r="E78" s="37"/>
      <c r="F78" s="37"/>
      <c r="G78" s="37"/>
      <c r="H78" s="38"/>
    </row>
    <row r="79" spans="1:8" ht="37.5" customHeight="1" x14ac:dyDescent="0.2">
      <c r="A79" s="130" t="s">
        <v>200</v>
      </c>
      <c r="B79" s="131"/>
      <c r="C79" s="126"/>
      <c r="D79" s="36">
        <v>7500</v>
      </c>
      <c r="E79" s="37"/>
      <c r="F79" s="37"/>
      <c r="G79" s="37"/>
      <c r="H79" s="38"/>
    </row>
    <row r="80" spans="1:8" ht="37.5" customHeight="1" x14ac:dyDescent="0.2">
      <c r="A80" s="130" t="s">
        <v>201</v>
      </c>
      <c r="B80" s="131"/>
      <c r="C80" s="126"/>
      <c r="D80" s="36">
        <v>7800</v>
      </c>
      <c r="E80" s="37"/>
      <c r="F80" s="37"/>
      <c r="G80" s="37"/>
      <c r="H80" s="38"/>
    </row>
    <row r="81" spans="1:8" ht="37.5" customHeight="1" x14ac:dyDescent="0.2">
      <c r="A81" s="130" t="s">
        <v>202</v>
      </c>
      <c r="B81" s="131"/>
      <c r="C81" s="126"/>
      <c r="D81" s="36">
        <v>8100</v>
      </c>
      <c r="E81" s="37"/>
      <c r="F81" s="37"/>
      <c r="G81" s="37"/>
      <c r="H81" s="38"/>
    </row>
    <row r="82" spans="1:8" ht="37.5" customHeight="1" x14ac:dyDescent="0.2">
      <c r="A82" s="130" t="s">
        <v>203</v>
      </c>
      <c r="B82" s="131"/>
      <c r="C82" s="126"/>
      <c r="D82" s="36">
        <v>8400</v>
      </c>
      <c r="E82" s="37"/>
      <c r="F82" s="37"/>
      <c r="G82" s="37"/>
      <c r="H82" s="38"/>
    </row>
    <row r="83" spans="1:8" ht="37.5" customHeight="1" x14ac:dyDescent="0.2">
      <c r="A83" s="130" t="s">
        <v>204</v>
      </c>
      <c r="B83" s="131"/>
      <c r="C83" s="126"/>
      <c r="D83" s="36">
        <v>8700</v>
      </c>
      <c r="E83" s="37"/>
      <c r="F83" s="37"/>
      <c r="G83" s="37"/>
      <c r="H83" s="38"/>
    </row>
    <row r="84" spans="1:8" ht="37.5" customHeight="1" x14ac:dyDescent="0.2">
      <c r="A84" s="130" t="s">
        <v>205</v>
      </c>
      <c r="B84" s="131"/>
      <c r="C84" s="126"/>
      <c r="D84" s="36">
        <v>9000</v>
      </c>
      <c r="E84" s="37"/>
      <c r="F84" s="37"/>
      <c r="G84" s="37"/>
      <c r="H84" s="38"/>
    </row>
    <row r="85" spans="1:8" ht="37.5" customHeight="1" thickBot="1" x14ac:dyDescent="0.25">
      <c r="A85" s="130" t="s">
        <v>206</v>
      </c>
      <c r="B85" s="131"/>
      <c r="C85" s="573"/>
      <c r="D85" s="36">
        <v>9300</v>
      </c>
      <c r="E85" s="37"/>
      <c r="F85" s="37"/>
      <c r="G85" s="37"/>
      <c r="H85" s="38"/>
    </row>
    <row r="86" spans="1:8" ht="53.25" customHeight="1" thickBot="1" x14ac:dyDescent="0.25">
      <c r="A86" s="119" t="s">
        <v>52</v>
      </c>
      <c r="B86" s="120"/>
      <c r="C86" s="120"/>
      <c r="D86" s="121" t="str">
        <f>"от "&amp;MIN(D87:D96)&amp;" до "&amp;MAX(D87:D96)</f>
        <v>от 180 до 1200</v>
      </c>
      <c r="E86" s="122"/>
      <c r="F86" s="122"/>
      <c r="G86" s="122"/>
      <c r="H86" s="123"/>
    </row>
    <row r="87" spans="1:8" ht="151.5" x14ac:dyDescent="0.2">
      <c r="A87" s="132" t="s">
        <v>53</v>
      </c>
      <c r="B87" s="133" t="s">
        <v>13</v>
      </c>
      <c r="C87" s="321"/>
      <c r="D87" s="135">
        <v>804</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88" s="140">
        <v>180</v>
      </c>
      <c r="E88" s="140"/>
      <c r="F88" s="140"/>
      <c r="G88" s="140"/>
      <c r="H88" s="141"/>
    </row>
    <row r="89" spans="1:8" ht="37.5" customHeight="1" x14ac:dyDescent="0.2">
      <c r="A89" s="137" t="s">
        <v>55</v>
      </c>
      <c r="B89" s="138"/>
      <c r="C89" s="142"/>
      <c r="D89" s="140">
        <v>1200</v>
      </c>
      <c r="E89" s="140"/>
      <c r="F89" s="140"/>
      <c r="G89" s="140"/>
      <c r="H89" s="141"/>
    </row>
    <row r="90" spans="1:8" ht="37.5" customHeight="1" x14ac:dyDescent="0.2">
      <c r="A90" s="137" t="s">
        <v>56</v>
      </c>
      <c r="B90" s="138"/>
      <c r="C90" s="142"/>
      <c r="D90" s="140">
        <v>600</v>
      </c>
      <c r="E90" s="140"/>
      <c r="F90" s="140"/>
      <c r="G90" s="140"/>
      <c r="H90" s="141"/>
    </row>
    <row r="91" spans="1:8" ht="37.5" customHeight="1" x14ac:dyDescent="0.2">
      <c r="A91" s="143" t="s">
        <v>57</v>
      </c>
      <c r="B91" s="144"/>
      <c r="C91" s="142"/>
      <c r="D91" s="140">
        <v>900</v>
      </c>
      <c r="E91" s="140"/>
      <c r="F91" s="140"/>
      <c r="G91" s="140"/>
      <c r="H91" s="141"/>
    </row>
    <row r="92" spans="1:8" ht="37.5" customHeight="1" x14ac:dyDescent="0.2">
      <c r="A92" s="137" t="s">
        <v>58</v>
      </c>
      <c r="B92" s="138"/>
      <c r="C92" s="142"/>
      <c r="D92" s="140">
        <v>240</v>
      </c>
      <c r="E92" s="140"/>
      <c r="F92" s="140"/>
      <c r="G92" s="140"/>
      <c r="H92" s="141"/>
    </row>
    <row r="93" spans="1:8" ht="37.5" customHeight="1" x14ac:dyDescent="0.2">
      <c r="A93" s="137" t="s">
        <v>59</v>
      </c>
      <c r="B93" s="138"/>
      <c r="C93" s="142"/>
      <c r="D93" s="140">
        <v>240</v>
      </c>
      <c r="E93" s="140"/>
      <c r="F93" s="140"/>
      <c r="G93" s="140"/>
      <c r="H93" s="141"/>
    </row>
    <row r="94" spans="1:8" ht="37.5" customHeight="1" x14ac:dyDescent="0.2">
      <c r="A94" s="137" t="s">
        <v>60</v>
      </c>
      <c r="B94" s="138"/>
      <c r="C94" s="142"/>
      <c r="D94" s="140">
        <v>480</v>
      </c>
      <c r="E94" s="140"/>
      <c r="F94" s="140"/>
      <c r="G94" s="140"/>
      <c r="H94" s="141"/>
    </row>
    <row r="95" spans="1:8" ht="37.5" customHeight="1" x14ac:dyDescent="0.2">
      <c r="A95" s="137" t="s">
        <v>61</v>
      </c>
      <c r="B95" s="138"/>
      <c r="C95" s="142"/>
      <c r="D95" s="140">
        <v>720</v>
      </c>
      <c r="E95" s="140"/>
      <c r="F95" s="140"/>
      <c r="G95" s="140"/>
      <c r="H95" s="141"/>
    </row>
    <row r="96" spans="1:8" ht="37.5" customHeight="1" thickBot="1" x14ac:dyDescent="0.25">
      <c r="A96" s="145" t="s">
        <v>62</v>
      </c>
      <c r="B96" s="146"/>
      <c r="C96" s="147"/>
      <c r="D96" s="148">
        <v>600</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7" s="45">
        <v>30</v>
      </c>
      <c r="E97" s="45"/>
      <c r="F97" s="45"/>
      <c r="G97" s="45"/>
      <c r="H97" s="46"/>
    </row>
    <row r="98" spans="1:8" ht="50.1" customHeight="1" thickBot="1" x14ac:dyDescent="0.25">
      <c r="A98" s="24" t="s">
        <v>65</v>
      </c>
      <c r="B98" s="25"/>
      <c r="C98" s="26"/>
      <c r="D98" s="156" t="str">
        <f>"от "&amp;MIN(D100,D120:H121,F160,D122:H136)&amp;" до "&amp;MAX(D100,D120:H121,F160,D122:H136)</f>
        <v>от 480 до 7200</v>
      </c>
      <c r="E98" s="156"/>
      <c r="F98" s="156"/>
      <c r="G98" s="156"/>
      <c r="H98" s="157"/>
    </row>
    <row r="99" spans="1:8" ht="21.75" thickBot="1" x14ac:dyDescent="0.25">
      <c r="A99" s="301"/>
      <c r="B99" s="302"/>
      <c r="C99" s="118"/>
      <c r="D99" s="325"/>
      <c r="E99" s="325"/>
      <c r="F99" s="325"/>
      <c r="G99" s="325"/>
      <c r="H99" s="326"/>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00" s="165">
        <v>2202</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550.5</v>
      </c>
      <c r="E102" s="140"/>
      <c r="F102" s="140"/>
      <c r="G102" s="140"/>
      <c r="H102" s="141"/>
    </row>
    <row r="103" spans="1:8" ht="63" customHeight="1" x14ac:dyDescent="0.2">
      <c r="A103" s="173" t="s">
        <v>70</v>
      </c>
      <c r="B103" s="174"/>
      <c r="C103" s="169"/>
      <c r="D103" s="140">
        <f>D100/5</f>
        <v>440.4</v>
      </c>
      <c r="E103" s="140"/>
      <c r="F103" s="140"/>
      <c r="G103" s="140"/>
      <c r="H103" s="141"/>
    </row>
    <row r="104" spans="1:8" ht="63" customHeight="1" x14ac:dyDescent="0.2">
      <c r="A104" s="173" t="s">
        <v>71</v>
      </c>
      <c r="B104" s="174"/>
      <c r="C104" s="169"/>
      <c r="D104" s="140">
        <f>D100/6</f>
        <v>367</v>
      </c>
      <c r="E104" s="140"/>
      <c r="F104" s="140"/>
      <c r="G104" s="140"/>
      <c r="H104" s="141"/>
    </row>
    <row r="105" spans="1:8" ht="63" customHeight="1" x14ac:dyDescent="0.2">
      <c r="A105" s="173" t="s">
        <v>72</v>
      </c>
      <c r="B105" s="174"/>
      <c r="C105" s="169"/>
      <c r="D105" s="140">
        <f>D100/7</f>
        <v>314.57142857142856</v>
      </c>
      <c r="E105" s="140"/>
      <c r="F105" s="140"/>
      <c r="G105" s="140"/>
      <c r="H105" s="141"/>
    </row>
    <row r="106" spans="1:8" ht="63" customHeight="1" x14ac:dyDescent="0.2">
      <c r="A106" s="173" t="s">
        <v>73</v>
      </c>
      <c r="B106" s="174"/>
      <c r="C106" s="169"/>
      <c r="D106" s="140">
        <f>D100/8</f>
        <v>275.25</v>
      </c>
      <c r="E106" s="140"/>
      <c r="F106" s="140"/>
      <c r="G106" s="140"/>
      <c r="H106" s="141"/>
    </row>
    <row r="107" spans="1:8" ht="63" customHeight="1" x14ac:dyDescent="0.2">
      <c r="A107" s="173" t="s">
        <v>74</v>
      </c>
      <c r="B107" s="174"/>
      <c r="C107" s="169"/>
      <c r="D107" s="140">
        <f>D100/9</f>
        <v>244.66666666666666</v>
      </c>
      <c r="E107" s="140"/>
      <c r="F107" s="140"/>
      <c r="G107" s="140"/>
      <c r="H107" s="141"/>
    </row>
    <row r="108" spans="1:8" ht="63" customHeight="1" x14ac:dyDescent="0.2">
      <c r="A108" s="173" t="s">
        <v>75</v>
      </c>
      <c r="B108" s="174"/>
      <c r="C108" s="169"/>
      <c r="D108" s="140">
        <f>D100/10</f>
        <v>220.2</v>
      </c>
      <c r="E108" s="140"/>
      <c r="F108" s="140"/>
      <c r="G108" s="140"/>
      <c r="H108" s="141"/>
    </row>
    <row r="109" spans="1:8" ht="63" customHeight="1" thickBot="1" x14ac:dyDescent="0.25">
      <c r="A109" s="162" t="s">
        <v>76</v>
      </c>
      <c r="B109" s="163"/>
      <c r="C109" s="169"/>
      <c r="D109" s="165">
        <v>3288</v>
      </c>
      <c r="E109" s="165"/>
      <c r="F109" s="165"/>
      <c r="G109" s="165"/>
      <c r="H109" s="166"/>
    </row>
    <row r="110" spans="1:8" ht="63" customHeight="1" thickBot="1" x14ac:dyDescent="0.25">
      <c r="A110" s="167" t="s">
        <v>67</v>
      </c>
      <c r="B110" s="168"/>
      <c r="C110" s="169"/>
      <c r="D110" s="170" t="s">
        <v>68</v>
      </c>
      <c r="E110" s="171"/>
      <c r="F110" s="171"/>
      <c r="G110" s="171"/>
      <c r="H110" s="172"/>
    </row>
    <row r="111" spans="1:8" ht="63" customHeight="1" x14ac:dyDescent="0.2">
      <c r="A111" s="173" t="s">
        <v>69</v>
      </c>
      <c r="B111" s="174"/>
      <c r="C111" s="169"/>
      <c r="D111" s="140">
        <v>822</v>
      </c>
      <c r="E111" s="140"/>
      <c r="F111" s="140"/>
      <c r="G111" s="140"/>
      <c r="H111" s="141"/>
    </row>
    <row r="112" spans="1:8" ht="63" customHeight="1" x14ac:dyDescent="0.2">
      <c r="A112" s="173" t="s">
        <v>70</v>
      </c>
      <c r="B112" s="174"/>
      <c r="C112" s="169"/>
      <c r="D112" s="140">
        <v>657.6</v>
      </c>
      <c r="E112" s="140"/>
      <c r="F112" s="140"/>
      <c r="G112" s="140"/>
      <c r="H112" s="141"/>
    </row>
    <row r="113" spans="1:8" ht="63" customHeight="1" x14ac:dyDescent="0.2">
      <c r="A113" s="173" t="s">
        <v>71</v>
      </c>
      <c r="B113" s="174"/>
      <c r="C113" s="169"/>
      <c r="D113" s="140">
        <v>548</v>
      </c>
      <c r="E113" s="140"/>
      <c r="F113" s="140"/>
      <c r="G113" s="140"/>
      <c r="H113" s="141"/>
    </row>
    <row r="114" spans="1:8" ht="63" customHeight="1" x14ac:dyDescent="0.2">
      <c r="A114" s="173" t="s">
        <v>72</v>
      </c>
      <c r="B114" s="174"/>
      <c r="C114" s="169"/>
      <c r="D114" s="140">
        <v>469.71428571428572</v>
      </c>
      <c r="E114" s="140"/>
      <c r="F114" s="140"/>
      <c r="G114" s="140"/>
      <c r="H114" s="141"/>
    </row>
    <row r="115" spans="1:8" ht="63" customHeight="1" x14ac:dyDescent="0.2">
      <c r="A115" s="173" t="s">
        <v>73</v>
      </c>
      <c r="B115" s="174"/>
      <c r="C115" s="169"/>
      <c r="D115" s="140">
        <v>411</v>
      </c>
      <c r="E115" s="140"/>
      <c r="F115" s="140"/>
      <c r="G115" s="140"/>
      <c r="H115" s="141"/>
    </row>
    <row r="116" spans="1:8" ht="63" customHeight="1" x14ac:dyDescent="0.2">
      <c r="A116" s="173" t="s">
        <v>74</v>
      </c>
      <c r="B116" s="174"/>
      <c r="C116" s="169"/>
      <c r="D116" s="140">
        <v>365.33333333333331</v>
      </c>
      <c r="E116" s="140"/>
      <c r="F116" s="140"/>
      <c r="G116" s="140"/>
      <c r="H116" s="141"/>
    </row>
    <row r="117" spans="1:8" ht="63" customHeight="1" thickBot="1" x14ac:dyDescent="0.25">
      <c r="A117" s="173" t="s">
        <v>75</v>
      </c>
      <c r="B117" s="174"/>
      <c r="C117" s="177"/>
      <c r="D117" s="140">
        <v>328.8</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18" s="44">
        <v>7800</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"2ГИС.ХАНТЫ-МАНСИЙСК"</v>
      </c>
      <c r="D120" s="31">
        <v>3504</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1" s="187">
        <v>720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2" s="36">
        <v>2160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"2ГИС.ХАНТЫ-МАНСИЙСК"</v>
      </c>
      <c r="D123" s="36">
        <v>6000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"2ГИС.ХАНТЫ-МАНСИЙСК"</v>
      </c>
      <c r="D124" s="36">
        <v>7200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5" s="36">
        <v>480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6" s="36">
        <v>480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7" s="36">
        <v>600</v>
      </c>
      <c r="E127" s="37"/>
      <c r="F127" s="37"/>
      <c r="G127" s="37"/>
      <c r="H127" s="38"/>
    </row>
    <row r="128" spans="1:8" ht="50.1" customHeight="1" x14ac:dyDescent="0.2">
      <c r="A128" s="143" t="s">
        <v>86</v>
      </c>
      <c r="B128" s="144"/>
      <c r="C128" s="190" t="str">
        <f>C121</f>
        <v>Электронный справочник на основе Справочника организаций "2ГИС.ХАНТЫ-МАНСИЙСК" (версия для ПК)</v>
      </c>
      <c r="D128" s="36">
        <v>5502</v>
      </c>
      <c r="E128" s="37"/>
      <c r="F128" s="37"/>
      <c r="G128" s="37"/>
      <c r="H128" s="38"/>
    </row>
    <row r="129" spans="1:8" ht="50.1" customHeight="1" x14ac:dyDescent="0.2">
      <c r="A129" s="143" t="s">
        <v>87</v>
      </c>
      <c r="B129" s="144"/>
      <c r="C129" s="186" t="s">
        <v>88</v>
      </c>
      <c r="D129" s="36">
        <v>600</v>
      </c>
      <c r="E129" s="37"/>
      <c r="F129" s="37"/>
      <c r="G129" s="37"/>
      <c r="H129" s="38"/>
    </row>
    <row r="130" spans="1:8" ht="7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0" s="36">
        <v>2502</v>
      </c>
      <c r="E130" s="37"/>
      <c r="F130" s="37"/>
      <c r="G130" s="37"/>
      <c r="H130" s="38"/>
    </row>
    <row r="131" spans="1:8" ht="75" customHeight="1" x14ac:dyDescent="0.2">
      <c r="A131" s="143" t="s">
        <v>90</v>
      </c>
      <c r="B131" s="144"/>
      <c r="C131" s="186"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1" s="36">
        <v>2004</v>
      </c>
      <c r="E131" s="37"/>
      <c r="F131" s="37"/>
      <c r="G131" s="37"/>
      <c r="H131" s="38"/>
    </row>
    <row r="132" spans="1:8" ht="75" customHeight="1" x14ac:dyDescent="0.2">
      <c r="A132" s="143" t="s">
        <v>91</v>
      </c>
      <c r="B132" s="144"/>
      <c r="C132"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2" s="36">
        <v>1380</v>
      </c>
      <c r="E132" s="37"/>
      <c r="F132" s="37"/>
      <c r="G132" s="37"/>
      <c r="H132" s="38"/>
    </row>
    <row r="133" spans="1:8" ht="75" customHeight="1" x14ac:dyDescent="0.2">
      <c r="A133" s="143" t="s">
        <v>92</v>
      </c>
      <c r="B133" s="144"/>
      <c r="C133"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3" s="36">
        <v>816</v>
      </c>
      <c r="E133" s="37"/>
      <c r="F133" s="37"/>
      <c r="G133" s="37"/>
      <c r="H133" s="38"/>
    </row>
    <row r="134" spans="1:8" ht="75"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4" s="36">
        <v>6000</v>
      </c>
      <c r="E134" s="37"/>
      <c r="F134" s="37"/>
      <c r="G134" s="37"/>
      <c r="H134" s="38"/>
    </row>
    <row r="135" spans="1:8" ht="75"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5" s="36">
        <v>3000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6" s="36">
        <v>480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7" s="36">
        <v>480</v>
      </c>
      <c r="E137" s="37"/>
      <c r="F137" s="37"/>
      <c r="G137" s="37"/>
      <c r="H137" s="38"/>
    </row>
    <row r="138" spans="1:8" s="16" customFormat="1" ht="102" customHeight="1" thickBot="1" x14ac:dyDescent="0.25">
      <c r="A138" s="143" t="s">
        <v>96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8" s="36">
        <v>100002</v>
      </c>
      <c r="E138" s="37"/>
      <c r="F138" s="37"/>
      <c r="G138" s="37"/>
      <c r="H138" s="38"/>
    </row>
    <row r="139" spans="1:8" s="16" customFormat="1" ht="126" customHeight="1" x14ac:dyDescent="0.2">
      <c r="A139" s="143" t="s">
        <v>97</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9" s="36">
        <v>4002</v>
      </c>
      <c r="E139" s="37"/>
      <c r="F139" s="37"/>
      <c r="G139" s="37"/>
      <c r="H139" s="38"/>
    </row>
    <row r="140" spans="1:8" s="16" customFormat="1" ht="96" customHeight="1" x14ac:dyDescent="0.2">
      <c r="A140" s="137" t="s">
        <v>98</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0" s="36">
        <v>2004</v>
      </c>
      <c r="E140" s="37"/>
      <c r="F140" s="37"/>
      <c r="G140" s="37"/>
      <c r="H140" s="38"/>
    </row>
    <row r="141" spans="1:8" s="16" customFormat="1" ht="96" customHeight="1" x14ac:dyDescent="0.2">
      <c r="A141" s="137" t="s">
        <v>99</v>
      </c>
      <c r="B141" s="191"/>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41" s="36">
        <v>5010</v>
      </c>
      <c r="E141" s="37"/>
      <c r="F141" s="37"/>
      <c r="G141" s="37"/>
      <c r="H141" s="38"/>
    </row>
    <row r="142" spans="1:8" ht="50.1" customHeight="1" x14ac:dyDescent="0.2">
      <c r="A142" s="143" t="s">
        <v>100</v>
      </c>
      <c r="B142" s="144"/>
      <c r="C142" s="186" t="str">
        <f>"Интернет-площадка 2gis.ru на основе Cправочника организаций "&amp;$C$2&amp;""</f>
        <v>Интернет-площадка 2gis.ru на основе Cправочника организаций "2ГИС.ХАНТЫ-МАНСИЙСК"</v>
      </c>
      <c r="D142" s="36">
        <v>4920</v>
      </c>
      <c r="E142" s="37"/>
      <c r="F142" s="37"/>
      <c r="G142" s="37"/>
      <c r="H142" s="38"/>
    </row>
    <row r="143" spans="1:8" ht="50.1" customHeight="1" x14ac:dyDescent="0.2">
      <c r="A143" s="143" t="s">
        <v>101</v>
      </c>
      <c r="B143" s="144"/>
      <c r="C143" s="186"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6">
        <v>1080</v>
      </c>
      <c r="E143" s="37"/>
      <c r="F143" s="37"/>
      <c r="G143" s="37"/>
      <c r="H143" s="38"/>
    </row>
    <row r="144" spans="1:8" ht="50.1" customHeight="1" x14ac:dyDescent="0.2">
      <c r="A144" s="143" t="s">
        <v>102</v>
      </c>
      <c r="B144" s="144"/>
      <c r="C144" s="186" t="str">
        <f t="shared" si="1"/>
        <v>Электронный справочник на основе Справочника организаций "2ГИС.ХАНТЫ-МАНСИЙСК" (версия для ПК)</v>
      </c>
      <c r="D144" s="36">
        <v>3120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"2ГИС.ХАНТЫ-МАНСИЙСК"</v>
      </c>
      <c r="D145" s="36">
        <v>8400</v>
      </c>
      <c r="E145" s="37"/>
      <c r="F145" s="37"/>
      <c r="G145" s="37"/>
      <c r="H145" s="38"/>
    </row>
    <row r="146" spans="1:8" ht="50.1" customHeight="1" x14ac:dyDescent="0.2">
      <c r="A146" s="143" t="s">
        <v>104</v>
      </c>
      <c r="B146" s="144"/>
      <c r="C146" s="186" t="str">
        <f>"Интернет-площадка 2gis.ru на основе Cправочника организаций "&amp;$C$2&amp;""</f>
        <v>Интернет-площадка 2gis.ru на основе Cправочника организаций "2ГИС.ХАНТЫ-МАНСИЙСК"</v>
      </c>
      <c r="D146" s="36">
        <v>10080</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"2ГИС.ХАНТЫ-МАНСИЙСК" (версия для ПК)</v>
      </c>
      <c r="D147" s="36">
        <v>720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"2ГИС.ХАНТЫ-МАНСИЙСК" (версия для ПК)</v>
      </c>
      <c r="D148" s="36">
        <v>720</v>
      </c>
      <c r="E148" s="37"/>
      <c r="F148" s="37"/>
      <c r="G148" s="37"/>
      <c r="H148" s="38"/>
    </row>
    <row r="149" spans="1:8" ht="50.1" customHeight="1" x14ac:dyDescent="0.2">
      <c r="A149" s="143" t="s">
        <v>107</v>
      </c>
      <c r="B149" s="144"/>
      <c r="C149" s="186" t="str">
        <f t="shared" si="1"/>
        <v>Электронный справочник на основе Справочника организаций "2ГИС.ХАНТЫ-МАНСИЙСК" (версия для ПК)</v>
      </c>
      <c r="D149" s="36">
        <v>840</v>
      </c>
      <c r="E149" s="37"/>
      <c r="F149" s="37"/>
      <c r="G149" s="37"/>
      <c r="H149" s="38"/>
    </row>
    <row r="150" spans="1:8" ht="50.1" customHeight="1" x14ac:dyDescent="0.2">
      <c r="A150" s="143" t="s">
        <v>108</v>
      </c>
      <c r="B150" s="144"/>
      <c r="C150" s="186" t="s">
        <v>88</v>
      </c>
      <c r="D150" s="36">
        <v>840</v>
      </c>
      <c r="E150" s="37"/>
      <c r="F150" s="37"/>
      <c r="G150" s="37"/>
      <c r="H150" s="38"/>
    </row>
    <row r="151" spans="1:8" ht="75" customHeight="1" x14ac:dyDescent="0.2">
      <c r="A151" s="143" t="s">
        <v>109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6">
        <v>8400</v>
      </c>
      <c r="E151" s="37"/>
      <c r="F151" s="37"/>
      <c r="G151" s="37"/>
      <c r="H151" s="38"/>
    </row>
    <row r="152" spans="1:8" ht="50.1" customHeight="1" thickBot="1" x14ac:dyDescent="0.25">
      <c r="A152" s="143" t="s">
        <v>110</v>
      </c>
      <c r="B152" s="144"/>
      <c r="C152" s="186" t="str">
        <f t="shared" si="1"/>
        <v>Электронный справочник на основе Справочника организаций "2ГИС.ХАНТЫ-МАНСИЙСК" (версия для ПК)</v>
      </c>
      <c r="D152" s="44">
        <v>720</v>
      </c>
      <c r="E152" s="45"/>
      <c r="F152" s="45"/>
      <c r="G152" s="45"/>
      <c r="H152" s="46"/>
    </row>
    <row r="153" spans="1:8" s="28" customFormat="1" ht="50.1" customHeight="1" thickBot="1" x14ac:dyDescent="0.25">
      <c r="A153" s="24" t="s">
        <v>111</v>
      </c>
      <c r="B153" s="25"/>
      <c r="C153" s="26"/>
      <c r="D153" s="156"/>
      <c r="E153" s="156"/>
      <c r="F153" s="156"/>
      <c r="G153" s="156"/>
      <c r="H153" s="157"/>
    </row>
    <row r="154" spans="1:8" s="16" customFormat="1" ht="50.1" customHeight="1" x14ac:dyDescent="0.2">
      <c r="A154" s="143" t="s">
        <v>112</v>
      </c>
      <c r="B154" s="144"/>
      <c r="C1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54" s="36">
        <v>2502</v>
      </c>
      <c r="E154" s="37"/>
      <c r="F154" s="37"/>
      <c r="G154" s="37"/>
      <c r="H154" s="38"/>
    </row>
    <row r="155" spans="1:8" s="16" customFormat="1" ht="50.1" customHeight="1" x14ac:dyDescent="0.2">
      <c r="A155" s="143" t="s">
        <v>113</v>
      </c>
      <c r="B155" s="144"/>
      <c r="C155" s="196"/>
      <c r="D155" s="36">
        <v>2502</v>
      </c>
      <c r="E155" s="37"/>
      <c r="F155" s="37"/>
      <c r="G155" s="37"/>
      <c r="H155" s="38"/>
    </row>
    <row r="156" spans="1:8" s="16" customFormat="1" ht="50.1" customHeight="1" x14ac:dyDescent="0.2">
      <c r="A156" s="194" t="s">
        <v>114</v>
      </c>
      <c r="B156" s="195"/>
      <c r="C156" s="196"/>
      <c r="D156" s="329">
        <v>1500</v>
      </c>
      <c r="E156" s="140"/>
      <c r="F156" s="140"/>
      <c r="G156" s="140"/>
      <c r="H156" s="140"/>
    </row>
    <row r="157" spans="1:8" s="16" customFormat="1" ht="50.1" customHeight="1" x14ac:dyDescent="0.2">
      <c r="A157" s="194" t="s">
        <v>115</v>
      </c>
      <c r="B157" s="195"/>
      <c r="C157" s="196"/>
      <c r="D157" s="329">
        <v>150</v>
      </c>
      <c r="E157" s="140"/>
      <c r="F157" s="140"/>
      <c r="G157" s="140"/>
      <c r="H157" s="140"/>
    </row>
    <row r="158" spans="1:8" s="16" customFormat="1" ht="50.1" customHeight="1" thickBot="1" x14ac:dyDescent="0.25">
      <c r="A158" s="194" t="s">
        <v>116</v>
      </c>
      <c r="B158" s="195"/>
      <c r="C158" s="198"/>
      <c r="D158" s="78">
        <v>510</v>
      </c>
      <c r="E158" s="79"/>
      <c r="F158" s="79"/>
      <c r="G158" s="79"/>
      <c r="H158" s="79"/>
    </row>
    <row r="159" spans="1:8" s="16" customFormat="1" ht="50.1" customHeight="1" thickBot="1" x14ac:dyDescent="0.25">
      <c r="A159" s="24" t="s">
        <v>117</v>
      </c>
      <c r="B159" s="25"/>
      <c r="C159" s="26"/>
      <c r="D159" s="156"/>
      <c r="E159" s="156"/>
      <c r="F159" s="156"/>
      <c r="G159" s="156"/>
      <c r="H159" s="157"/>
    </row>
    <row r="160" spans="1:8" ht="50.1" customHeight="1" x14ac:dyDescent="0.2">
      <c r="A160" s="143" t="s">
        <v>118</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60" s="200">
        <f>F160*1.2</f>
        <v>1843.1999999999998</v>
      </c>
      <c r="E160" s="201">
        <f>F160*1.1</f>
        <v>1689.6000000000001</v>
      </c>
      <c r="F160" s="201">
        <v>1536</v>
      </c>
      <c r="G160" s="201">
        <f>F160*0.75</f>
        <v>1152</v>
      </c>
      <c r="H160" s="202">
        <f>F160*0.5</f>
        <v>768</v>
      </c>
    </row>
    <row r="161" spans="1:8" ht="50.1" customHeight="1" x14ac:dyDescent="0.2">
      <c r="A161" s="143" t="s">
        <v>119</v>
      </c>
      <c r="B161" s="144"/>
      <c r="C161" s="186" t="str">
        <f>"Интернет-площадка 2gis.ru на основе Cправочника организаций "&amp;$C$2&amp;""</f>
        <v>Интернет-площадка 2gis.ru на основе Cправочника организаций "2ГИС.ХАНТЫ-МАНСИЙСК"</v>
      </c>
      <c r="D161" s="36">
        <v>1302</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2" s="36">
        <v>600</v>
      </c>
      <c r="E162" s="37"/>
      <c r="F162" s="37"/>
      <c r="G162" s="37"/>
      <c r="H162" s="38"/>
    </row>
    <row r="163" spans="1:8" ht="50.1" customHeight="1" x14ac:dyDescent="0.2">
      <c r="A163" s="143" t="s">
        <v>121</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63" s="200">
        <f>F163*1.2</f>
        <v>2592</v>
      </c>
      <c r="E163" s="201">
        <f>F163*1.1</f>
        <v>2376</v>
      </c>
      <c r="F163" s="201">
        <v>2160</v>
      </c>
      <c r="G163" s="201">
        <f>F163*0.75</f>
        <v>1620</v>
      </c>
      <c r="H163" s="202">
        <f>F163*0.5</f>
        <v>1080</v>
      </c>
    </row>
    <row r="164" spans="1:8" ht="50.1" customHeight="1" x14ac:dyDescent="0.2">
      <c r="A164" s="143" t="s">
        <v>166</v>
      </c>
      <c r="B164" s="144"/>
      <c r="C164" s="186" t="str">
        <f>"Интернет-площадка 2gis.ru на основе Cправочника организаций "&amp;$C$2&amp;""</f>
        <v>Интернет-площадка 2gis.ru на основе Cправочника организаций "2ГИС.ХАНТЫ-МАНСИЙСК"</v>
      </c>
      <c r="D164" s="36">
        <v>1920</v>
      </c>
      <c r="E164" s="37"/>
      <c r="F164" s="37"/>
      <c r="G164" s="37"/>
      <c r="H164" s="38"/>
    </row>
    <row r="165" spans="1:8" ht="50.1" customHeight="1" x14ac:dyDescent="0.2">
      <c r="A165" s="143" t="s">
        <v>123</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5" s="36">
        <v>840</v>
      </c>
      <c r="E165" s="37"/>
      <c r="F165" s="37"/>
      <c r="G165" s="37"/>
      <c r="H165" s="38"/>
    </row>
    <row r="166" spans="1:8" s="16" customFormat="1" ht="126" customHeight="1" thickBot="1" x14ac:dyDescent="0.25">
      <c r="A166" s="143" t="s">
        <v>124</v>
      </c>
      <c r="B166" s="144"/>
      <c r="C166" s="203" t="str">
        <f>C161</f>
        <v>Интернет-площадка 2gis.ru на основе Cправочника организаций "2ГИС.ХАНТЫ-МАНСИЙСК"</v>
      </c>
      <c r="D166" s="200">
        <f>F166*1.2</f>
        <v>1440</v>
      </c>
      <c r="E166" s="201">
        <f>F166*1.1</f>
        <v>1320</v>
      </c>
      <c r="F166" s="201">
        <v>1200</v>
      </c>
      <c r="G166" s="201">
        <f>F166*0.75</f>
        <v>900</v>
      </c>
      <c r="H166" s="202">
        <f>F166*0.5</f>
        <v>600</v>
      </c>
    </row>
    <row r="167" spans="1:8" ht="50.1" customHeight="1" thickBot="1" x14ac:dyDescent="0.25">
      <c r="A167" s="24" t="s">
        <v>185</v>
      </c>
      <c r="B167" s="25"/>
      <c r="C167" s="26"/>
      <c r="D167" s="156"/>
      <c r="E167" s="156"/>
      <c r="F167" s="156"/>
      <c r="G167" s="156"/>
      <c r="H167" s="157"/>
    </row>
    <row r="168" spans="1:8" s="23" customFormat="1" ht="30" customHeight="1" thickBot="1" x14ac:dyDescent="0.25">
      <c r="A168" s="534"/>
      <c r="B168" s="357"/>
      <c r="C168" s="358"/>
      <c r="D168" s="357"/>
      <c r="E168" s="357"/>
      <c r="F168" s="357"/>
      <c r="G168" s="357"/>
      <c r="H168" s="359"/>
    </row>
    <row r="169" spans="1:8" s="16" customFormat="1" ht="185.25" customHeight="1" x14ac:dyDescent="0.2">
      <c r="A169" s="143" t="s">
        <v>186</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9" s="31">
        <v>9780</v>
      </c>
      <c r="E169" s="32"/>
      <c r="F169" s="32"/>
      <c r="G169" s="32"/>
      <c r="H169" s="33"/>
    </row>
    <row r="170" spans="1:8" s="16" customFormat="1" ht="83.25" customHeight="1" thickBot="1" x14ac:dyDescent="0.25">
      <c r="A170" s="143" t="s">
        <v>187</v>
      </c>
      <c r="B170" s="144"/>
      <c r="C170" s="196"/>
      <c r="D170" s="36">
        <v>9780</v>
      </c>
      <c r="E170" s="37"/>
      <c r="F170" s="37"/>
      <c r="G170" s="37"/>
      <c r="H170" s="38"/>
    </row>
    <row r="171" spans="1:8" ht="21.75" thickBot="1" x14ac:dyDescent="0.25">
      <c r="A171" s="301"/>
      <c r="B171" s="302"/>
      <c r="C171" s="118"/>
      <c r="D171" s="325"/>
      <c r="E171" s="325"/>
      <c r="F171" s="325"/>
      <c r="G171" s="325"/>
      <c r="H171" s="326"/>
    </row>
    <row r="173" spans="1:8" ht="21" x14ac:dyDescent="0.2">
      <c r="A173" s="208"/>
      <c r="B173" s="209" t="s">
        <v>126</v>
      </c>
      <c r="C173" s="210" t="s">
        <v>510</v>
      </c>
      <c r="D173" s="210"/>
      <c r="E173" s="211"/>
      <c r="F173" s="211"/>
      <c r="G173" s="211"/>
      <c r="H173" s="211"/>
    </row>
    <row r="174" spans="1:8" ht="21" x14ac:dyDescent="0.2">
      <c r="A174" s="208"/>
      <c r="B174" s="211"/>
      <c r="C174" s="212" t="s">
        <v>511</v>
      </c>
      <c r="D174" s="212"/>
      <c r="E174" s="211"/>
      <c r="F174" s="211"/>
      <c r="G174" s="211"/>
      <c r="H174" s="211"/>
    </row>
    <row r="175" spans="1:8" ht="21" x14ac:dyDescent="0.2">
      <c r="A175" s="208"/>
      <c r="B175" s="211"/>
      <c r="C175" s="212" t="s">
        <v>512</v>
      </c>
      <c r="D175" s="212"/>
      <c r="E175" s="211"/>
      <c r="F175" s="211"/>
      <c r="G175" s="211"/>
      <c r="H175" s="211"/>
    </row>
    <row r="176" spans="1:8" ht="21" x14ac:dyDescent="0.2">
      <c r="C176" s="212"/>
      <c r="D176" s="212"/>
      <c r="E176" s="211"/>
      <c r="F176" s="211"/>
      <c r="G176" s="211"/>
      <c r="H176" s="205"/>
    </row>
    <row r="177" spans="1:8" ht="26.25" customHeight="1" x14ac:dyDescent="0.2">
      <c r="A177" s="215" t="str">
        <f>Абакан_юр!A158</f>
        <v>По соглашению сторон в качестве валюты платежа могут выступать украинские гривны, в этом случае курс следующий: 1 руб. = 0,4427 гривен</v>
      </c>
      <c r="B177" s="215"/>
      <c r="C177" s="215"/>
      <c r="D177" s="216"/>
      <c r="E177" s="216"/>
      <c r="F177" s="217"/>
      <c r="G177" s="218"/>
      <c r="H177" s="218"/>
    </row>
    <row r="178" spans="1:8" ht="26.25" customHeight="1" x14ac:dyDescent="0.2">
      <c r="A178" s="215" t="str">
        <f>Абакан_юр!A159</f>
        <v>По соглашению сторон в качестве валюты платежа могут выступать дирхамы ОАЭ, в этом случае курс следующий: 1 руб. = 0,0427 дирхам</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доллары США, в этом случае курс следующий: 1 руб. = 0,0117 доллара</v>
      </c>
      <c r="B179" s="215"/>
      <c r="C179" s="215"/>
      <c r="D179" s="216"/>
      <c r="E179" s="216"/>
      <c r="F179" s="217"/>
      <c r="G179" s="220"/>
      <c r="H179" s="220"/>
    </row>
    <row r="180" spans="1:8" ht="26.25" customHeight="1" x14ac:dyDescent="0.2">
      <c r="A180" s="215" t="str">
        <f>Абакан_юр!A161</f>
        <v>По соглашению сторон в качестве валюты платежа могут выступать евро, в этом случае курс следующий: 1 руб. = 0,0108 евро</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чешские кроны, в этом случае курс следующий: 1 руб. = 0,2672 крона</v>
      </c>
      <c r="B181" s="215"/>
      <c r="C181" s="215"/>
      <c r="D181" s="216"/>
      <c r="E181" s="217"/>
      <c r="F181" s="217"/>
      <c r="G181" s="220"/>
      <c r="H181" s="220"/>
    </row>
    <row r="182" spans="1:8" ht="26.25" customHeight="1" x14ac:dyDescent="0.2">
      <c r="A182" s="215" t="str">
        <f>Абакан_юр!A163</f>
        <v>По соглашению сторон в качестве валюты платежа могут выступать киргизские сомы, в этом случае курс следующий: 1 руб. = 1,0485 сом</v>
      </c>
      <c r="B182" s="215"/>
      <c r="C182" s="215"/>
      <c r="D182" s="216"/>
      <c r="E182" s="216"/>
      <c r="F182" s="217"/>
      <c r="G182" s="220"/>
      <c r="H182" s="220"/>
    </row>
    <row r="183" spans="1:8" ht="26.25" customHeight="1" x14ac:dyDescent="0.2">
      <c r="A18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137</v>
      </c>
      <c r="B185" s="227"/>
      <c r="C185" s="227"/>
      <c r="D185" s="227"/>
      <c r="E185" s="227"/>
      <c r="F185" s="227"/>
      <c r="G185" s="227"/>
      <c r="H185" s="227"/>
    </row>
    <row r="186" spans="1:8" ht="21" x14ac:dyDescent="0.2">
      <c r="A186" s="227" t="s">
        <v>138</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139</v>
      </c>
      <c r="B188" s="228"/>
      <c r="C188" s="228"/>
      <c r="D188" s="228"/>
      <c r="E188" s="228"/>
      <c r="F188" s="229"/>
      <c r="G188" s="219"/>
      <c r="H188" s="230"/>
    </row>
    <row r="189" spans="1:8" ht="50.1" customHeight="1" thickBot="1" x14ac:dyDescent="0.25">
      <c r="A189" s="231" t="s">
        <v>140</v>
      </c>
      <c r="B189" s="232"/>
      <c r="C189" s="232"/>
      <c r="D189" s="232"/>
      <c r="E189" s="233"/>
      <c r="F189" s="234"/>
      <c r="H189" s="235"/>
    </row>
    <row r="190" spans="1:8" ht="112.5" customHeight="1" thickBot="1" x14ac:dyDescent="0.25">
      <c r="A190" s="305" t="s">
        <v>141</v>
      </c>
      <c r="B190" s="306"/>
      <c r="C190" s="238" t="s">
        <v>142</v>
      </c>
      <c r="D190" s="330" t="s">
        <v>143</v>
      </c>
      <c r="E190" s="331"/>
      <c r="F190" s="240"/>
      <c r="G190" s="240"/>
      <c r="H190" s="240"/>
    </row>
    <row r="191" spans="1:8" ht="112.5" customHeight="1" x14ac:dyDescent="0.2">
      <c r="A191" s="241" t="s">
        <v>144</v>
      </c>
      <c r="B191" s="242"/>
      <c r="C191" s="243" t="s">
        <v>145</v>
      </c>
      <c r="D191" s="244" t="s">
        <v>146</v>
      </c>
      <c r="E191" s="245"/>
      <c r="F191" s="240"/>
      <c r="G191" s="240"/>
      <c r="H191" s="240"/>
    </row>
    <row r="192" spans="1:8" ht="100.5" customHeight="1" x14ac:dyDescent="0.2">
      <c r="A192" s="246" t="s">
        <v>147</v>
      </c>
      <c r="B192" s="247"/>
      <c r="C192" s="248" t="s">
        <v>148</v>
      </c>
      <c r="D192" s="249" t="s">
        <v>149</v>
      </c>
      <c r="E192" s="250"/>
      <c r="F192" s="240"/>
      <c r="G192" s="240"/>
      <c r="H192" s="240"/>
    </row>
    <row r="193" spans="1:8" ht="124.5" customHeight="1" thickBot="1" x14ac:dyDescent="0.25">
      <c r="A193" s="332" t="s">
        <v>150</v>
      </c>
      <c r="B193" s="333"/>
      <c r="C193" s="334" t="s">
        <v>151</v>
      </c>
      <c r="D193" s="335" t="s">
        <v>149</v>
      </c>
      <c r="E193" s="336"/>
      <c r="F193" s="240"/>
      <c r="G193" s="240"/>
      <c r="H193" s="240"/>
    </row>
    <row r="194" spans="1:8" s="205" customFormat="1" ht="102.75" customHeight="1" thickBot="1" x14ac:dyDescent="0.25">
      <c r="A194" s="332" t="s">
        <v>153</v>
      </c>
      <c r="B194" s="333"/>
      <c r="C194" s="546" t="s">
        <v>154</v>
      </c>
      <c r="D194" s="335" t="s">
        <v>149</v>
      </c>
      <c r="E194" s="336"/>
      <c r="F194" s="234"/>
      <c r="G194" s="234"/>
      <c r="H194" s="234"/>
    </row>
    <row r="195" spans="1:8" s="226" customFormat="1" ht="222.75" customHeight="1" thickBot="1" x14ac:dyDescent="0.25">
      <c r="A195" s="332" t="s">
        <v>155</v>
      </c>
      <c r="B195" s="333"/>
      <c r="C195" s="334" t="s">
        <v>156</v>
      </c>
      <c r="D195" s="335" t="s">
        <v>149</v>
      </c>
      <c r="E195" s="336"/>
      <c r="F195" s="224"/>
      <c r="G195" s="225"/>
      <c r="H195" s="225"/>
    </row>
    <row r="196" spans="1:8" ht="198" customHeight="1" x14ac:dyDescent="0.2">
      <c r="A196"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27"/>
      <c r="C196" s="227"/>
      <c r="D196" s="227"/>
      <c r="E196" s="227"/>
      <c r="F196" s="227"/>
      <c r="G196" s="227"/>
      <c r="H196" s="227"/>
    </row>
    <row r="197" spans="1:8" ht="83.25" customHeight="1" x14ac:dyDescent="0.2">
      <c r="A197" s="227" t="s">
        <v>160</v>
      </c>
      <c r="B197" s="227"/>
      <c r="C197" s="227"/>
      <c r="D197" s="227"/>
      <c r="E197" s="227"/>
      <c r="F197" s="227"/>
      <c r="G197" s="227"/>
      <c r="H197" s="227"/>
    </row>
    <row r="198" spans="1:8" ht="23.25" x14ac:dyDescent="0.2">
      <c r="A198" s="252" t="s">
        <v>161</v>
      </c>
      <c r="B198" s="252"/>
      <c r="C198" s="252"/>
      <c r="D198" s="252"/>
      <c r="E198" s="252"/>
      <c r="F198" s="252"/>
      <c r="G198" s="252"/>
      <c r="H198" s="252"/>
    </row>
    <row r="199" spans="1:8" s="254" customFormat="1" ht="114.75" customHeight="1" x14ac:dyDescent="0.2">
      <c r="A199" s="227" t="s">
        <v>162</v>
      </c>
      <c r="B199" s="227"/>
      <c r="C199" s="227"/>
      <c r="D199" s="227"/>
      <c r="E199" s="227"/>
      <c r="F199" s="227"/>
      <c r="G199" s="227"/>
      <c r="H199" s="227"/>
    </row>
  </sheetData>
  <sheetProtection selectLockedCells="1" selectUnlockedCells="1"/>
  <mergeCells count="331">
    <mergeCell ref="A196:H196"/>
    <mergeCell ref="A197:H197"/>
    <mergeCell ref="A198:H198"/>
    <mergeCell ref="A199:E199"/>
    <mergeCell ref="F199:H199"/>
    <mergeCell ref="A193:B193"/>
    <mergeCell ref="D193:E193"/>
    <mergeCell ref="A194:B194"/>
    <mergeCell ref="D194:E194"/>
    <mergeCell ref="A195:B195"/>
    <mergeCell ref="D195:E195"/>
    <mergeCell ref="A190:B190"/>
    <mergeCell ref="D190:E190"/>
    <mergeCell ref="A191:B191"/>
    <mergeCell ref="D191:E191"/>
    <mergeCell ref="A192:B192"/>
    <mergeCell ref="D192:E192"/>
    <mergeCell ref="A182:C182"/>
    <mergeCell ref="A183:C183"/>
    <mergeCell ref="A185:H185"/>
    <mergeCell ref="A186:H186"/>
    <mergeCell ref="A188:E188"/>
    <mergeCell ref="A189:E189"/>
    <mergeCell ref="A177:C177"/>
    <mergeCell ref="G177:H177"/>
    <mergeCell ref="A178:C178"/>
    <mergeCell ref="A179:C179"/>
    <mergeCell ref="A180:C180"/>
    <mergeCell ref="A181:C181"/>
    <mergeCell ref="A171:B171"/>
    <mergeCell ref="D171:H171"/>
    <mergeCell ref="C173:D173"/>
    <mergeCell ref="C174:D174"/>
    <mergeCell ref="C175:D175"/>
    <mergeCell ref="C176:D176"/>
    <mergeCell ref="A168:C168"/>
    <mergeCell ref="D168:H168"/>
    <mergeCell ref="A169:B169"/>
    <mergeCell ref="C169:C170"/>
    <mergeCell ref="D169:H169"/>
    <mergeCell ref="A170:B170"/>
    <mergeCell ref="D170:H170"/>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3"/>
  <sheetViews>
    <sheetView view="pageBreakPreview" zoomScale="40" zoomScaleNormal="60" zoomScaleSheetLayoutView="40" workbookViewId="0">
      <pane ySplit="3" topLeftCell="A202"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февраля 2024 г.</v>
      </c>
      <c r="B2" s="6" t="s">
        <v>2</v>
      </c>
      <c r="C2" s="7" t="s">
        <v>724</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417"/>
      <c r="B6" s="418"/>
      <c r="C6" s="418"/>
      <c r="D6" s="302" t="s">
        <v>291</v>
      </c>
      <c r="E6" s="302"/>
      <c r="F6" s="302"/>
      <c r="G6" s="302"/>
      <c r="H6" s="429"/>
    </row>
    <row r="7" spans="1:8" s="16" customFormat="1" ht="24.75" customHeight="1" thickBot="1" x14ac:dyDescent="0.25">
      <c r="A7" s="498"/>
      <c r="B7" s="468"/>
      <c r="C7" s="469"/>
      <c r="D7" s="445" t="s">
        <v>176</v>
      </c>
      <c r="E7" s="314" t="s">
        <v>177</v>
      </c>
      <c r="F7" s="446" t="s">
        <v>178</v>
      </c>
      <c r="G7" s="314" t="s">
        <v>179</v>
      </c>
      <c r="H7" s="447" t="s">
        <v>180</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302" t="s">
        <v>291</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302" t="s">
        <v>291</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65"/>
      <c r="E26" s="319"/>
      <c r="F26" s="319"/>
      <c r="G26" s="319"/>
      <c r="H26" s="320"/>
    </row>
    <row r="27" spans="1:8" s="16" customFormat="1" ht="24.95" customHeight="1" thickBot="1" x14ac:dyDescent="0.25">
      <c r="A27" s="81"/>
      <c r="B27" s="48"/>
      <c r="C27" s="49"/>
      <c r="D27" s="302" t="s">
        <v>291</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302" t="s">
        <v>291</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302" t="s">
        <v>291</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117"/>
      <c r="C48" s="118"/>
      <c r="D48" s="302" t="s">
        <v>291</v>
      </c>
      <c r="E48" s="302"/>
      <c r="F48" s="302"/>
      <c r="G48" s="302"/>
      <c r="H48" s="429"/>
    </row>
    <row r="49" spans="1:8" s="16" customFormat="1" ht="50.1" customHeight="1" thickBot="1" x14ac:dyDescent="0.25">
      <c r="A49" s="119" t="s">
        <v>657</v>
      </c>
      <c r="B49" s="120"/>
      <c r="C49" s="120"/>
      <c r="D49" s="121" t="str">
        <f>"от "&amp;MIN(D50:D74)&amp;" до "&amp;MAX(D50:D74)</f>
        <v>от 3498 до 87450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50" s="127">
        <v>3498</v>
      </c>
      <c r="E50" s="128"/>
      <c r="F50" s="128"/>
      <c r="G50" s="128"/>
      <c r="H50" s="129"/>
    </row>
    <row r="51" spans="1:8" s="16" customFormat="1" ht="37.5" customHeight="1" outlineLevel="1" x14ac:dyDescent="0.2">
      <c r="A51" s="130" t="s">
        <v>33</v>
      </c>
      <c r="B51" s="366"/>
      <c r="C51" s="367"/>
      <c r="D51" s="36">
        <v>6996</v>
      </c>
      <c r="E51" s="37"/>
      <c r="F51" s="37"/>
      <c r="G51" s="37"/>
      <c r="H51" s="38"/>
    </row>
    <row r="52" spans="1:8" s="16" customFormat="1" ht="37.5" customHeight="1" outlineLevel="1" x14ac:dyDescent="0.2">
      <c r="A52" s="130" t="s">
        <v>34</v>
      </c>
      <c r="B52" s="366"/>
      <c r="C52" s="367"/>
      <c r="D52" s="36">
        <v>10494</v>
      </c>
      <c r="E52" s="37"/>
      <c r="F52" s="37"/>
      <c r="G52" s="37"/>
      <c r="H52" s="38"/>
    </row>
    <row r="53" spans="1:8" s="16" customFormat="1" ht="37.5" customHeight="1" outlineLevel="1" x14ac:dyDescent="0.2">
      <c r="A53" s="130" t="s">
        <v>35</v>
      </c>
      <c r="B53" s="366"/>
      <c r="C53" s="367"/>
      <c r="D53" s="36">
        <v>13992</v>
      </c>
      <c r="E53" s="37"/>
      <c r="F53" s="37"/>
      <c r="G53" s="37"/>
      <c r="H53" s="38"/>
    </row>
    <row r="54" spans="1:8" s="16" customFormat="1" ht="37.5" customHeight="1" outlineLevel="1" x14ac:dyDescent="0.2">
      <c r="A54" s="130" t="s">
        <v>36</v>
      </c>
      <c r="B54" s="366"/>
      <c r="C54" s="367"/>
      <c r="D54" s="36">
        <v>17490</v>
      </c>
      <c r="E54" s="37"/>
      <c r="F54" s="37"/>
      <c r="G54" s="37"/>
      <c r="H54" s="38"/>
    </row>
    <row r="55" spans="1:8" s="16" customFormat="1" ht="37.5" customHeight="1" outlineLevel="1" x14ac:dyDescent="0.2">
      <c r="A55" s="130" t="s">
        <v>37</v>
      </c>
      <c r="B55" s="366"/>
      <c r="C55" s="367"/>
      <c r="D55" s="36">
        <v>20988</v>
      </c>
      <c r="E55" s="37"/>
      <c r="F55" s="37"/>
      <c r="G55" s="37"/>
      <c r="H55" s="38"/>
    </row>
    <row r="56" spans="1:8" s="16" customFormat="1" ht="37.5" customHeight="1" outlineLevel="1" x14ac:dyDescent="0.2">
      <c r="A56" s="130" t="s">
        <v>38</v>
      </c>
      <c r="B56" s="366"/>
      <c r="C56" s="367"/>
      <c r="D56" s="36">
        <v>24486</v>
      </c>
      <c r="E56" s="37"/>
      <c r="F56" s="37"/>
      <c r="G56" s="37"/>
      <c r="H56" s="38"/>
    </row>
    <row r="57" spans="1:8" s="16" customFormat="1" ht="37.5" customHeight="1" outlineLevel="1" x14ac:dyDescent="0.2">
      <c r="A57" s="130" t="s">
        <v>39</v>
      </c>
      <c r="B57" s="366"/>
      <c r="C57" s="367"/>
      <c r="D57" s="36">
        <v>27984</v>
      </c>
      <c r="E57" s="37"/>
      <c r="F57" s="37"/>
      <c r="G57" s="37"/>
      <c r="H57" s="38"/>
    </row>
    <row r="58" spans="1:8" s="16" customFormat="1" ht="37.5" customHeight="1" outlineLevel="1" x14ac:dyDescent="0.2">
      <c r="A58" s="130" t="s">
        <v>40</v>
      </c>
      <c r="B58" s="366"/>
      <c r="C58" s="367"/>
      <c r="D58" s="36">
        <v>31482</v>
      </c>
      <c r="E58" s="37"/>
      <c r="F58" s="37"/>
      <c r="G58" s="37"/>
      <c r="H58" s="38"/>
    </row>
    <row r="59" spans="1:8" s="16" customFormat="1" ht="37.5" customHeight="1" outlineLevel="1" x14ac:dyDescent="0.2">
      <c r="A59" s="130" t="s">
        <v>41</v>
      </c>
      <c r="B59" s="366"/>
      <c r="C59" s="367"/>
      <c r="D59" s="36">
        <v>34980</v>
      </c>
      <c r="E59" s="37"/>
      <c r="F59" s="37"/>
      <c r="G59" s="37"/>
      <c r="H59" s="38"/>
    </row>
    <row r="60" spans="1:8" s="16" customFormat="1" ht="37.5" customHeight="1" outlineLevel="1" x14ac:dyDescent="0.2">
      <c r="A60" s="130" t="s">
        <v>42</v>
      </c>
      <c r="B60" s="366"/>
      <c r="C60" s="367"/>
      <c r="D60" s="36">
        <v>38478</v>
      </c>
      <c r="E60" s="37"/>
      <c r="F60" s="37"/>
      <c r="G60" s="37"/>
      <c r="H60" s="38"/>
    </row>
    <row r="61" spans="1:8" s="16" customFormat="1" ht="37.5" customHeight="1" outlineLevel="1" x14ac:dyDescent="0.2">
      <c r="A61" s="130" t="s">
        <v>43</v>
      </c>
      <c r="B61" s="366"/>
      <c r="C61" s="367"/>
      <c r="D61" s="36">
        <v>41976</v>
      </c>
      <c r="E61" s="37"/>
      <c r="F61" s="37"/>
      <c r="G61" s="37"/>
      <c r="H61" s="38"/>
    </row>
    <row r="62" spans="1:8" s="16" customFormat="1" ht="37.5" customHeight="1" outlineLevel="1" x14ac:dyDescent="0.2">
      <c r="A62" s="130" t="s">
        <v>44</v>
      </c>
      <c r="B62" s="366"/>
      <c r="C62" s="367"/>
      <c r="D62" s="36">
        <v>45474</v>
      </c>
      <c r="E62" s="37"/>
      <c r="F62" s="37"/>
      <c r="G62" s="37"/>
      <c r="H62" s="38"/>
    </row>
    <row r="63" spans="1:8" s="16" customFormat="1" ht="37.5" customHeight="1" outlineLevel="1" x14ac:dyDescent="0.2">
      <c r="A63" s="130" t="s">
        <v>45</v>
      </c>
      <c r="B63" s="366"/>
      <c r="C63" s="367"/>
      <c r="D63" s="36">
        <v>48972</v>
      </c>
      <c r="E63" s="37"/>
      <c r="F63" s="37"/>
      <c r="G63" s="37"/>
      <c r="H63" s="38"/>
    </row>
    <row r="64" spans="1:8" s="16" customFormat="1" ht="37.5" customHeight="1" outlineLevel="1" x14ac:dyDescent="0.2">
      <c r="A64" s="130" t="s">
        <v>46</v>
      </c>
      <c r="B64" s="366"/>
      <c r="C64" s="367"/>
      <c r="D64" s="36">
        <v>52470</v>
      </c>
      <c r="E64" s="37"/>
      <c r="F64" s="37"/>
      <c r="G64" s="37"/>
      <c r="H64" s="38"/>
    </row>
    <row r="65" spans="1:8" s="16" customFormat="1" ht="37.5" customHeight="1" outlineLevel="1" x14ac:dyDescent="0.2">
      <c r="A65" s="130" t="s">
        <v>47</v>
      </c>
      <c r="B65" s="366"/>
      <c r="C65" s="367"/>
      <c r="D65" s="36">
        <v>55968</v>
      </c>
      <c r="E65" s="37"/>
      <c r="F65" s="37"/>
      <c r="G65" s="37"/>
      <c r="H65" s="38"/>
    </row>
    <row r="66" spans="1:8" s="16" customFormat="1" ht="37.5" customHeight="1" outlineLevel="1" x14ac:dyDescent="0.2">
      <c r="A66" s="130" t="s">
        <v>48</v>
      </c>
      <c r="B66" s="366"/>
      <c r="C66" s="367"/>
      <c r="D66" s="36">
        <v>59466</v>
      </c>
      <c r="E66" s="37"/>
      <c r="F66" s="37"/>
      <c r="G66" s="37"/>
      <c r="H66" s="38"/>
    </row>
    <row r="67" spans="1:8" s="16" customFormat="1" ht="37.5" customHeight="1" outlineLevel="1" x14ac:dyDescent="0.2">
      <c r="A67" s="130" t="s">
        <v>49</v>
      </c>
      <c r="B67" s="366"/>
      <c r="C67" s="367"/>
      <c r="D67" s="36">
        <v>62964</v>
      </c>
      <c r="E67" s="37"/>
      <c r="F67" s="37"/>
      <c r="G67" s="37"/>
      <c r="H67" s="38"/>
    </row>
    <row r="68" spans="1:8" s="16" customFormat="1" ht="37.5" customHeight="1" outlineLevel="1" x14ac:dyDescent="0.2">
      <c r="A68" s="130" t="s">
        <v>50</v>
      </c>
      <c r="B68" s="366"/>
      <c r="C68" s="367"/>
      <c r="D68" s="36">
        <v>66462</v>
      </c>
      <c r="E68" s="37"/>
      <c r="F68" s="37"/>
      <c r="G68" s="37"/>
      <c r="H68" s="38"/>
    </row>
    <row r="69" spans="1:8" s="16" customFormat="1" ht="37.5" customHeight="1" outlineLevel="1" x14ac:dyDescent="0.2">
      <c r="A69" s="130" t="s">
        <v>51</v>
      </c>
      <c r="B69" s="366"/>
      <c r="C69" s="367"/>
      <c r="D69" s="36">
        <v>69960</v>
      </c>
      <c r="E69" s="37"/>
      <c r="F69" s="37"/>
      <c r="G69" s="37"/>
      <c r="H69" s="38"/>
    </row>
    <row r="70" spans="1:8" s="16" customFormat="1" ht="37.5" customHeight="1" outlineLevel="1" x14ac:dyDescent="0.2">
      <c r="A70" s="130" t="s">
        <v>197</v>
      </c>
      <c r="B70" s="366"/>
      <c r="C70" s="367"/>
      <c r="D70" s="36">
        <v>73458</v>
      </c>
      <c r="E70" s="37"/>
      <c r="F70" s="37"/>
      <c r="G70" s="37"/>
      <c r="H70" s="38"/>
    </row>
    <row r="71" spans="1:8" s="16" customFormat="1" ht="37.5" customHeight="1" outlineLevel="1" x14ac:dyDescent="0.2">
      <c r="A71" s="130" t="s">
        <v>198</v>
      </c>
      <c r="B71" s="366"/>
      <c r="C71" s="367"/>
      <c r="D71" s="36">
        <v>76956</v>
      </c>
      <c r="E71" s="37"/>
      <c r="F71" s="37"/>
      <c r="G71" s="37"/>
      <c r="H71" s="38"/>
    </row>
    <row r="72" spans="1:8" s="16" customFormat="1" ht="37.5" customHeight="1" outlineLevel="1" x14ac:dyDescent="0.2">
      <c r="A72" s="130" t="s">
        <v>199</v>
      </c>
      <c r="B72" s="366"/>
      <c r="C72" s="367"/>
      <c r="D72" s="36">
        <v>80454</v>
      </c>
      <c r="E72" s="37"/>
      <c r="F72" s="37"/>
      <c r="G72" s="37"/>
      <c r="H72" s="38"/>
    </row>
    <row r="73" spans="1:8" s="16" customFormat="1" ht="37.5" customHeight="1" outlineLevel="1" x14ac:dyDescent="0.2">
      <c r="A73" s="130" t="s">
        <v>200</v>
      </c>
      <c r="B73" s="366"/>
      <c r="C73" s="367"/>
      <c r="D73" s="36">
        <v>83952</v>
      </c>
      <c r="E73" s="37"/>
      <c r="F73" s="37"/>
      <c r="G73" s="37"/>
      <c r="H73" s="38"/>
    </row>
    <row r="74" spans="1:8" s="16" customFormat="1" ht="37.5" customHeight="1" outlineLevel="1" x14ac:dyDescent="0.2">
      <c r="A74" s="130" t="s">
        <v>201</v>
      </c>
      <c r="B74" s="366"/>
      <c r="C74" s="367"/>
      <c r="D74" s="36">
        <v>87450</v>
      </c>
      <c r="E74" s="37"/>
      <c r="F74" s="37"/>
      <c r="G74" s="37"/>
      <c r="H74" s="38"/>
    </row>
    <row r="75" spans="1:8" s="16" customFormat="1" ht="37.5" customHeight="1" outlineLevel="1" x14ac:dyDescent="0.2">
      <c r="A75" s="399" t="s">
        <v>202</v>
      </c>
      <c r="B75" s="400"/>
      <c r="C75" s="367"/>
      <c r="D75" s="36">
        <v>90948</v>
      </c>
      <c r="E75" s="37"/>
      <c r="F75" s="37"/>
      <c r="G75" s="37"/>
      <c r="H75" s="38"/>
    </row>
    <row r="76" spans="1:8" s="16" customFormat="1" ht="37.5" customHeight="1" outlineLevel="1" x14ac:dyDescent="0.2">
      <c r="A76" s="399" t="s">
        <v>203</v>
      </c>
      <c r="B76" s="400"/>
      <c r="C76" s="367"/>
      <c r="D76" s="36">
        <v>94446</v>
      </c>
      <c r="E76" s="37"/>
      <c r="F76" s="37"/>
      <c r="G76" s="37"/>
      <c r="H76" s="38"/>
    </row>
    <row r="77" spans="1:8" s="16" customFormat="1" ht="37.5" customHeight="1" outlineLevel="1" x14ac:dyDescent="0.2">
      <c r="A77" s="399" t="s">
        <v>204</v>
      </c>
      <c r="B77" s="400"/>
      <c r="C77" s="367"/>
      <c r="D77" s="36">
        <v>97944</v>
      </c>
      <c r="E77" s="37"/>
      <c r="F77" s="37"/>
      <c r="G77" s="37"/>
      <c r="H77" s="38"/>
    </row>
    <row r="78" spans="1:8" s="16" customFormat="1" ht="37.5" customHeight="1" outlineLevel="1" x14ac:dyDescent="0.2">
      <c r="A78" s="399" t="s">
        <v>205</v>
      </c>
      <c r="B78" s="400"/>
      <c r="C78" s="367"/>
      <c r="D78" s="36">
        <v>101442</v>
      </c>
      <c r="E78" s="37"/>
      <c r="F78" s="37"/>
      <c r="G78" s="37"/>
      <c r="H78" s="38"/>
    </row>
    <row r="79" spans="1:8" s="16" customFormat="1" ht="37.5" customHeight="1" outlineLevel="1" x14ac:dyDescent="0.2">
      <c r="A79" s="399" t="s">
        <v>206</v>
      </c>
      <c r="B79" s="400"/>
      <c r="C79" s="367"/>
      <c r="D79" s="36">
        <v>104940</v>
      </c>
      <c r="E79" s="37"/>
      <c r="F79" s="37"/>
      <c r="G79" s="37"/>
      <c r="H79" s="38"/>
    </row>
    <row r="80" spans="1:8" s="16" customFormat="1" ht="37.5" customHeight="1" outlineLevel="1" x14ac:dyDescent="0.2">
      <c r="A80" s="399" t="s">
        <v>216</v>
      </c>
      <c r="B80" s="400"/>
      <c r="C80" s="367"/>
      <c r="D80" s="36">
        <v>108438</v>
      </c>
      <c r="E80" s="37"/>
      <c r="F80" s="37"/>
      <c r="G80" s="37"/>
      <c r="H80" s="38"/>
    </row>
    <row r="81" spans="1:8" s="16" customFormat="1" ht="37.5" customHeight="1" outlineLevel="1" x14ac:dyDescent="0.2">
      <c r="A81" s="399" t="s">
        <v>217</v>
      </c>
      <c r="B81" s="400"/>
      <c r="C81" s="367"/>
      <c r="D81" s="36">
        <v>111936</v>
      </c>
      <c r="E81" s="37"/>
      <c r="F81" s="37"/>
      <c r="G81" s="37"/>
      <c r="H81" s="38"/>
    </row>
    <row r="82" spans="1:8" s="16" customFormat="1" ht="37.5" customHeight="1" outlineLevel="1" x14ac:dyDescent="0.2">
      <c r="A82" s="399" t="s">
        <v>218</v>
      </c>
      <c r="B82" s="400"/>
      <c r="C82" s="367"/>
      <c r="D82" s="36">
        <v>115434</v>
      </c>
      <c r="E82" s="37"/>
      <c r="F82" s="37"/>
      <c r="G82" s="37"/>
      <c r="H82" s="38"/>
    </row>
    <row r="83" spans="1:8" s="16" customFormat="1" ht="37.5" customHeight="1" outlineLevel="1" x14ac:dyDescent="0.2">
      <c r="A83" s="399" t="s">
        <v>219</v>
      </c>
      <c r="B83" s="400"/>
      <c r="C83" s="367"/>
      <c r="D83" s="36">
        <v>118932</v>
      </c>
      <c r="E83" s="37"/>
      <c r="F83" s="37"/>
      <c r="G83" s="37"/>
      <c r="H83" s="38"/>
    </row>
    <row r="84" spans="1:8" s="16" customFormat="1" ht="37.5" customHeight="1" outlineLevel="1" x14ac:dyDescent="0.2">
      <c r="A84" s="399" t="s">
        <v>220</v>
      </c>
      <c r="B84" s="400"/>
      <c r="C84" s="367"/>
      <c r="D84" s="36">
        <v>122430</v>
      </c>
      <c r="E84" s="37"/>
      <c r="F84" s="37"/>
      <c r="G84" s="37"/>
      <c r="H84" s="38"/>
    </row>
    <row r="85" spans="1:8" s="16" customFormat="1" ht="37.5" customHeight="1" outlineLevel="1" x14ac:dyDescent="0.2">
      <c r="A85" s="399" t="s">
        <v>221</v>
      </c>
      <c r="B85" s="400"/>
      <c r="C85" s="367"/>
      <c r="D85" s="36">
        <v>125928</v>
      </c>
      <c r="E85" s="37"/>
      <c r="F85" s="37"/>
      <c r="G85" s="37"/>
      <c r="H85" s="38"/>
    </row>
    <row r="86" spans="1:8" s="16" customFormat="1" ht="37.5" customHeight="1" outlineLevel="1" x14ac:dyDescent="0.2">
      <c r="A86" s="399" t="s">
        <v>222</v>
      </c>
      <c r="B86" s="400"/>
      <c r="C86" s="367"/>
      <c r="D86" s="36">
        <v>129426</v>
      </c>
      <c r="E86" s="37"/>
      <c r="F86" s="37"/>
      <c r="G86" s="37"/>
      <c r="H86" s="38"/>
    </row>
    <row r="87" spans="1:8" s="16" customFormat="1" ht="37.5" customHeight="1" outlineLevel="1" x14ac:dyDescent="0.2">
      <c r="A87" s="399" t="s">
        <v>223</v>
      </c>
      <c r="B87" s="400"/>
      <c r="C87" s="367"/>
      <c r="D87" s="36">
        <v>132924</v>
      </c>
      <c r="E87" s="37"/>
      <c r="F87" s="37"/>
      <c r="G87" s="37"/>
      <c r="H87" s="38"/>
    </row>
    <row r="88" spans="1:8" s="16" customFormat="1" ht="37.5" customHeight="1" outlineLevel="1" x14ac:dyDescent="0.2">
      <c r="A88" s="399" t="s">
        <v>224</v>
      </c>
      <c r="B88" s="400"/>
      <c r="C88" s="367"/>
      <c r="D88" s="36">
        <v>136422</v>
      </c>
      <c r="E88" s="37"/>
      <c r="F88" s="37"/>
      <c r="G88" s="37"/>
      <c r="H88" s="38"/>
    </row>
    <row r="89" spans="1:8" s="16" customFormat="1" ht="37.5" customHeight="1" outlineLevel="1" x14ac:dyDescent="0.2">
      <c r="A89" s="399" t="s">
        <v>225</v>
      </c>
      <c r="B89" s="400"/>
      <c r="C89" s="367"/>
      <c r="D89" s="36">
        <v>139920</v>
      </c>
      <c r="E89" s="37"/>
      <c r="F89" s="37"/>
      <c r="G89" s="37"/>
      <c r="H89" s="38"/>
    </row>
    <row r="90" spans="1:8" s="16" customFormat="1" ht="37.5" customHeight="1" outlineLevel="1" x14ac:dyDescent="0.2">
      <c r="A90" s="130" t="s">
        <v>292</v>
      </c>
      <c r="B90" s="366"/>
      <c r="C90" s="367"/>
      <c r="D90" s="36">
        <v>143418</v>
      </c>
      <c r="E90" s="37"/>
      <c r="F90" s="37"/>
      <c r="G90" s="37"/>
      <c r="H90" s="38"/>
    </row>
    <row r="91" spans="1:8" s="16" customFormat="1" ht="37.5" customHeight="1" outlineLevel="1" x14ac:dyDescent="0.2">
      <c r="A91" s="130" t="s">
        <v>293</v>
      </c>
      <c r="B91" s="366"/>
      <c r="C91" s="367"/>
      <c r="D91" s="36">
        <v>146916</v>
      </c>
      <c r="E91" s="37"/>
      <c r="F91" s="37"/>
      <c r="G91" s="37"/>
      <c r="H91" s="38"/>
    </row>
    <row r="92" spans="1:8" s="16" customFormat="1" ht="37.5" customHeight="1" outlineLevel="1" x14ac:dyDescent="0.2">
      <c r="A92" s="130" t="s">
        <v>294</v>
      </c>
      <c r="B92" s="366"/>
      <c r="C92" s="367"/>
      <c r="D92" s="36">
        <v>150414</v>
      </c>
      <c r="E92" s="37"/>
      <c r="F92" s="37"/>
      <c r="G92" s="37"/>
      <c r="H92" s="38"/>
    </row>
    <row r="93" spans="1:8" s="16" customFormat="1" ht="37.5" customHeight="1" outlineLevel="1" x14ac:dyDescent="0.2">
      <c r="A93" s="130" t="s">
        <v>295</v>
      </c>
      <c r="B93" s="366"/>
      <c r="C93" s="367"/>
      <c r="D93" s="36">
        <v>153912</v>
      </c>
      <c r="E93" s="37"/>
      <c r="F93" s="37"/>
      <c r="G93" s="37"/>
      <c r="H93" s="38"/>
    </row>
    <row r="94" spans="1:8" s="16" customFormat="1" ht="37.5" customHeight="1" outlineLevel="1" x14ac:dyDescent="0.2">
      <c r="A94" s="130" t="s">
        <v>296</v>
      </c>
      <c r="B94" s="366"/>
      <c r="C94" s="367"/>
      <c r="D94" s="36">
        <v>157410</v>
      </c>
      <c r="E94" s="37"/>
      <c r="F94" s="37"/>
      <c r="G94" s="37"/>
      <c r="H94" s="38"/>
    </row>
    <row r="95" spans="1:8" s="16" customFormat="1" ht="37.5" customHeight="1" outlineLevel="1" x14ac:dyDescent="0.2">
      <c r="A95" s="130" t="s">
        <v>297</v>
      </c>
      <c r="B95" s="366"/>
      <c r="C95" s="367"/>
      <c r="D95" s="36">
        <v>160908</v>
      </c>
      <c r="E95" s="37"/>
      <c r="F95" s="37"/>
      <c r="G95" s="37"/>
      <c r="H95" s="38"/>
    </row>
    <row r="96" spans="1:8" s="16" customFormat="1" ht="37.5" customHeight="1" outlineLevel="1" x14ac:dyDescent="0.2">
      <c r="A96" s="130" t="s">
        <v>298</v>
      </c>
      <c r="B96" s="366"/>
      <c r="C96" s="367"/>
      <c r="D96" s="36">
        <v>164406</v>
      </c>
      <c r="E96" s="37"/>
      <c r="F96" s="37"/>
      <c r="G96" s="37"/>
      <c r="H96" s="38"/>
    </row>
    <row r="97" spans="1:8" s="16" customFormat="1" ht="37.5" customHeight="1" outlineLevel="1" x14ac:dyDescent="0.2">
      <c r="A97" s="130" t="s">
        <v>299</v>
      </c>
      <c r="B97" s="366"/>
      <c r="C97" s="367"/>
      <c r="D97" s="36">
        <v>167904</v>
      </c>
      <c r="E97" s="37"/>
      <c r="F97" s="37"/>
      <c r="G97" s="37"/>
      <c r="H97" s="38"/>
    </row>
    <row r="98" spans="1:8" s="16" customFormat="1" ht="37.5" customHeight="1" outlineLevel="1" x14ac:dyDescent="0.2">
      <c r="A98" s="130" t="s">
        <v>300</v>
      </c>
      <c r="B98" s="366"/>
      <c r="C98" s="367"/>
      <c r="D98" s="36">
        <v>171402</v>
      </c>
      <c r="E98" s="37"/>
      <c r="F98" s="37"/>
      <c r="G98" s="37"/>
      <c r="H98" s="38"/>
    </row>
    <row r="99" spans="1:8" s="16" customFormat="1" ht="37.5" customHeight="1" outlineLevel="1" thickBot="1" x14ac:dyDescent="0.25">
      <c r="A99" s="130" t="s">
        <v>301</v>
      </c>
      <c r="B99" s="366"/>
      <c r="C99" s="368"/>
      <c r="D99" s="36">
        <v>174900</v>
      </c>
      <c r="E99" s="37"/>
      <c r="F99" s="37"/>
      <c r="G99" s="37"/>
      <c r="H99" s="38"/>
    </row>
    <row r="100" spans="1:8" s="16" customFormat="1" ht="24.95" customHeight="1" thickBot="1" x14ac:dyDescent="0.25">
      <c r="A100" s="81"/>
      <c r="B100" s="467"/>
      <c r="C100" s="118"/>
      <c r="D100" s="468" t="s">
        <v>352</v>
      </c>
      <c r="E100" s="468"/>
      <c r="F100" s="468"/>
      <c r="G100" s="468"/>
      <c r="H100" s="469"/>
    </row>
    <row r="101" spans="1:8" s="16" customFormat="1" ht="24.95" customHeight="1" thickBot="1" x14ac:dyDescent="0.25">
      <c r="A101" s="470"/>
      <c r="B101" s="471"/>
      <c r="C101" s="182"/>
      <c r="D101" s="472" t="s">
        <v>176</v>
      </c>
      <c r="E101" s="473" t="s">
        <v>177</v>
      </c>
      <c r="F101" s="474" t="s">
        <v>178</v>
      </c>
      <c r="G101" s="473" t="s">
        <v>179</v>
      </c>
      <c r="H101" s="475" t="s">
        <v>180</v>
      </c>
    </row>
    <row r="102" spans="1:8" s="16" customFormat="1" ht="48" customHeight="1" x14ac:dyDescent="0.2">
      <c r="A102" s="29" t="s">
        <v>353</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2" s="31">
        <f>F102*1.2</f>
        <v>18957.599999999999</v>
      </c>
      <c r="E102" s="32">
        <f>F102*1.1</f>
        <v>17377.800000000003</v>
      </c>
      <c r="F102" s="32">
        <v>15798</v>
      </c>
      <c r="G102" s="32">
        <f>F102*0.75</f>
        <v>11848.5</v>
      </c>
      <c r="H102" s="33">
        <f>F102*0.5</f>
        <v>7899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354</v>
      </c>
      <c r="B107" s="760"/>
      <c r="C107" s="67"/>
      <c r="D107" s="54">
        <f>F107*1.2</f>
        <v>19195.2</v>
      </c>
      <c r="E107" s="32">
        <f>F107*1.1</f>
        <v>17595.600000000002</v>
      </c>
      <c r="F107" s="32">
        <v>15996</v>
      </c>
      <c r="G107" s="32">
        <f>F107*0.75</f>
        <v>11997</v>
      </c>
      <c r="H107" s="33">
        <f>F107*0.5</f>
        <v>7998</v>
      </c>
    </row>
    <row r="108" spans="1:8" s="16" customFormat="1" ht="132" customHeight="1" x14ac:dyDescent="0.2">
      <c r="A108" s="55"/>
      <c r="B108" s="39" t="s">
        <v>27</v>
      </c>
      <c r="C10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355</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3" s="264">
        <v>480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5" s="265"/>
      <c r="E115" s="319"/>
      <c r="F115" s="319"/>
      <c r="G115" s="319"/>
      <c r="H115" s="320"/>
    </row>
    <row r="116" spans="1:8" s="16" customFormat="1" ht="24.95" customHeight="1" thickBot="1" x14ac:dyDescent="0.25">
      <c r="A116" s="81"/>
      <c r="B116" s="117"/>
      <c r="C116" s="118"/>
      <c r="D116" s="468" t="s">
        <v>352</v>
      </c>
      <c r="E116" s="468"/>
      <c r="F116" s="468"/>
      <c r="G116" s="468"/>
      <c r="H116" s="469"/>
    </row>
    <row r="117" spans="1:8" s="16" customFormat="1" ht="50.1" customHeight="1" thickBot="1" x14ac:dyDescent="0.25">
      <c r="A117" s="119" t="s">
        <v>31</v>
      </c>
      <c r="B117" s="120"/>
      <c r="C117" s="120"/>
      <c r="D117" s="700" t="str">
        <f>"от "&amp;MIN(D118:D136)&amp;" до "&amp;MAX(D118:D136)</f>
        <v>от 3498 до 66462</v>
      </c>
      <c r="E117" s="701"/>
      <c r="F117" s="701"/>
      <c r="G117" s="701"/>
      <c r="H117" s="702"/>
    </row>
    <row r="118" spans="1:8" s="16" customFormat="1" ht="37.5" customHeight="1" outlineLevel="1" x14ac:dyDescent="0.2">
      <c r="A118" s="124" t="s">
        <v>356</v>
      </c>
      <c r="B118" s="364"/>
      <c r="C118" s="60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1">
        <v>3498</v>
      </c>
      <c r="E118" s="32"/>
      <c r="F118" s="32"/>
      <c r="G118" s="32"/>
      <c r="H118" s="33"/>
    </row>
    <row r="119" spans="1:8" s="16" customFormat="1" ht="37.5" customHeight="1" outlineLevel="1" x14ac:dyDescent="0.2">
      <c r="A119" s="500" t="s">
        <v>357</v>
      </c>
      <c r="B119" s="511"/>
      <c r="C119" s="728"/>
      <c r="D119" s="36">
        <v>6996</v>
      </c>
      <c r="E119" s="37"/>
      <c r="F119" s="37"/>
      <c r="G119" s="37"/>
      <c r="H119" s="38"/>
    </row>
    <row r="120" spans="1:8" s="16" customFormat="1" ht="37.5" customHeight="1" outlineLevel="1" x14ac:dyDescent="0.2">
      <c r="A120" s="500" t="s">
        <v>358</v>
      </c>
      <c r="B120" s="511"/>
      <c r="C120" s="728"/>
      <c r="D120" s="36">
        <v>10494</v>
      </c>
      <c r="E120" s="37"/>
      <c r="F120" s="37"/>
      <c r="G120" s="37"/>
      <c r="H120" s="38"/>
    </row>
    <row r="121" spans="1:8" s="16" customFormat="1" ht="37.5" customHeight="1" outlineLevel="1" x14ac:dyDescent="0.2">
      <c r="A121" s="500" t="s">
        <v>359</v>
      </c>
      <c r="B121" s="511"/>
      <c r="C121" s="728"/>
      <c r="D121" s="36">
        <v>13992</v>
      </c>
      <c r="E121" s="37"/>
      <c r="F121" s="37"/>
      <c r="G121" s="37"/>
      <c r="H121" s="38"/>
    </row>
    <row r="122" spans="1:8" s="16" customFormat="1" ht="37.5" customHeight="1" outlineLevel="1" x14ac:dyDescent="0.2">
      <c r="A122" s="500" t="s">
        <v>360</v>
      </c>
      <c r="B122" s="511"/>
      <c r="C122" s="728"/>
      <c r="D122" s="36">
        <v>17490</v>
      </c>
      <c r="E122" s="37"/>
      <c r="F122" s="37"/>
      <c r="G122" s="37"/>
      <c r="H122" s="38"/>
    </row>
    <row r="123" spans="1:8" s="16" customFormat="1" ht="37.5" customHeight="1" outlineLevel="1" x14ac:dyDescent="0.2">
      <c r="A123" s="500" t="s">
        <v>361</v>
      </c>
      <c r="B123" s="511"/>
      <c r="C123" s="728"/>
      <c r="D123" s="36">
        <v>20988</v>
      </c>
      <c r="E123" s="37"/>
      <c r="F123" s="37"/>
      <c r="G123" s="37"/>
      <c r="H123" s="38"/>
    </row>
    <row r="124" spans="1:8" s="16" customFormat="1" ht="37.5" customHeight="1" outlineLevel="1" x14ac:dyDescent="0.2">
      <c r="A124" s="500" t="s">
        <v>362</v>
      </c>
      <c r="B124" s="511"/>
      <c r="C124" s="728"/>
      <c r="D124" s="36">
        <v>24486</v>
      </c>
      <c r="E124" s="37"/>
      <c r="F124" s="37"/>
      <c r="G124" s="37"/>
      <c r="H124" s="38"/>
    </row>
    <row r="125" spans="1:8" s="16" customFormat="1" ht="37.5" customHeight="1" outlineLevel="1" x14ac:dyDescent="0.2">
      <c r="A125" s="500" t="s">
        <v>363</v>
      </c>
      <c r="B125" s="511"/>
      <c r="C125" s="728"/>
      <c r="D125" s="36">
        <v>27984</v>
      </c>
      <c r="E125" s="37"/>
      <c r="F125" s="37"/>
      <c r="G125" s="37"/>
      <c r="H125" s="38"/>
    </row>
    <row r="126" spans="1:8" s="16" customFormat="1" ht="37.5" customHeight="1" outlineLevel="1" x14ac:dyDescent="0.2">
      <c r="A126" s="500" t="s">
        <v>364</v>
      </c>
      <c r="B126" s="511"/>
      <c r="C126" s="728"/>
      <c r="D126" s="36">
        <v>31482</v>
      </c>
      <c r="E126" s="37"/>
      <c r="F126" s="37"/>
      <c r="G126" s="37"/>
      <c r="H126" s="38"/>
    </row>
    <row r="127" spans="1:8" s="16" customFormat="1" ht="37.5" customHeight="1" outlineLevel="1" x14ac:dyDescent="0.2">
      <c r="A127" s="500" t="s">
        <v>365</v>
      </c>
      <c r="B127" s="511"/>
      <c r="C127" s="728"/>
      <c r="D127" s="36">
        <v>34980</v>
      </c>
      <c r="E127" s="37"/>
      <c r="F127" s="37"/>
      <c r="G127" s="37"/>
      <c r="H127" s="38"/>
    </row>
    <row r="128" spans="1:8" s="16" customFormat="1" ht="37.5" customHeight="1" outlineLevel="1" x14ac:dyDescent="0.2">
      <c r="A128" s="500" t="s">
        <v>366</v>
      </c>
      <c r="B128" s="511"/>
      <c r="C128" s="728"/>
      <c r="D128" s="36">
        <v>38478</v>
      </c>
      <c r="E128" s="37"/>
      <c r="F128" s="37"/>
      <c r="G128" s="37"/>
      <c r="H128" s="38"/>
    </row>
    <row r="129" spans="1:8" s="16" customFormat="1" ht="37.5" customHeight="1" outlineLevel="1" x14ac:dyDescent="0.2">
      <c r="A129" s="500" t="s">
        <v>367</v>
      </c>
      <c r="B129" s="511"/>
      <c r="C129" s="728"/>
      <c r="D129" s="36">
        <v>41976</v>
      </c>
      <c r="E129" s="37"/>
      <c r="F129" s="37"/>
      <c r="G129" s="37"/>
      <c r="H129" s="38"/>
    </row>
    <row r="130" spans="1:8" s="16" customFormat="1" ht="37.5" customHeight="1" outlineLevel="1" x14ac:dyDescent="0.2">
      <c r="A130" s="500" t="s">
        <v>368</v>
      </c>
      <c r="B130" s="511"/>
      <c r="C130" s="728"/>
      <c r="D130" s="36">
        <v>45474</v>
      </c>
      <c r="E130" s="37"/>
      <c r="F130" s="37"/>
      <c r="G130" s="37"/>
      <c r="H130" s="38"/>
    </row>
    <row r="131" spans="1:8" s="16" customFormat="1" ht="37.5" customHeight="1" outlineLevel="1" x14ac:dyDescent="0.2">
      <c r="A131" s="500" t="s">
        <v>369</v>
      </c>
      <c r="B131" s="511"/>
      <c r="C131" s="728"/>
      <c r="D131" s="36">
        <v>48972</v>
      </c>
      <c r="E131" s="37"/>
      <c r="F131" s="37"/>
      <c r="G131" s="37"/>
      <c r="H131" s="38"/>
    </row>
    <row r="132" spans="1:8" s="16" customFormat="1" ht="37.5" customHeight="1" outlineLevel="1" x14ac:dyDescent="0.2">
      <c r="A132" s="500" t="s">
        <v>370</v>
      </c>
      <c r="B132" s="511"/>
      <c r="C132" s="728"/>
      <c r="D132" s="36">
        <v>52470</v>
      </c>
      <c r="E132" s="37"/>
      <c r="F132" s="37"/>
      <c r="G132" s="37"/>
      <c r="H132" s="38"/>
    </row>
    <row r="133" spans="1:8" s="16" customFormat="1" ht="37.5" customHeight="1" outlineLevel="1" x14ac:dyDescent="0.2">
      <c r="A133" s="500" t="s">
        <v>371</v>
      </c>
      <c r="B133" s="511"/>
      <c r="C133" s="728"/>
      <c r="D133" s="36">
        <v>55968</v>
      </c>
      <c r="E133" s="37"/>
      <c r="F133" s="37"/>
      <c r="G133" s="37"/>
      <c r="H133" s="38"/>
    </row>
    <row r="134" spans="1:8" s="16" customFormat="1" ht="37.5" customHeight="1" outlineLevel="1" x14ac:dyDescent="0.2">
      <c r="A134" s="500" t="s">
        <v>372</v>
      </c>
      <c r="B134" s="511"/>
      <c r="C134" s="728"/>
      <c r="D134" s="36">
        <v>59466</v>
      </c>
      <c r="E134" s="37"/>
      <c r="F134" s="37"/>
      <c r="G134" s="37"/>
      <c r="H134" s="38"/>
    </row>
    <row r="135" spans="1:8" s="16" customFormat="1" ht="37.5" customHeight="1" outlineLevel="1" x14ac:dyDescent="0.2">
      <c r="A135" s="500" t="s">
        <v>373</v>
      </c>
      <c r="B135" s="511"/>
      <c r="C135" s="728"/>
      <c r="D135" s="36">
        <v>62964</v>
      </c>
      <c r="E135" s="37"/>
      <c r="F135" s="37"/>
      <c r="G135" s="37"/>
      <c r="H135" s="38"/>
    </row>
    <row r="136" spans="1:8" s="16" customFormat="1" ht="37.5" customHeight="1" outlineLevel="1" x14ac:dyDescent="0.2">
      <c r="A136" s="500" t="s">
        <v>374</v>
      </c>
      <c r="B136" s="511"/>
      <c r="C136" s="728"/>
      <c r="D136" s="36">
        <v>66462</v>
      </c>
      <c r="E136" s="37"/>
      <c r="F136" s="37"/>
      <c r="G136" s="37"/>
      <c r="H136" s="38"/>
    </row>
    <row r="137" spans="1:8" s="16" customFormat="1" ht="37.5" customHeight="1" outlineLevel="1" x14ac:dyDescent="0.2">
      <c r="A137" s="130" t="s">
        <v>375</v>
      </c>
      <c r="B137" s="366"/>
      <c r="C137" s="728"/>
      <c r="D137" s="36">
        <v>69960</v>
      </c>
      <c r="E137" s="37"/>
      <c r="F137" s="37"/>
      <c r="G137" s="37"/>
      <c r="H137" s="38"/>
    </row>
    <row r="138" spans="1:8" s="16" customFormat="1" ht="37.5" customHeight="1" outlineLevel="1" x14ac:dyDescent="0.2">
      <c r="A138" s="130" t="s">
        <v>376</v>
      </c>
      <c r="B138" s="366"/>
      <c r="C138" s="728"/>
      <c r="D138" s="36">
        <v>73458</v>
      </c>
      <c r="E138" s="37"/>
      <c r="F138" s="37"/>
      <c r="G138" s="37"/>
      <c r="H138" s="38"/>
    </row>
    <row r="139" spans="1:8" s="16" customFormat="1" ht="37.5" customHeight="1" outlineLevel="1" x14ac:dyDescent="0.2">
      <c r="A139" s="130" t="s">
        <v>377</v>
      </c>
      <c r="B139" s="366"/>
      <c r="C139" s="728"/>
      <c r="D139" s="36">
        <v>76956</v>
      </c>
      <c r="E139" s="37"/>
      <c r="F139" s="37"/>
      <c r="G139" s="37"/>
      <c r="H139" s="38"/>
    </row>
    <row r="140" spans="1:8" s="16" customFormat="1" ht="37.5" customHeight="1" outlineLevel="1" x14ac:dyDescent="0.2">
      <c r="A140" s="130" t="s">
        <v>378</v>
      </c>
      <c r="B140" s="366"/>
      <c r="C140" s="728"/>
      <c r="D140" s="36">
        <v>80454</v>
      </c>
      <c r="E140" s="37"/>
      <c r="F140" s="37"/>
      <c r="G140" s="37"/>
      <c r="H140" s="38"/>
    </row>
    <row r="141" spans="1:8" s="16" customFormat="1" ht="37.5" customHeight="1" outlineLevel="1" x14ac:dyDescent="0.2">
      <c r="A141" s="130" t="s">
        <v>379</v>
      </c>
      <c r="B141" s="366"/>
      <c r="C141" s="728"/>
      <c r="D141" s="36">
        <v>83952</v>
      </c>
      <c r="E141" s="37"/>
      <c r="F141" s="37"/>
      <c r="G141" s="37"/>
      <c r="H141" s="38"/>
    </row>
    <row r="142" spans="1:8" s="16" customFormat="1" ht="37.5" customHeight="1" outlineLevel="1" x14ac:dyDescent="0.2">
      <c r="A142" s="130" t="s">
        <v>380</v>
      </c>
      <c r="B142" s="366"/>
      <c r="C142" s="728"/>
      <c r="D142" s="36">
        <v>87450</v>
      </c>
      <c r="E142" s="37"/>
      <c r="F142" s="37"/>
      <c r="G142" s="37"/>
      <c r="H142" s="38"/>
    </row>
    <row r="143" spans="1:8" s="16" customFormat="1" ht="37.5" customHeight="1" outlineLevel="1" x14ac:dyDescent="0.2">
      <c r="A143" s="399" t="s">
        <v>381</v>
      </c>
      <c r="B143" s="400"/>
      <c r="C143" s="728"/>
      <c r="D143" s="36">
        <v>90948</v>
      </c>
      <c r="E143" s="37"/>
      <c r="F143" s="37"/>
      <c r="G143" s="37"/>
      <c r="H143" s="38"/>
    </row>
    <row r="144" spans="1:8" s="16" customFormat="1" ht="37.5" customHeight="1" outlineLevel="1" x14ac:dyDescent="0.2">
      <c r="A144" s="399" t="s">
        <v>382</v>
      </c>
      <c r="B144" s="400"/>
      <c r="C144" s="728"/>
      <c r="D144" s="36">
        <v>94446</v>
      </c>
      <c r="E144" s="37"/>
      <c r="F144" s="37"/>
      <c r="G144" s="37"/>
      <c r="H144" s="38"/>
    </row>
    <row r="145" spans="1:8" s="16" customFormat="1" ht="37.5" customHeight="1" outlineLevel="1" x14ac:dyDescent="0.2">
      <c r="A145" s="399" t="s">
        <v>383</v>
      </c>
      <c r="B145" s="400"/>
      <c r="C145" s="728"/>
      <c r="D145" s="36">
        <v>97944</v>
      </c>
      <c r="E145" s="37"/>
      <c r="F145" s="37"/>
      <c r="G145" s="37"/>
      <c r="H145" s="38"/>
    </row>
    <row r="146" spans="1:8" s="16" customFormat="1" ht="37.5" customHeight="1" outlineLevel="1" x14ac:dyDescent="0.2">
      <c r="A146" s="399" t="s">
        <v>384</v>
      </c>
      <c r="B146" s="400"/>
      <c r="C146" s="728"/>
      <c r="D146" s="36">
        <v>101442</v>
      </c>
      <c r="E146" s="37"/>
      <c r="F146" s="37"/>
      <c r="G146" s="37"/>
      <c r="H146" s="38"/>
    </row>
    <row r="147" spans="1:8" s="16" customFormat="1" ht="37.5" customHeight="1" outlineLevel="1" x14ac:dyDescent="0.2">
      <c r="A147" s="399" t="s">
        <v>385</v>
      </c>
      <c r="B147" s="400"/>
      <c r="C147" s="728"/>
      <c r="D147" s="36">
        <v>104940</v>
      </c>
      <c r="E147" s="37"/>
      <c r="F147" s="37"/>
      <c r="G147" s="37"/>
      <c r="H147" s="38"/>
    </row>
    <row r="148" spans="1:8" s="16" customFormat="1" ht="37.5" customHeight="1" outlineLevel="1" x14ac:dyDescent="0.2">
      <c r="A148" s="399" t="s">
        <v>386</v>
      </c>
      <c r="B148" s="400"/>
      <c r="C148" s="728"/>
      <c r="D148" s="36">
        <v>108438</v>
      </c>
      <c r="E148" s="37"/>
      <c r="F148" s="37"/>
      <c r="G148" s="37"/>
      <c r="H148" s="38"/>
    </row>
    <row r="149" spans="1:8" s="16" customFormat="1" ht="37.5" customHeight="1" outlineLevel="1" x14ac:dyDescent="0.2">
      <c r="A149" s="399" t="s">
        <v>387</v>
      </c>
      <c r="B149" s="400"/>
      <c r="C149" s="728"/>
      <c r="D149" s="36">
        <v>111936</v>
      </c>
      <c r="E149" s="37"/>
      <c r="F149" s="37"/>
      <c r="G149" s="37"/>
      <c r="H149" s="38"/>
    </row>
    <row r="150" spans="1:8" s="16" customFormat="1" ht="37.5" customHeight="1" outlineLevel="1" x14ac:dyDescent="0.2">
      <c r="A150" s="399" t="s">
        <v>388</v>
      </c>
      <c r="B150" s="400"/>
      <c r="C150" s="728"/>
      <c r="D150" s="36">
        <v>115434</v>
      </c>
      <c r="E150" s="37"/>
      <c r="F150" s="37"/>
      <c r="G150" s="37"/>
      <c r="H150" s="38"/>
    </row>
    <row r="151" spans="1:8" s="16" customFormat="1" ht="37.5" customHeight="1" outlineLevel="1" x14ac:dyDescent="0.2">
      <c r="A151" s="399" t="s">
        <v>389</v>
      </c>
      <c r="B151" s="400"/>
      <c r="C151" s="728"/>
      <c r="D151" s="36">
        <v>118932</v>
      </c>
      <c r="E151" s="37"/>
      <c r="F151" s="37"/>
      <c r="G151" s="37"/>
      <c r="H151" s="38"/>
    </row>
    <row r="152" spans="1:8" s="16" customFormat="1" ht="37.5" customHeight="1" outlineLevel="1" x14ac:dyDescent="0.2">
      <c r="A152" s="399" t="s">
        <v>390</v>
      </c>
      <c r="B152" s="400"/>
      <c r="C152" s="728"/>
      <c r="D152" s="36">
        <v>122430</v>
      </c>
      <c r="E152" s="37"/>
      <c r="F152" s="37"/>
      <c r="G152" s="37"/>
      <c r="H152" s="38"/>
    </row>
    <row r="153" spans="1:8" s="16" customFormat="1" ht="37.5" customHeight="1" outlineLevel="1" x14ac:dyDescent="0.2">
      <c r="A153" s="399" t="s">
        <v>391</v>
      </c>
      <c r="B153" s="400"/>
      <c r="C153" s="728"/>
      <c r="D153" s="36">
        <v>125928</v>
      </c>
      <c r="E153" s="37"/>
      <c r="F153" s="37"/>
      <c r="G153" s="37"/>
      <c r="H153" s="38"/>
    </row>
    <row r="154" spans="1:8" s="16" customFormat="1" ht="37.5" customHeight="1" outlineLevel="1" x14ac:dyDescent="0.2">
      <c r="A154" s="399" t="s">
        <v>392</v>
      </c>
      <c r="B154" s="400"/>
      <c r="C154" s="728"/>
      <c r="D154" s="36">
        <v>129426</v>
      </c>
      <c r="E154" s="37"/>
      <c r="F154" s="37"/>
      <c r="G154" s="37"/>
      <c r="H154" s="38"/>
    </row>
    <row r="155" spans="1:8" s="16" customFormat="1" ht="37.5" customHeight="1" outlineLevel="1" x14ac:dyDescent="0.2">
      <c r="A155" s="399" t="s">
        <v>393</v>
      </c>
      <c r="B155" s="400"/>
      <c r="C155" s="728"/>
      <c r="D155" s="36">
        <v>132924</v>
      </c>
      <c r="E155" s="37"/>
      <c r="F155" s="37"/>
      <c r="G155" s="37"/>
      <c r="H155" s="38"/>
    </row>
    <row r="156" spans="1:8" s="16" customFormat="1" ht="37.5" customHeight="1" outlineLevel="1" x14ac:dyDescent="0.2">
      <c r="A156" s="399" t="s">
        <v>394</v>
      </c>
      <c r="B156" s="400"/>
      <c r="C156" s="728"/>
      <c r="D156" s="36">
        <v>136422</v>
      </c>
      <c r="E156" s="37"/>
      <c r="F156" s="37"/>
      <c r="G156" s="37"/>
      <c r="H156" s="38"/>
    </row>
    <row r="157" spans="1:8" s="16" customFormat="1" ht="37.5" customHeight="1" outlineLevel="1" x14ac:dyDescent="0.2">
      <c r="A157" s="399" t="s">
        <v>395</v>
      </c>
      <c r="B157" s="400"/>
      <c r="C157" s="728"/>
      <c r="D157" s="36">
        <v>139920</v>
      </c>
      <c r="E157" s="37"/>
      <c r="F157" s="37"/>
      <c r="G157" s="37"/>
      <c r="H157" s="38"/>
    </row>
    <row r="158" spans="1:8" s="16" customFormat="1" ht="37.5" customHeight="1" outlineLevel="1" x14ac:dyDescent="0.2">
      <c r="A158" s="130" t="s">
        <v>396</v>
      </c>
      <c r="B158" s="366"/>
      <c r="C158" s="728"/>
      <c r="D158" s="36">
        <v>143418</v>
      </c>
      <c r="E158" s="37"/>
      <c r="F158" s="37"/>
      <c r="G158" s="37"/>
      <c r="H158" s="38"/>
    </row>
    <row r="159" spans="1:8" s="16" customFormat="1" ht="37.5" customHeight="1" outlineLevel="1" x14ac:dyDescent="0.2">
      <c r="A159" s="130" t="s">
        <v>397</v>
      </c>
      <c r="B159" s="366"/>
      <c r="C159" s="728"/>
      <c r="D159" s="36">
        <v>146916</v>
      </c>
      <c r="E159" s="37"/>
      <c r="F159" s="37"/>
      <c r="G159" s="37"/>
      <c r="H159" s="38"/>
    </row>
    <row r="160" spans="1:8" s="16" customFormat="1" ht="37.5" customHeight="1" outlineLevel="1" x14ac:dyDescent="0.2">
      <c r="A160" s="130" t="s">
        <v>398</v>
      </c>
      <c r="B160" s="366"/>
      <c r="C160" s="728"/>
      <c r="D160" s="36">
        <v>150414</v>
      </c>
      <c r="E160" s="37"/>
      <c r="F160" s="37"/>
      <c r="G160" s="37"/>
      <c r="H160" s="38"/>
    </row>
    <row r="161" spans="1:8" s="16" customFormat="1" ht="37.5" customHeight="1" outlineLevel="1" x14ac:dyDescent="0.2">
      <c r="A161" s="130" t="s">
        <v>399</v>
      </c>
      <c r="B161" s="366"/>
      <c r="C161" s="728"/>
      <c r="D161" s="36">
        <v>153912</v>
      </c>
      <c r="E161" s="37"/>
      <c r="F161" s="37"/>
      <c r="G161" s="37"/>
      <c r="H161" s="38"/>
    </row>
    <row r="162" spans="1:8" s="16" customFormat="1" ht="37.5" customHeight="1" outlineLevel="1" x14ac:dyDescent="0.2">
      <c r="A162" s="130" t="s">
        <v>400</v>
      </c>
      <c r="B162" s="366"/>
      <c r="C162" s="728"/>
      <c r="D162" s="36">
        <v>157410</v>
      </c>
      <c r="E162" s="37"/>
      <c r="F162" s="37"/>
      <c r="G162" s="37"/>
      <c r="H162" s="38"/>
    </row>
    <row r="163" spans="1:8" s="16" customFormat="1" ht="37.5" customHeight="1" outlineLevel="1" x14ac:dyDescent="0.2">
      <c r="A163" s="130" t="s">
        <v>401</v>
      </c>
      <c r="B163" s="366"/>
      <c r="C163" s="728"/>
      <c r="D163" s="36">
        <v>160908</v>
      </c>
      <c r="E163" s="37"/>
      <c r="F163" s="37"/>
      <c r="G163" s="37"/>
      <c r="H163" s="38"/>
    </row>
    <row r="164" spans="1:8" s="16" customFormat="1" ht="37.5" customHeight="1" outlineLevel="1" x14ac:dyDescent="0.2">
      <c r="A164" s="130" t="s">
        <v>402</v>
      </c>
      <c r="B164" s="366"/>
      <c r="C164" s="728"/>
      <c r="D164" s="36">
        <v>164406</v>
      </c>
      <c r="E164" s="37"/>
      <c r="F164" s="37"/>
      <c r="G164" s="37"/>
      <c r="H164" s="38"/>
    </row>
    <row r="165" spans="1:8" s="16" customFormat="1" ht="37.5" customHeight="1" outlineLevel="1" x14ac:dyDescent="0.2">
      <c r="A165" s="130" t="s">
        <v>403</v>
      </c>
      <c r="B165" s="366"/>
      <c r="C165" s="728"/>
      <c r="D165" s="36">
        <v>167904</v>
      </c>
      <c r="E165" s="37"/>
      <c r="F165" s="37"/>
      <c r="G165" s="37"/>
      <c r="H165" s="38"/>
    </row>
    <row r="166" spans="1:8" s="16" customFormat="1" ht="37.5" customHeight="1" outlineLevel="1" x14ac:dyDescent="0.2">
      <c r="A166" s="130" t="s">
        <v>404</v>
      </c>
      <c r="B166" s="366"/>
      <c r="C166" s="728"/>
      <c r="D166" s="36">
        <v>171402</v>
      </c>
      <c r="E166" s="37"/>
      <c r="F166" s="37"/>
      <c r="G166" s="37"/>
      <c r="H166" s="38"/>
    </row>
    <row r="167" spans="1:8" s="16" customFormat="1" ht="37.5" customHeight="1" outlineLevel="1" thickBot="1" x14ac:dyDescent="0.25">
      <c r="A167" s="130" t="s">
        <v>405</v>
      </c>
      <c r="B167" s="366"/>
      <c r="C167" s="761"/>
      <c r="D167" s="44">
        <v>174900</v>
      </c>
      <c r="E167" s="45"/>
      <c r="F167" s="45"/>
      <c r="G167" s="45"/>
      <c r="H167" s="46"/>
    </row>
    <row r="168" spans="1:8" s="16" customFormat="1" ht="50.1" customHeight="1" thickBot="1" x14ac:dyDescent="0.25">
      <c r="A168" s="119" t="s">
        <v>52</v>
      </c>
      <c r="B168" s="120"/>
      <c r="C168" s="120"/>
      <c r="D168" s="452" t="str">
        <f>"от "&amp;MIN(D169:D178)&amp;" до "&amp;MAX(D169:D178)</f>
        <v>от 504 до 11766</v>
      </c>
      <c r="E168" s="453"/>
      <c r="F168" s="453"/>
      <c r="G168" s="453"/>
      <c r="H168" s="454"/>
    </row>
    <row r="169" spans="1:8" s="16" customFormat="1" ht="159.75" customHeight="1" x14ac:dyDescent="0.2">
      <c r="A169" s="590" t="s">
        <v>272</v>
      </c>
      <c r="B169" s="133" t="s">
        <v>273</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69" s="509">
        <v>2157</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0" s="56">
        <v>1437</v>
      </c>
      <c r="E170" s="37"/>
      <c r="F170" s="37"/>
      <c r="G170" s="37"/>
      <c r="H170" s="38"/>
    </row>
    <row r="171" spans="1:8" s="16" customFormat="1" ht="37.5" customHeight="1" x14ac:dyDescent="0.2">
      <c r="A171" s="143" t="s">
        <v>55</v>
      </c>
      <c r="B171" s="144"/>
      <c r="C171" s="142"/>
      <c r="D171" s="56">
        <v>11766</v>
      </c>
      <c r="E171" s="37"/>
      <c r="F171" s="37"/>
      <c r="G171" s="37"/>
      <c r="H171" s="38"/>
    </row>
    <row r="172" spans="1:8" s="16" customFormat="1" ht="37.5" customHeight="1" x14ac:dyDescent="0.2">
      <c r="A172" s="143" t="s">
        <v>56</v>
      </c>
      <c r="B172" s="144"/>
      <c r="C172" s="142"/>
      <c r="D172" s="329">
        <v>3561</v>
      </c>
      <c r="E172" s="140"/>
      <c r="F172" s="140"/>
      <c r="G172" s="140"/>
      <c r="H172" s="141"/>
    </row>
    <row r="173" spans="1:8" s="16" customFormat="1" ht="37.5" customHeight="1" x14ac:dyDescent="0.2">
      <c r="A173" s="143" t="s">
        <v>57</v>
      </c>
      <c r="B173" s="144"/>
      <c r="C173" s="142"/>
      <c r="D173" s="329">
        <v>9870</v>
      </c>
      <c r="E173" s="140"/>
      <c r="F173" s="140"/>
      <c r="G173" s="140"/>
      <c r="H173" s="141"/>
    </row>
    <row r="174" spans="1:8" s="16" customFormat="1" ht="37.5" customHeight="1" x14ac:dyDescent="0.2">
      <c r="A174" s="143" t="s">
        <v>58</v>
      </c>
      <c r="B174" s="144"/>
      <c r="C174" s="142"/>
      <c r="D174" s="56">
        <v>504</v>
      </c>
      <c r="E174" s="37"/>
      <c r="F174" s="37"/>
      <c r="G174" s="37"/>
      <c r="H174" s="38"/>
    </row>
    <row r="175" spans="1:8" s="16" customFormat="1" ht="37.5" customHeight="1" x14ac:dyDescent="0.2">
      <c r="A175" s="143" t="s">
        <v>59</v>
      </c>
      <c r="B175" s="144"/>
      <c r="C175" s="142"/>
      <c r="D175" s="56">
        <v>504</v>
      </c>
      <c r="E175" s="37"/>
      <c r="F175" s="37"/>
      <c r="G175" s="37"/>
      <c r="H175" s="38"/>
    </row>
    <row r="176" spans="1:8" s="16" customFormat="1" ht="37.5" customHeight="1" x14ac:dyDescent="0.2">
      <c r="A176" s="143" t="s">
        <v>60</v>
      </c>
      <c r="B176" s="144"/>
      <c r="C176" s="142"/>
      <c r="D176" s="56">
        <v>1011</v>
      </c>
      <c r="E176" s="37"/>
      <c r="F176" s="37"/>
      <c r="G176" s="37"/>
      <c r="H176" s="38"/>
    </row>
    <row r="177" spans="1:8" s="16" customFormat="1" ht="37.5" customHeight="1" x14ac:dyDescent="0.2">
      <c r="A177" s="143" t="s">
        <v>61</v>
      </c>
      <c r="B177" s="144"/>
      <c r="C177" s="142"/>
      <c r="D177" s="56">
        <v>1521</v>
      </c>
      <c r="E177" s="37"/>
      <c r="F177" s="37"/>
      <c r="G177" s="37"/>
      <c r="H177" s="38"/>
    </row>
    <row r="178" spans="1:8" s="16" customFormat="1" ht="37.5" customHeight="1" thickBot="1" x14ac:dyDescent="0.25">
      <c r="A178" s="194" t="s">
        <v>62</v>
      </c>
      <c r="B178" s="195"/>
      <c r="C178" s="147"/>
      <c r="D178" s="56">
        <v>9273</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651 до 35598</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82" s="165">
        <v>22368</v>
      </c>
      <c r="E182" s="165"/>
      <c r="F182" s="165"/>
      <c r="G182" s="165"/>
      <c r="H182" s="166"/>
    </row>
    <row r="183" spans="1:8" s="16" customFormat="1" ht="67.5" customHeight="1" thickBot="1" x14ac:dyDescent="0.25">
      <c r="A183" s="167" t="s">
        <v>67</v>
      </c>
      <c r="B183" s="168"/>
      <c r="C183" s="169"/>
      <c r="D183" s="170" t="s">
        <v>68</v>
      </c>
      <c r="E183" s="171"/>
      <c r="F183" s="171"/>
      <c r="G183" s="171"/>
      <c r="H183" s="172"/>
    </row>
    <row r="184" spans="1:8" s="16" customFormat="1" ht="67.5" customHeight="1" x14ac:dyDescent="0.2">
      <c r="A184" s="173" t="s">
        <v>69</v>
      </c>
      <c r="B184" s="174"/>
      <c r="C184" s="169"/>
      <c r="D184" s="140">
        <f>D182/4</f>
        <v>5592</v>
      </c>
      <c r="E184" s="140"/>
      <c r="F184" s="140"/>
      <c r="G184" s="140"/>
      <c r="H184" s="141"/>
    </row>
    <row r="185" spans="1:8" s="16" customFormat="1" ht="67.5" customHeight="1" x14ac:dyDescent="0.2">
      <c r="A185" s="173" t="s">
        <v>70</v>
      </c>
      <c r="B185" s="174"/>
      <c r="C185" s="169"/>
      <c r="D185" s="140">
        <f>D182/5</f>
        <v>4473.6000000000004</v>
      </c>
      <c r="E185" s="140"/>
      <c r="F185" s="140"/>
      <c r="G185" s="140"/>
      <c r="H185" s="141"/>
    </row>
    <row r="186" spans="1:8" s="16" customFormat="1" ht="67.5" customHeight="1" x14ac:dyDescent="0.2">
      <c r="A186" s="173" t="s">
        <v>71</v>
      </c>
      <c r="B186" s="174"/>
      <c r="C186" s="169"/>
      <c r="D186" s="140">
        <f>D182/6</f>
        <v>3728</v>
      </c>
      <c r="E186" s="140"/>
      <c r="F186" s="140"/>
      <c r="G186" s="140"/>
      <c r="H186" s="141"/>
    </row>
    <row r="187" spans="1:8" s="16" customFormat="1" ht="67.5" customHeight="1" x14ac:dyDescent="0.2">
      <c r="A187" s="173" t="s">
        <v>72</v>
      </c>
      <c r="B187" s="174"/>
      <c r="C187" s="169"/>
      <c r="D187" s="140">
        <f>D182/7</f>
        <v>3195.4285714285716</v>
      </c>
      <c r="E187" s="140"/>
      <c r="F187" s="140"/>
      <c r="G187" s="140"/>
      <c r="H187" s="141"/>
    </row>
    <row r="188" spans="1:8" s="16" customFormat="1" ht="67.5" customHeight="1" x14ac:dyDescent="0.2">
      <c r="A188" s="173" t="s">
        <v>73</v>
      </c>
      <c r="B188" s="174"/>
      <c r="C188" s="169"/>
      <c r="D188" s="140">
        <f>D182/8</f>
        <v>2796</v>
      </c>
      <c r="E188" s="140"/>
      <c r="F188" s="140"/>
      <c r="G188" s="140"/>
      <c r="H188" s="141"/>
    </row>
    <row r="189" spans="1:8" s="16" customFormat="1" ht="67.5" customHeight="1" x14ac:dyDescent="0.2">
      <c r="A189" s="173" t="s">
        <v>74</v>
      </c>
      <c r="B189" s="174"/>
      <c r="C189" s="169"/>
      <c r="D189" s="140">
        <f>D182/9</f>
        <v>2485.3333333333335</v>
      </c>
      <c r="E189" s="140"/>
      <c r="F189" s="140"/>
      <c r="G189" s="140"/>
      <c r="H189" s="141"/>
    </row>
    <row r="190" spans="1:8" s="16" customFormat="1" ht="67.5" customHeight="1" x14ac:dyDescent="0.2">
      <c r="A190" s="173" t="s">
        <v>75</v>
      </c>
      <c r="B190" s="174"/>
      <c r="C190" s="169"/>
      <c r="D190" s="140">
        <f>D182/10</f>
        <v>2236.8000000000002</v>
      </c>
      <c r="E190" s="140"/>
      <c r="F190" s="140"/>
      <c r="G190" s="140"/>
      <c r="H190" s="141"/>
    </row>
    <row r="191" spans="1:8" s="16" customFormat="1" ht="67.5" customHeight="1" thickBot="1" x14ac:dyDescent="0.25">
      <c r="A191" s="162" t="s">
        <v>76</v>
      </c>
      <c r="B191" s="163"/>
      <c r="C191" s="169"/>
      <c r="D191" s="165">
        <v>29712</v>
      </c>
      <c r="E191" s="165"/>
      <c r="F191" s="165"/>
      <c r="G191" s="165"/>
      <c r="H191" s="166"/>
    </row>
    <row r="192" spans="1:8" s="16" customFormat="1" ht="67.5" customHeight="1" thickBot="1" x14ac:dyDescent="0.25">
      <c r="A192" s="167" t="s">
        <v>67</v>
      </c>
      <c r="B192" s="168"/>
      <c r="C192" s="169"/>
      <c r="D192" s="170" t="s">
        <v>68</v>
      </c>
      <c r="E192" s="171"/>
      <c r="F192" s="171"/>
      <c r="G192" s="171"/>
      <c r="H192" s="172"/>
    </row>
    <row r="193" spans="1:8" s="16" customFormat="1" ht="67.5" customHeight="1" x14ac:dyDescent="0.2">
      <c r="A193" s="173" t="s">
        <v>69</v>
      </c>
      <c r="B193" s="174"/>
      <c r="C193" s="169"/>
      <c r="D193" s="140">
        <v>7428</v>
      </c>
      <c r="E193" s="140"/>
      <c r="F193" s="140"/>
      <c r="G193" s="140"/>
      <c r="H193" s="141"/>
    </row>
    <row r="194" spans="1:8" s="16" customFormat="1" ht="67.5" customHeight="1" x14ac:dyDescent="0.2">
      <c r="A194" s="173" t="s">
        <v>70</v>
      </c>
      <c r="B194" s="174"/>
      <c r="C194" s="169"/>
      <c r="D194" s="140">
        <v>5942.4</v>
      </c>
      <c r="E194" s="140"/>
      <c r="F194" s="140"/>
      <c r="G194" s="140"/>
      <c r="H194" s="141"/>
    </row>
    <row r="195" spans="1:8" s="16" customFormat="1" ht="67.5" customHeight="1" x14ac:dyDescent="0.2">
      <c r="A195" s="173" t="s">
        <v>71</v>
      </c>
      <c r="B195" s="174"/>
      <c r="C195" s="169"/>
      <c r="D195" s="140">
        <v>4952</v>
      </c>
      <c r="E195" s="140"/>
      <c r="F195" s="140"/>
      <c r="G195" s="140"/>
      <c r="H195" s="141"/>
    </row>
    <row r="196" spans="1:8" s="16" customFormat="1" ht="67.5" customHeight="1" x14ac:dyDescent="0.2">
      <c r="A196" s="173" t="s">
        <v>72</v>
      </c>
      <c r="B196" s="174"/>
      <c r="C196" s="169"/>
      <c r="D196" s="140">
        <v>4244.5714285714284</v>
      </c>
      <c r="E196" s="140"/>
      <c r="F196" s="140"/>
      <c r="G196" s="140"/>
      <c r="H196" s="141"/>
    </row>
    <row r="197" spans="1:8" s="16" customFormat="1" ht="67.5" customHeight="1" x14ac:dyDescent="0.2">
      <c r="A197" s="173" t="s">
        <v>73</v>
      </c>
      <c r="B197" s="174"/>
      <c r="C197" s="169"/>
      <c r="D197" s="140">
        <v>3714</v>
      </c>
      <c r="E197" s="140"/>
      <c r="F197" s="140"/>
      <c r="G197" s="140"/>
      <c r="H197" s="141"/>
    </row>
    <row r="198" spans="1:8" s="16" customFormat="1" ht="67.5" customHeight="1" x14ac:dyDescent="0.2">
      <c r="A198" s="173" t="s">
        <v>74</v>
      </c>
      <c r="B198" s="174"/>
      <c r="C198" s="169"/>
      <c r="D198" s="140">
        <v>3301.3333333333335</v>
      </c>
      <c r="E198" s="140"/>
      <c r="F198" s="140"/>
      <c r="G198" s="140"/>
      <c r="H198" s="141"/>
    </row>
    <row r="199" spans="1:8" s="16" customFormat="1" ht="67.5" customHeight="1" thickBot="1" x14ac:dyDescent="0.25">
      <c r="A199" s="173" t="s">
        <v>75</v>
      </c>
      <c r="B199" s="174"/>
      <c r="C199" s="177"/>
      <c r="D199" s="140">
        <v>2971.2</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00" s="44">
        <v>24177</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"2ГИС.ЧЕЛЯБИНСК"</v>
      </c>
      <c r="D202" s="56">
        <v>27591</v>
      </c>
      <c r="E202" s="37"/>
      <c r="F202" s="37"/>
      <c r="G202" s="37"/>
      <c r="H202" s="38"/>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3" s="56">
        <v>5274</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4" s="56">
        <v>18663</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"2ГИС.ЧЕЛЯБИНСК"</v>
      </c>
      <c r="D205" s="56">
        <v>19764</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"2ГИС.ЧЕЛЯБИНСК"</v>
      </c>
      <c r="D206" s="56">
        <v>23715</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7" s="56">
        <v>8235</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8" s="56">
        <v>10866</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9" s="56">
        <v>20970</v>
      </c>
      <c r="E209" s="37"/>
      <c r="F209" s="37"/>
      <c r="G209" s="37"/>
      <c r="H209" s="38"/>
    </row>
    <row r="210" spans="1:8" s="16" customFormat="1" ht="50.1" customHeight="1" x14ac:dyDescent="0.2">
      <c r="A210" s="143" t="s">
        <v>86</v>
      </c>
      <c r="B210" s="144"/>
      <c r="C210" s="190" t="str">
        <f>C241</f>
        <v>электронный справочник на основе Справочника организаций "2ГИС.ЧЕЛЯБИНСК" (мобильная версия 2ГИС 4.0 и выше)</v>
      </c>
      <c r="D210" s="56">
        <v>35598</v>
      </c>
      <c r="E210" s="37"/>
      <c r="F210" s="37"/>
      <c r="G210" s="37"/>
      <c r="H210" s="38"/>
    </row>
    <row r="211" spans="1:8" s="16" customFormat="1" ht="50.1" customHeight="1" x14ac:dyDescent="0.2">
      <c r="A211" s="143" t="s">
        <v>87</v>
      </c>
      <c r="B211" s="144"/>
      <c r="C211" s="190" t="s">
        <v>725</v>
      </c>
      <c r="D211" s="56">
        <v>651</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2" s="56">
        <v>24156</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3" s="56">
        <v>16290</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4" s="56">
        <v>16125</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5" s="56">
        <v>8148</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6" s="56">
        <v>6990</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7" s="56">
        <v>2352</v>
      </c>
      <c r="E217" s="37"/>
      <c r="F217" s="37"/>
      <c r="G217" s="37"/>
      <c r="H217" s="38"/>
    </row>
    <row r="218" spans="1:8" s="16" customFormat="1" ht="102" customHeight="1" thickBot="1" x14ac:dyDescent="0.25">
      <c r="A218" s="143" t="s">
        <v>96</v>
      </c>
      <c r="B218" s="144"/>
      <c r="C21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8" s="56">
        <v>100002</v>
      </c>
      <c r="E218" s="37"/>
      <c r="F218" s="37"/>
      <c r="G218" s="37"/>
      <c r="H218" s="38"/>
    </row>
    <row r="219" spans="1:8" s="16" customFormat="1" ht="126" customHeight="1" x14ac:dyDescent="0.2">
      <c r="A219" s="143" t="s">
        <v>97</v>
      </c>
      <c r="B219" s="144"/>
      <c r="C2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9" s="56">
        <v>22470</v>
      </c>
      <c r="E219" s="37"/>
      <c r="F219" s="37"/>
      <c r="G219" s="37"/>
      <c r="H219" s="38"/>
    </row>
    <row r="220" spans="1:8" s="16" customFormat="1" ht="96" customHeight="1" x14ac:dyDescent="0.2">
      <c r="A220" s="137" t="s">
        <v>98</v>
      </c>
      <c r="B220" s="191"/>
      <c r="C2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20" s="56">
        <v>13971</v>
      </c>
      <c r="E220" s="37"/>
      <c r="F220" s="37"/>
      <c r="G220" s="37"/>
      <c r="H220" s="38"/>
    </row>
    <row r="221" spans="1:8" s="16" customFormat="1" ht="96" customHeight="1" x14ac:dyDescent="0.2">
      <c r="A221" s="137" t="s">
        <v>99</v>
      </c>
      <c r="B221" s="191"/>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1" s="56">
        <v>18078</v>
      </c>
      <c r="E221" s="37"/>
      <c r="F221" s="37"/>
      <c r="G221" s="37"/>
      <c r="H221" s="38"/>
    </row>
    <row r="222" spans="1:8" s="16" customFormat="1" ht="78" customHeight="1" x14ac:dyDescent="0.2">
      <c r="A222" s="143" t="s">
        <v>93</v>
      </c>
      <c r="B222" s="144" t="s">
        <v>93</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2" s="56">
        <v>20334</v>
      </c>
      <c r="E222" s="37"/>
      <c r="F222" s="37"/>
      <c r="G222" s="37"/>
      <c r="H222" s="38"/>
    </row>
    <row r="223" spans="1:8" s="16" customFormat="1" ht="78" customHeight="1" x14ac:dyDescent="0.2">
      <c r="A223" s="143" t="s">
        <v>94</v>
      </c>
      <c r="B223" s="144" t="s">
        <v>94</v>
      </c>
      <c r="C2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3" s="56">
        <v>12000</v>
      </c>
      <c r="E223" s="37"/>
      <c r="F223" s="37"/>
      <c r="G223" s="37"/>
      <c r="H223" s="38"/>
    </row>
    <row r="224" spans="1:8" s="16" customFormat="1" ht="50.1" customHeight="1" x14ac:dyDescent="0.2">
      <c r="A224" s="143" t="s">
        <v>100</v>
      </c>
      <c r="B224" s="144"/>
      <c r="C224" s="190" t="str">
        <f>"Интернет-площадка 2gis.ru на основе Cправочника организаций "&amp;$C$2&amp;""</f>
        <v>Интернет-площадка 2gis.ru на основе Cправочника организаций "2ГИС.ЧЕЛЯБИНСК"</v>
      </c>
      <c r="D224" s="56">
        <v>69000</v>
      </c>
      <c r="E224" s="37"/>
      <c r="F224" s="37"/>
      <c r="G224" s="37"/>
      <c r="H224" s="38"/>
    </row>
    <row r="225" spans="1:8" s="16" customFormat="1" ht="50.1" customHeight="1" x14ac:dyDescent="0.2">
      <c r="A225" s="143" t="s">
        <v>101</v>
      </c>
      <c r="B225" s="144"/>
      <c r="C225" s="190" t="str">
        <f t="shared" ref="C225:C233"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56">
        <v>13200</v>
      </c>
      <c r="E225" s="37"/>
      <c r="F225" s="37"/>
      <c r="G225" s="37"/>
      <c r="H225" s="38"/>
    </row>
    <row r="226" spans="1:8" s="16" customFormat="1" ht="50.1" customHeight="1" x14ac:dyDescent="0.2">
      <c r="A226" s="143" t="s">
        <v>102</v>
      </c>
      <c r="B226" s="144"/>
      <c r="C226" s="190" t="str">
        <f t="shared" si="1"/>
        <v>Электронный справочник на основе Справочника организаций "2ГИС.ЧЕЛЯБИНСК" (версия для ПК)</v>
      </c>
      <c r="D226" s="56">
        <v>46680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"2ГИС.ЧЕЛЯБИНСК"</v>
      </c>
      <c r="D227" s="56">
        <v>49440</v>
      </c>
      <c r="E227" s="37"/>
      <c r="F227" s="37"/>
      <c r="G227" s="37"/>
      <c r="H227" s="38"/>
    </row>
    <row r="228" spans="1:8" s="16" customFormat="1" ht="50.1" customHeight="1" x14ac:dyDescent="0.2">
      <c r="A228" s="143" t="s">
        <v>104</v>
      </c>
      <c r="B228" s="144"/>
      <c r="C228" s="190" t="str">
        <f>"Интернет-площадка 2gis.ru на основе Cправочника организаций "&amp;$C$2&amp;""</f>
        <v>Интернет-площадка 2gis.ru на основе Cправочника организаций "2ГИС.ЧЕЛЯБИНСК"</v>
      </c>
      <c r="D228" s="56">
        <v>59328</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"2ГИС.ЧЕЛЯБИНСК" (версия для ПК)</v>
      </c>
      <c r="D229" s="56">
        <v>20640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"2ГИС.ЧЕЛЯБИНСК" (версия для ПК)</v>
      </c>
      <c r="D230" s="56">
        <v>27240</v>
      </c>
      <c r="E230" s="37"/>
      <c r="F230" s="37"/>
      <c r="G230" s="37"/>
      <c r="H230" s="38"/>
    </row>
    <row r="231" spans="1:8" s="16" customFormat="1" ht="50.1" customHeight="1" x14ac:dyDescent="0.2">
      <c r="A231" s="143" t="s">
        <v>107</v>
      </c>
      <c r="B231" s="144"/>
      <c r="C231" s="190" t="str">
        <f t="shared" si="1"/>
        <v>Электронный справочник на основе Справочника организаций "2ГИС.ЧЕЛЯБИНСК" (версия для ПК)</v>
      </c>
      <c r="D231" s="56">
        <v>52440</v>
      </c>
      <c r="E231" s="37"/>
      <c r="F231" s="37"/>
      <c r="G231" s="37"/>
      <c r="H231" s="38"/>
    </row>
    <row r="232" spans="1:8" s="16" customFormat="1" ht="50.1" customHeight="1" x14ac:dyDescent="0.2">
      <c r="A232" s="143" t="s">
        <v>108</v>
      </c>
      <c r="B232" s="144"/>
      <c r="C232" s="190" t="s">
        <v>725</v>
      </c>
      <c r="D232" s="56">
        <v>1680</v>
      </c>
      <c r="E232" s="37"/>
      <c r="F232" s="37"/>
      <c r="G232" s="37"/>
      <c r="H232" s="38"/>
    </row>
    <row r="233" spans="1:8" s="16" customFormat="1" ht="50.1" customHeight="1" thickBot="1" x14ac:dyDescent="0.25">
      <c r="A233" s="143" t="s">
        <v>110</v>
      </c>
      <c r="B233" s="144"/>
      <c r="C233" s="190" t="str">
        <f t="shared" si="1"/>
        <v>Электронный справочник на основе Справочника организаций "2ГИС.ЧЕЛЯБИНСК" (версия для ПК)</v>
      </c>
      <c r="D233" s="56">
        <v>17520</v>
      </c>
      <c r="E233" s="37"/>
      <c r="F233" s="37"/>
      <c r="G233" s="37"/>
      <c r="H233" s="38"/>
    </row>
    <row r="234" spans="1:8" s="28" customFormat="1" ht="50.1" customHeight="1" thickBot="1" x14ac:dyDescent="0.25">
      <c r="A234" s="24" t="s">
        <v>111</v>
      </c>
      <c r="B234" s="25"/>
      <c r="C234" s="26"/>
      <c r="D234" s="156"/>
      <c r="E234" s="156"/>
      <c r="F234" s="156"/>
      <c r="G234" s="156"/>
      <c r="H234" s="157"/>
    </row>
    <row r="235" spans="1:8" s="16" customFormat="1" ht="50.1" customHeight="1" x14ac:dyDescent="0.2">
      <c r="A235" s="143" t="s">
        <v>112</v>
      </c>
      <c r="B235" s="144"/>
      <c r="C2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35" s="56">
        <v>16959</v>
      </c>
      <c r="E235" s="37"/>
      <c r="F235" s="37"/>
      <c r="G235" s="37"/>
      <c r="H235" s="38"/>
    </row>
    <row r="236" spans="1:8" s="16" customFormat="1" ht="50.1" customHeight="1" x14ac:dyDescent="0.2">
      <c r="A236" s="143" t="s">
        <v>113</v>
      </c>
      <c r="B236" s="144"/>
      <c r="C236" s="196"/>
      <c r="D236" s="56">
        <v>16959</v>
      </c>
      <c r="E236" s="37"/>
      <c r="F236" s="37"/>
      <c r="G236" s="37"/>
      <c r="H236" s="38"/>
    </row>
    <row r="237" spans="1:8" s="16" customFormat="1" ht="50.1" customHeight="1" x14ac:dyDescent="0.2">
      <c r="A237" s="194" t="s">
        <v>114</v>
      </c>
      <c r="B237" s="195"/>
      <c r="C237" s="196"/>
      <c r="D237" s="329">
        <v>3390</v>
      </c>
      <c r="E237" s="140"/>
      <c r="F237" s="140"/>
      <c r="G237" s="140"/>
      <c r="H237" s="140"/>
    </row>
    <row r="238" spans="1:8" s="16" customFormat="1" ht="50.1" customHeight="1" x14ac:dyDescent="0.2">
      <c r="A238" s="194" t="s">
        <v>115</v>
      </c>
      <c r="B238" s="195"/>
      <c r="C238" s="196"/>
      <c r="D238" s="329">
        <v>339</v>
      </c>
      <c r="E238" s="140"/>
      <c r="F238" s="140"/>
      <c r="G238" s="140"/>
      <c r="H238" s="140"/>
    </row>
    <row r="239" spans="1:8" s="16" customFormat="1" ht="50.1" customHeight="1" thickBot="1" x14ac:dyDescent="0.25">
      <c r="A239" s="194" t="s">
        <v>116</v>
      </c>
      <c r="B239" s="195"/>
      <c r="C239" s="198"/>
      <c r="D239" s="78">
        <v>1188</v>
      </c>
      <c r="E239" s="79"/>
      <c r="F239" s="79"/>
      <c r="G239" s="79"/>
      <c r="H239" s="79"/>
    </row>
    <row r="240" spans="1:8" s="16" customFormat="1" ht="50.1" customHeight="1" thickBot="1" x14ac:dyDescent="0.25">
      <c r="A240" s="24" t="s">
        <v>117</v>
      </c>
      <c r="B240" s="25"/>
      <c r="C240" s="26"/>
      <c r="D240" s="156"/>
      <c r="E240" s="156"/>
      <c r="F240" s="156"/>
      <c r="G240" s="156"/>
      <c r="H240" s="157"/>
    </row>
    <row r="241" spans="1:8" s="16" customFormat="1" ht="50.1" customHeight="1" x14ac:dyDescent="0.2">
      <c r="A241" s="143" t="s">
        <v>164</v>
      </c>
      <c r="B241" s="144"/>
      <c r="C2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1" s="56">
        <v>17139</v>
      </c>
      <c r="E241" s="37"/>
      <c r="F241" s="37"/>
      <c r="G241" s="37"/>
      <c r="H241" s="38"/>
    </row>
    <row r="242" spans="1:8" s="16" customFormat="1" ht="63" customHeight="1" x14ac:dyDescent="0.2">
      <c r="A242" s="143" t="s">
        <v>119</v>
      </c>
      <c r="B242" s="144" t="s">
        <v>456</v>
      </c>
      <c r="C24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2" s="56">
        <v>7248</v>
      </c>
      <c r="E242" s="37"/>
      <c r="F242" s="37"/>
      <c r="G242" s="37"/>
      <c r="H242" s="38"/>
    </row>
    <row r="243" spans="1:8" s="16" customFormat="1" ht="50.1" customHeight="1" x14ac:dyDescent="0.2">
      <c r="A243" s="143" t="s">
        <v>165</v>
      </c>
      <c r="B243" s="144"/>
      <c r="C2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3" s="36">
        <v>42960</v>
      </c>
      <c r="E243" s="37"/>
      <c r="F243" s="37"/>
      <c r="G243" s="37"/>
      <c r="H243" s="38"/>
    </row>
    <row r="244" spans="1:8" s="16" customFormat="1" ht="70.5" customHeight="1" x14ac:dyDescent="0.2">
      <c r="A244" s="143" t="s">
        <v>166</v>
      </c>
      <c r="B244" s="144" t="s">
        <v>456</v>
      </c>
      <c r="C24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4" s="36">
        <v>18120</v>
      </c>
      <c r="E244" s="37"/>
      <c r="F244" s="37"/>
      <c r="G244" s="37"/>
      <c r="H244" s="38"/>
    </row>
    <row r="245" spans="1:8" s="16" customFormat="1" ht="126" customHeight="1" x14ac:dyDescent="0.2">
      <c r="A245" s="143" t="s">
        <v>124</v>
      </c>
      <c r="B245" s="144"/>
      <c r="C245" s="300" t="str">
        <f>C241</f>
        <v>электронный справочник на основе Справочника организаций "2ГИС.ЧЕЛЯБИНСК" (мобильная версия 2ГИС 4.0 и выше)</v>
      </c>
      <c r="D245" s="56">
        <v>15618</v>
      </c>
      <c r="E245" s="37"/>
      <c r="F245" s="37"/>
      <c r="G245" s="37"/>
      <c r="H245" s="38"/>
    </row>
    <row r="246" spans="1:8" s="16" customFormat="1" ht="126" customHeight="1" thickBot="1" x14ac:dyDescent="0.25">
      <c r="A246" s="143" t="s">
        <v>125</v>
      </c>
      <c r="B246" s="144"/>
      <c r="C2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46" s="56">
        <v>11370</v>
      </c>
      <c r="E246" s="37"/>
      <c r="F246" s="37"/>
      <c r="G246" s="37"/>
      <c r="H246" s="38"/>
    </row>
    <row r="247" spans="1:8" s="28" customFormat="1" ht="50.1" customHeight="1" thickBot="1" x14ac:dyDescent="0.25">
      <c r="A247" s="301"/>
      <c r="B247" s="302"/>
      <c r="C247" s="182"/>
      <c r="D247" s="325"/>
      <c r="E247" s="325"/>
      <c r="F247" s="325"/>
      <c r="G247" s="325"/>
      <c r="H247" s="326"/>
    </row>
    <row r="248" spans="1:8" s="23" customFormat="1" ht="26.25" x14ac:dyDescent="0.2">
      <c r="A248" s="204"/>
      <c r="B248" s="205"/>
      <c r="C248" s="206"/>
      <c r="D248" s="205"/>
      <c r="E248" s="205"/>
      <c r="F248" s="205"/>
      <c r="G248" s="205"/>
      <c r="H248" s="207"/>
    </row>
    <row r="249" spans="1:8" s="16" customFormat="1" ht="21" x14ac:dyDescent="0.2">
      <c r="A249" s="208"/>
      <c r="B249" s="209" t="s">
        <v>126</v>
      </c>
      <c r="C249" s="210" t="s">
        <v>181</v>
      </c>
      <c r="D249" s="210"/>
      <c r="E249" s="211"/>
      <c r="F249" s="211"/>
      <c r="G249" s="211"/>
      <c r="H249" s="211"/>
    </row>
    <row r="250" spans="1:8" s="16" customFormat="1" ht="21" x14ac:dyDescent="0.2">
      <c r="A250" s="208"/>
      <c r="B250" s="211"/>
      <c r="C250" s="212" t="s">
        <v>182</v>
      </c>
      <c r="D250" s="212"/>
      <c r="E250" s="211"/>
      <c r="F250" s="211"/>
      <c r="G250" s="211"/>
      <c r="H250" s="211"/>
    </row>
    <row r="251" spans="1:8" s="16" customFormat="1" ht="21" x14ac:dyDescent="0.2">
      <c r="A251" s="208"/>
      <c r="B251" s="211"/>
      <c r="C251" s="210" t="s">
        <v>183</v>
      </c>
      <c r="D251" s="212"/>
      <c r="E251" s="211"/>
      <c r="F251" s="211"/>
      <c r="G251" s="211"/>
      <c r="H251" s="211"/>
    </row>
    <row r="252" spans="1:8" s="16" customFormat="1" ht="26.25" x14ac:dyDescent="0.2">
      <c r="A252" s="221"/>
      <c r="B252" s="221"/>
      <c r="C252" s="212"/>
      <c r="D252" s="212"/>
      <c r="E252" s="223"/>
      <c r="F252" s="224"/>
      <c r="G252" s="225"/>
      <c r="H252" s="225"/>
    </row>
    <row r="253" spans="1:8" s="16" customFormat="1" ht="26.25" x14ac:dyDescent="0.2">
      <c r="A253" s="215" t="str">
        <f>Абакан_юр!A158</f>
        <v>По соглашению сторон в качестве валюты платежа могут выступать украинские гривны, в этом случае курс следующий: 1 руб. = 0,4427 гривен</v>
      </c>
      <c r="B253" s="215"/>
      <c r="C253" s="215"/>
      <c r="D253" s="216"/>
      <c r="E253" s="216"/>
      <c r="F253" s="217"/>
      <c r="G253" s="218"/>
      <c r="H253" s="218"/>
    </row>
    <row r="254" spans="1:8" s="16" customFormat="1" ht="26.25" x14ac:dyDescent="0.2">
      <c r="A254" s="215" t="str">
        <f>Абакан_юр!A159</f>
        <v>По соглашению сторон в качестве валюты платежа могут выступать дирхамы ОАЭ, в этом случае курс следующий: 1 руб. = 0,0427 дирхам</v>
      </c>
      <c r="B254" s="215"/>
      <c r="C254" s="215"/>
      <c r="D254" s="216"/>
      <c r="E254" s="216"/>
      <c r="F254" s="217"/>
      <c r="G254" s="220"/>
      <c r="H254" s="220"/>
    </row>
    <row r="255" spans="1:8" ht="12.6" customHeight="1" x14ac:dyDescent="0.2">
      <c r="A255" s="215" t="str">
        <f>Абакан_юр!A160</f>
        <v>По соглашению сторон в качестве валюты платежа могут выступать доллары США, в этом случае курс следующий: 1 руб. = 0,0117 доллара</v>
      </c>
      <c r="B255" s="215"/>
      <c r="C255" s="215"/>
      <c r="D255" s="216"/>
      <c r="E255" s="216"/>
      <c r="F255" s="217"/>
      <c r="G255" s="220"/>
      <c r="H255" s="220"/>
    </row>
    <row r="256" spans="1:8" s="211" customFormat="1" ht="24.95" customHeight="1" x14ac:dyDescent="0.2">
      <c r="A256" s="215" t="str">
        <f>Абакан_юр!A161</f>
        <v>По соглашению сторон в качестве валюты платежа могут выступать евро, в этом случае курс следующий: 1 руб. = 0,0108 евро</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чешские кроны, в этом случае курс следующий: 1 руб. = 0,2672 крона</v>
      </c>
      <c r="B257" s="215"/>
      <c r="C257" s="215"/>
      <c r="D257" s="216"/>
      <c r="E257" s="217"/>
      <c r="F257" s="217"/>
      <c r="G257" s="220"/>
      <c r="H257" s="220"/>
    </row>
    <row r="258" spans="1:8" s="211" customFormat="1" ht="24.95" customHeight="1" x14ac:dyDescent="0.2">
      <c r="A258" s="215" t="str">
        <f>Абакан_юр!A163</f>
        <v>По соглашению сторон в качестве валюты платежа могут выступать киргизские сомы, в этом случае курс следующий: 1 руб. = 1,0485 сом</v>
      </c>
      <c r="B258" s="215"/>
      <c r="C258" s="215"/>
      <c r="D258" s="216"/>
      <c r="E258" s="216"/>
      <c r="F258" s="217"/>
      <c r="G258" s="220"/>
      <c r="H258" s="220"/>
    </row>
    <row r="259" spans="1:8" s="226" customFormat="1" ht="12" customHeight="1" x14ac:dyDescent="0.2">
      <c r="A259" s="215" t="str">
        <f>Абакан_юр!A164</f>
        <v>По соглашению сторон в качестве валюты платежа могут выступать казахстанские тенге, в этом случае курс следующий: 1 руб. = 5,3039 тенге</v>
      </c>
      <c r="B259" s="215"/>
      <c r="C259" s="215"/>
      <c r="D259" s="216"/>
      <c r="E259" s="216"/>
      <c r="F259" s="217"/>
      <c r="G259" s="220"/>
      <c r="H259" s="220"/>
    </row>
    <row r="260" spans="1:8" s="219" customFormat="1" ht="24.95" customHeight="1" x14ac:dyDescent="0.2">
      <c r="A260" s="221"/>
      <c r="B260" s="221"/>
      <c r="C260" s="222"/>
      <c r="D260" s="223"/>
      <c r="E260" s="223"/>
      <c r="F260" s="224"/>
      <c r="G260" s="225"/>
      <c r="H260" s="225"/>
    </row>
    <row r="261" spans="1:8" s="219" customFormat="1" ht="24.95" customHeight="1" x14ac:dyDescent="0.2">
      <c r="A261" s="227" t="s">
        <v>137</v>
      </c>
      <c r="B261" s="227"/>
      <c r="C261" s="227"/>
      <c r="D261" s="227"/>
      <c r="E261" s="227"/>
      <c r="F261" s="227"/>
      <c r="G261" s="227"/>
      <c r="H261" s="227"/>
    </row>
    <row r="262" spans="1:8" s="219" customFormat="1" ht="24.95" customHeight="1" x14ac:dyDescent="0.2">
      <c r="A262" s="227" t="s">
        <v>138</v>
      </c>
      <c r="B262" s="227"/>
      <c r="C262" s="227"/>
      <c r="D262" s="227"/>
      <c r="E262" s="227"/>
      <c r="F262" s="227"/>
      <c r="G262" s="227"/>
      <c r="H262" s="227"/>
    </row>
    <row r="263" spans="1:8" s="219" customFormat="1" ht="24.95" customHeight="1" x14ac:dyDescent="0.2">
      <c r="A263" s="215" t="s">
        <v>459</v>
      </c>
      <c r="B263" s="215"/>
      <c r="C263" s="215"/>
      <c r="D263" s="215"/>
      <c r="E263" s="215"/>
      <c r="F263" s="215"/>
      <c r="G263" s="215"/>
      <c r="H263" s="215"/>
    </row>
    <row r="264" spans="1:8" s="219" customFormat="1" ht="24.95" customHeight="1" thickBot="1" x14ac:dyDescent="0.25">
      <c r="A264" s="228" t="s">
        <v>139</v>
      </c>
      <c r="B264" s="228"/>
      <c r="C264" s="228"/>
      <c r="D264" s="228"/>
      <c r="E264" s="228"/>
      <c r="F264" s="229"/>
      <c r="H264" s="230"/>
    </row>
    <row r="265" spans="1:8" s="219" customFormat="1" ht="24.95" customHeight="1" thickBot="1" x14ac:dyDescent="0.25">
      <c r="A265" s="540" t="s">
        <v>140</v>
      </c>
      <c r="B265" s="541"/>
      <c r="C265" s="541"/>
      <c r="D265" s="541"/>
      <c r="E265" s="542"/>
      <c r="F265" s="234"/>
      <c r="G265" s="205"/>
      <c r="H265" s="235"/>
    </row>
    <row r="266" spans="1:8" s="219" customFormat="1" ht="24.95" customHeight="1" thickBot="1" x14ac:dyDescent="0.25">
      <c r="A266" s="305" t="s">
        <v>141</v>
      </c>
      <c r="B266" s="306"/>
      <c r="C266" s="238" t="s">
        <v>142</v>
      </c>
      <c r="D266" s="330" t="s">
        <v>143</v>
      </c>
      <c r="E266" s="331"/>
      <c r="F266" s="240"/>
      <c r="G266" s="240"/>
      <c r="H266" s="240"/>
    </row>
    <row r="267" spans="1:8" s="226" customFormat="1" ht="12" customHeight="1" x14ac:dyDescent="0.2">
      <c r="A267" s="241" t="s">
        <v>170</v>
      </c>
      <c r="B267" s="242"/>
      <c r="C267" s="757" t="s">
        <v>171</v>
      </c>
      <c r="D267" s="370">
        <v>2343</v>
      </c>
      <c r="E267" s="245"/>
      <c r="F267" s="240"/>
      <c r="G267" s="240"/>
      <c r="H267" s="240"/>
    </row>
    <row r="268" spans="1:8" ht="24.95" customHeight="1" x14ac:dyDescent="0.2">
      <c r="A268" s="755" t="s">
        <v>172</v>
      </c>
      <c r="B268" s="756"/>
      <c r="C268" s="759"/>
      <c r="D268" s="680">
        <v>1701</v>
      </c>
      <c r="E268" s="682"/>
      <c r="F268" s="240"/>
      <c r="G268" s="240"/>
      <c r="H268" s="240"/>
    </row>
    <row r="269" spans="1:8" ht="24.95" customHeight="1" x14ac:dyDescent="0.2">
      <c r="A269" s="755" t="s">
        <v>173</v>
      </c>
      <c r="B269" s="756"/>
      <c r="C269" s="759"/>
      <c r="D269" s="680">
        <v>1542</v>
      </c>
      <c r="E269" s="682"/>
      <c r="F269" s="240"/>
      <c r="G269" s="240"/>
      <c r="H269" s="240"/>
    </row>
    <row r="270" spans="1:8" s="205" customFormat="1" ht="38.25" customHeight="1" x14ac:dyDescent="0.2">
      <c r="A270" s="755" t="s">
        <v>174</v>
      </c>
      <c r="B270" s="756"/>
      <c r="C270" s="543"/>
      <c r="D270" s="680">
        <v>1380</v>
      </c>
      <c r="E270" s="682"/>
      <c r="F270" s="240"/>
      <c r="G270" s="240"/>
      <c r="H270" s="240"/>
    </row>
    <row r="271" spans="1:8" s="230" customFormat="1" ht="50.1" customHeight="1" x14ac:dyDescent="0.2">
      <c r="A271" s="246" t="s">
        <v>144</v>
      </c>
      <c r="B271" s="247"/>
      <c r="C271" s="248" t="s">
        <v>145</v>
      </c>
      <c r="D271" s="249" t="s">
        <v>146</v>
      </c>
      <c r="E271" s="250"/>
      <c r="F271" s="240"/>
      <c r="G271" s="240"/>
      <c r="H271" s="240"/>
    </row>
    <row r="272" spans="1:8" s="235" customFormat="1" ht="50.1" customHeight="1" x14ac:dyDescent="0.2">
      <c r="A272" s="246" t="s">
        <v>147</v>
      </c>
      <c r="B272" s="247"/>
      <c r="C272" s="248" t="s">
        <v>148</v>
      </c>
      <c r="D272" s="249" t="s">
        <v>149</v>
      </c>
      <c r="E272" s="250"/>
      <c r="F272" s="240"/>
      <c r="G272" s="240"/>
      <c r="H272" s="240"/>
    </row>
    <row r="273" spans="1:8" ht="88.5" customHeight="1" thickBot="1" x14ac:dyDescent="0.25">
      <c r="A273" s="332" t="s">
        <v>150</v>
      </c>
      <c r="B273" s="333"/>
      <c r="C273" s="334" t="s">
        <v>151</v>
      </c>
      <c r="D273" s="335" t="s">
        <v>149</v>
      </c>
      <c r="E273" s="336"/>
      <c r="F273" s="240"/>
      <c r="G273" s="240"/>
      <c r="H273" s="240"/>
    </row>
    <row r="274" spans="1:8" ht="50.1" customHeight="1" thickBot="1" x14ac:dyDescent="0.25">
      <c r="A274" s="332" t="s">
        <v>153</v>
      </c>
      <c r="B274" s="333"/>
      <c r="C274" s="546" t="s">
        <v>154</v>
      </c>
      <c r="D274" s="335" t="s">
        <v>149</v>
      </c>
      <c r="E274" s="336"/>
      <c r="F274" s="234"/>
      <c r="G274" s="234"/>
      <c r="H274" s="234"/>
    </row>
    <row r="275" spans="1:8" ht="50.1" customHeight="1" thickBot="1" x14ac:dyDescent="0.25">
      <c r="A275" s="332" t="s">
        <v>155</v>
      </c>
      <c r="B275" s="333"/>
      <c r="C275" s="334" t="s">
        <v>156</v>
      </c>
      <c r="D275" s="335" t="s">
        <v>149</v>
      </c>
      <c r="E275" s="336"/>
      <c r="F275" s="224"/>
      <c r="G275" s="225"/>
      <c r="H275" s="225"/>
    </row>
    <row r="276" spans="1:8" ht="50.1" customHeight="1" x14ac:dyDescent="0.2">
      <c r="A276" s="252" t="s">
        <v>157</v>
      </c>
      <c r="B276" s="252"/>
      <c r="C276" s="252"/>
      <c r="D276" s="252"/>
      <c r="E276" s="252"/>
      <c r="F276" s="252"/>
      <c r="G276" s="252"/>
      <c r="H276" s="252"/>
    </row>
    <row r="277" spans="1:8" ht="50.1" customHeight="1" x14ac:dyDescent="0.2">
      <c r="A277" s="252" t="s">
        <v>158</v>
      </c>
      <c r="B277" s="252"/>
      <c r="C277" s="252"/>
      <c r="D277" s="252"/>
      <c r="E277" s="252"/>
      <c r="F277" s="252"/>
      <c r="G277" s="252"/>
      <c r="H277" s="252"/>
    </row>
    <row r="278" spans="1:8" ht="99.95" customHeight="1" x14ac:dyDescent="0.2">
      <c r="A278" s="311"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8" s="311"/>
      <c r="C278" s="311"/>
      <c r="D278" s="311"/>
      <c r="E278" s="311"/>
      <c r="F278" s="311"/>
      <c r="G278" s="311"/>
      <c r="H278" s="311"/>
    </row>
    <row r="279" spans="1:8" ht="75" customHeight="1" x14ac:dyDescent="0.2">
      <c r="A279" s="227" t="s">
        <v>160</v>
      </c>
      <c r="B279" s="227"/>
      <c r="C279" s="227"/>
      <c r="D279" s="227"/>
      <c r="E279" s="227"/>
      <c r="F279" s="227"/>
      <c r="G279" s="227"/>
      <c r="H279" s="227"/>
    </row>
    <row r="280" spans="1:8" ht="96.75" customHeight="1" x14ac:dyDescent="0.2">
      <c r="A280" s="252" t="s">
        <v>161</v>
      </c>
      <c r="B280" s="252"/>
      <c r="C280" s="252"/>
      <c r="D280" s="252"/>
      <c r="E280" s="252"/>
      <c r="F280" s="252"/>
      <c r="G280" s="252"/>
      <c r="H280" s="252"/>
    </row>
    <row r="281" spans="1:8" s="205" customFormat="1" ht="125.25" customHeight="1" x14ac:dyDescent="0.2">
      <c r="A281" s="487" t="s">
        <v>460</v>
      </c>
      <c r="B281" s="487"/>
      <c r="C281" s="487"/>
      <c r="D281" s="487"/>
      <c r="E281" s="487"/>
      <c r="F281" s="487"/>
      <c r="G281" s="487"/>
      <c r="H281" s="487"/>
    </row>
    <row r="282" spans="1:8" ht="25.5" x14ac:dyDescent="0.35">
      <c r="A282" s="488" t="s">
        <v>461</v>
      </c>
      <c r="B282" s="489"/>
      <c r="C282" s="490" t="s">
        <v>462</v>
      </c>
    </row>
    <row r="283" spans="1:8" ht="25.5" x14ac:dyDescent="0.35">
      <c r="A283" s="491" t="s">
        <v>463</v>
      </c>
      <c r="B283" s="492"/>
      <c r="C283" s="493">
        <v>1</v>
      </c>
    </row>
    <row r="284" spans="1:8" ht="25.5" x14ac:dyDescent="0.35">
      <c r="A284" s="491">
        <v>2</v>
      </c>
      <c r="B284" s="492"/>
      <c r="C284" s="493">
        <v>1.1000000000000001</v>
      </c>
    </row>
    <row r="285" spans="1:8" ht="25.5" x14ac:dyDescent="0.35">
      <c r="A285" s="491">
        <v>3</v>
      </c>
      <c r="B285" s="492"/>
      <c r="C285" s="493">
        <v>1.2</v>
      </c>
    </row>
    <row r="286" spans="1:8" ht="25.5" x14ac:dyDescent="0.35">
      <c r="A286" s="491" t="s">
        <v>464</v>
      </c>
      <c r="B286" s="492"/>
      <c r="C286" s="493">
        <v>1.25</v>
      </c>
    </row>
    <row r="287" spans="1:8" ht="25.5" x14ac:dyDescent="0.35">
      <c r="A287" s="491" t="s">
        <v>465</v>
      </c>
      <c r="B287" s="492"/>
      <c r="C287" s="493">
        <v>1.3</v>
      </c>
    </row>
    <row r="288" spans="1:8" ht="25.5" x14ac:dyDescent="0.35">
      <c r="A288" s="491" t="s">
        <v>466</v>
      </c>
      <c r="B288" s="492"/>
      <c r="C288" s="493">
        <v>1.35</v>
      </c>
    </row>
    <row r="289" spans="1:8" ht="25.5" x14ac:dyDescent="0.35">
      <c r="A289" s="491" t="s">
        <v>467</v>
      </c>
      <c r="B289" s="492"/>
      <c r="C289" s="493">
        <v>1.4</v>
      </c>
    </row>
    <row r="290" spans="1:8" ht="25.5" x14ac:dyDescent="0.35">
      <c r="A290" s="491" t="s">
        <v>468</v>
      </c>
      <c r="B290" s="492"/>
      <c r="C290" s="493">
        <v>1.45</v>
      </c>
    </row>
    <row r="291" spans="1:8" ht="25.5" x14ac:dyDescent="0.35">
      <c r="A291" s="491" t="s">
        <v>469</v>
      </c>
      <c r="B291" s="492"/>
      <c r="C291" s="493">
        <v>1.5</v>
      </c>
    </row>
    <row r="292" spans="1:8" ht="25.5" x14ac:dyDescent="0.35">
      <c r="A292" s="491" t="s">
        <v>470</v>
      </c>
      <c r="B292" s="492"/>
      <c r="C292" s="493">
        <v>2</v>
      </c>
    </row>
    <row r="293" spans="1:8" ht="23.25" x14ac:dyDescent="0.2">
      <c r="A293" s="252" t="s">
        <v>471</v>
      </c>
      <c r="B293" s="252"/>
      <c r="C293" s="252"/>
      <c r="D293" s="252"/>
      <c r="E293" s="252"/>
      <c r="F293" s="252"/>
      <c r="G293" s="252"/>
      <c r="H293" s="252"/>
    </row>
    <row r="296" spans="1:8" s="254" customFormat="1" ht="114.75" customHeight="1" x14ac:dyDescent="0.2">
      <c r="A296" s="227" t="s">
        <v>472</v>
      </c>
      <c r="B296" s="227"/>
      <c r="C296" s="227"/>
      <c r="D296" s="227"/>
      <c r="E296" s="227"/>
      <c r="F296" s="227"/>
      <c r="G296" s="227"/>
      <c r="H296" s="227"/>
    </row>
    <row r="303" spans="1:8" s="254" customFormat="1" ht="114.75" customHeight="1" x14ac:dyDescent="0.2">
      <c r="A303" s="204"/>
      <c r="B303" s="205"/>
      <c r="C303" s="206"/>
      <c r="D303" s="205"/>
      <c r="E303" s="205"/>
      <c r="F303" s="205"/>
      <c r="G303" s="205"/>
      <c r="H303" s="207"/>
    </row>
  </sheetData>
  <sheetProtection selectLockedCells="1" selectUnlockedCells="1"/>
  <mergeCells count="506">
    <mergeCell ref="A290:B290"/>
    <mergeCell ref="A291:B291"/>
    <mergeCell ref="A292:B292"/>
    <mergeCell ref="A293:H293"/>
    <mergeCell ref="A296:E296"/>
    <mergeCell ref="F296:H296"/>
    <mergeCell ref="A284:B284"/>
    <mergeCell ref="A285:B285"/>
    <mergeCell ref="A286:B286"/>
    <mergeCell ref="A287:B287"/>
    <mergeCell ref="A288:B288"/>
    <mergeCell ref="A289:B289"/>
    <mergeCell ref="A278:H278"/>
    <mergeCell ref="A279:H279"/>
    <mergeCell ref="A280:H280"/>
    <mergeCell ref="A281:H281"/>
    <mergeCell ref="A282:B282"/>
    <mergeCell ref="A283:B283"/>
    <mergeCell ref="A274:B274"/>
    <mergeCell ref="D274:E274"/>
    <mergeCell ref="A275:B275"/>
    <mergeCell ref="D275:E275"/>
    <mergeCell ref="A276:H276"/>
    <mergeCell ref="A277:H277"/>
    <mergeCell ref="A271:B271"/>
    <mergeCell ref="D271:E271"/>
    <mergeCell ref="A272:B272"/>
    <mergeCell ref="D272:E272"/>
    <mergeCell ref="A273:B273"/>
    <mergeCell ref="D273:E273"/>
    <mergeCell ref="A267:B267"/>
    <mergeCell ref="C267:C270"/>
    <mergeCell ref="D267:E267"/>
    <mergeCell ref="A268:B268"/>
    <mergeCell ref="D268:E268"/>
    <mergeCell ref="A269:B269"/>
    <mergeCell ref="D269:E269"/>
    <mergeCell ref="A270:B270"/>
    <mergeCell ref="D270:E270"/>
    <mergeCell ref="A261:H261"/>
    <mergeCell ref="A262:H262"/>
    <mergeCell ref="A263:H263"/>
    <mergeCell ref="A264:E264"/>
    <mergeCell ref="A265:E265"/>
    <mergeCell ref="A266:B266"/>
    <mergeCell ref="D266:E266"/>
    <mergeCell ref="A254:C254"/>
    <mergeCell ref="A255:C255"/>
    <mergeCell ref="A256:C256"/>
    <mergeCell ref="A257:C257"/>
    <mergeCell ref="A258:C258"/>
    <mergeCell ref="A259:C259"/>
    <mergeCell ref="C249:D249"/>
    <mergeCell ref="C250:D250"/>
    <mergeCell ref="C251:D251"/>
    <mergeCell ref="C252:D252"/>
    <mergeCell ref="A253:C253"/>
    <mergeCell ref="G253:H253"/>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D234:H234"/>
    <mergeCell ref="A235:B235"/>
    <mergeCell ref="C235:C239"/>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F102:F105"/>
    <mergeCell ref="G102:G105"/>
    <mergeCell ref="H102:H105"/>
    <mergeCell ref="D106:H106"/>
    <mergeCell ref="A107:A111"/>
    <mergeCell ref="D107:D111"/>
    <mergeCell ref="E107:E111"/>
    <mergeCell ref="F107:F111"/>
    <mergeCell ref="G107:G111"/>
    <mergeCell ref="H107:H111"/>
    <mergeCell ref="A98:B98"/>
    <mergeCell ref="D98:H98"/>
    <mergeCell ref="A99:B99"/>
    <mergeCell ref="D99:H99"/>
    <mergeCell ref="D100:H100"/>
    <mergeCell ref="A102:A105"/>
    <mergeCell ref="B102:B103"/>
    <mergeCell ref="C102:C103"/>
    <mergeCell ref="D102:D105"/>
    <mergeCell ref="E102:E105"/>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9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26"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361">
        <f>F48*1.2</f>
        <v>576</v>
      </c>
      <c r="E48" s="361">
        <f>F48*1.1</f>
        <v>528</v>
      </c>
      <c r="F48" s="361">
        <v>480</v>
      </c>
      <c r="G48" s="361">
        <f>F48*0.75</f>
        <v>360</v>
      </c>
      <c r="H48" s="361">
        <f>F48*0.5</f>
        <v>240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1650 до 49500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6" s="31">
        <v>1650</v>
      </c>
      <c r="E56" s="32"/>
      <c r="F56" s="32"/>
      <c r="G56" s="32"/>
      <c r="H56" s="33"/>
    </row>
    <row r="57" spans="1:8" ht="37.5" customHeight="1" x14ac:dyDescent="0.2">
      <c r="A57" s="130" t="s">
        <v>33</v>
      </c>
      <c r="B57" s="131"/>
      <c r="C57" s="126"/>
      <c r="D57" s="36">
        <v>3300</v>
      </c>
      <c r="E57" s="37"/>
      <c r="F57" s="37"/>
      <c r="G57" s="37"/>
      <c r="H57" s="38"/>
    </row>
    <row r="58" spans="1:8" ht="37.5" customHeight="1" x14ac:dyDescent="0.2">
      <c r="A58" s="130" t="s">
        <v>34</v>
      </c>
      <c r="B58" s="131"/>
      <c r="C58" s="126"/>
      <c r="D58" s="36">
        <v>4950</v>
      </c>
      <c r="E58" s="37"/>
      <c r="F58" s="37"/>
      <c r="G58" s="37"/>
      <c r="H58" s="38"/>
    </row>
    <row r="59" spans="1:8" ht="37.5" customHeight="1" x14ac:dyDescent="0.2">
      <c r="A59" s="130" t="s">
        <v>35</v>
      </c>
      <c r="B59" s="131"/>
      <c r="C59" s="126"/>
      <c r="D59" s="36">
        <v>6600</v>
      </c>
      <c r="E59" s="37"/>
      <c r="F59" s="37"/>
      <c r="G59" s="37"/>
      <c r="H59" s="38"/>
    </row>
    <row r="60" spans="1:8" ht="37.5" customHeight="1" x14ac:dyDescent="0.2">
      <c r="A60" s="130" t="s">
        <v>36</v>
      </c>
      <c r="B60" s="131"/>
      <c r="C60" s="126"/>
      <c r="D60" s="36">
        <v>8250</v>
      </c>
      <c r="E60" s="37"/>
      <c r="F60" s="37"/>
      <c r="G60" s="37"/>
      <c r="H60" s="38"/>
    </row>
    <row r="61" spans="1:8" ht="37.5" customHeight="1" x14ac:dyDescent="0.2">
      <c r="A61" s="130" t="s">
        <v>37</v>
      </c>
      <c r="B61" s="131"/>
      <c r="C61" s="126"/>
      <c r="D61" s="36">
        <v>9900</v>
      </c>
      <c r="E61" s="37"/>
      <c r="F61" s="37"/>
      <c r="G61" s="37"/>
      <c r="H61" s="38"/>
    </row>
    <row r="62" spans="1:8" ht="37.5" customHeight="1" x14ac:dyDescent="0.2">
      <c r="A62" s="130" t="s">
        <v>38</v>
      </c>
      <c r="B62" s="131"/>
      <c r="C62" s="126"/>
      <c r="D62" s="36">
        <v>11550</v>
      </c>
      <c r="E62" s="37"/>
      <c r="F62" s="37"/>
      <c r="G62" s="37"/>
      <c r="H62" s="38"/>
    </row>
    <row r="63" spans="1:8" ht="37.5" customHeight="1" x14ac:dyDescent="0.2">
      <c r="A63" s="130" t="s">
        <v>39</v>
      </c>
      <c r="B63" s="131"/>
      <c r="C63" s="126"/>
      <c r="D63" s="36">
        <v>13200</v>
      </c>
      <c r="E63" s="37"/>
      <c r="F63" s="37"/>
      <c r="G63" s="37"/>
      <c r="H63" s="38"/>
    </row>
    <row r="64" spans="1:8" ht="37.5" customHeight="1" x14ac:dyDescent="0.2">
      <c r="A64" s="130" t="s">
        <v>40</v>
      </c>
      <c r="B64" s="131"/>
      <c r="C64" s="126"/>
      <c r="D64" s="36">
        <v>14850</v>
      </c>
      <c r="E64" s="37"/>
      <c r="F64" s="37"/>
      <c r="G64" s="37"/>
      <c r="H64" s="38"/>
    </row>
    <row r="65" spans="1:8" ht="37.5" customHeight="1" x14ac:dyDescent="0.2">
      <c r="A65" s="130" t="s">
        <v>41</v>
      </c>
      <c r="B65" s="131"/>
      <c r="C65" s="126"/>
      <c r="D65" s="36">
        <v>16500</v>
      </c>
      <c r="E65" s="37"/>
      <c r="F65" s="37"/>
      <c r="G65" s="37"/>
      <c r="H65" s="38"/>
    </row>
    <row r="66" spans="1:8" ht="37.5" customHeight="1" x14ac:dyDescent="0.2">
      <c r="A66" s="130" t="s">
        <v>42</v>
      </c>
      <c r="B66" s="131"/>
      <c r="C66" s="126"/>
      <c r="D66" s="36">
        <v>18150</v>
      </c>
      <c r="E66" s="37"/>
      <c r="F66" s="37"/>
      <c r="G66" s="37"/>
      <c r="H66" s="38"/>
    </row>
    <row r="67" spans="1:8" ht="37.5" customHeight="1" x14ac:dyDescent="0.2">
      <c r="A67" s="130" t="s">
        <v>43</v>
      </c>
      <c r="B67" s="131"/>
      <c r="C67" s="126"/>
      <c r="D67" s="36">
        <v>19800</v>
      </c>
      <c r="E67" s="37"/>
      <c r="F67" s="37"/>
      <c r="G67" s="37"/>
      <c r="H67" s="38"/>
    </row>
    <row r="68" spans="1:8" ht="37.5" customHeight="1" x14ac:dyDescent="0.2">
      <c r="A68" s="130" t="s">
        <v>44</v>
      </c>
      <c r="B68" s="131"/>
      <c r="C68" s="126"/>
      <c r="D68" s="36">
        <v>21450</v>
      </c>
      <c r="E68" s="37"/>
      <c r="F68" s="37"/>
      <c r="G68" s="37"/>
      <c r="H68" s="38"/>
    </row>
    <row r="69" spans="1:8" ht="37.5" customHeight="1" x14ac:dyDescent="0.2">
      <c r="A69" s="130" t="s">
        <v>45</v>
      </c>
      <c r="B69" s="131"/>
      <c r="C69" s="126"/>
      <c r="D69" s="36">
        <v>23100</v>
      </c>
      <c r="E69" s="37"/>
      <c r="F69" s="37"/>
      <c r="G69" s="37"/>
      <c r="H69" s="38"/>
    </row>
    <row r="70" spans="1:8" ht="37.5" customHeight="1" x14ac:dyDescent="0.2">
      <c r="A70" s="130" t="s">
        <v>46</v>
      </c>
      <c r="B70" s="131"/>
      <c r="C70" s="126"/>
      <c r="D70" s="36">
        <v>24750</v>
      </c>
      <c r="E70" s="37"/>
      <c r="F70" s="37"/>
      <c r="G70" s="37"/>
      <c r="H70" s="38"/>
    </row>
    <row r="71" spans="1:8" ht="37.5" customHeight="1" x14ac:dyDescent="0.2">
      <c r="A71" s="130" t="s">
        <v>47</v>
      </c>
      <c r="B71" s="131"/>
      <c r="C71" s="126"/>
      <c r="D71" s="36">
        <v>26400</v>
      </c>
      <c r="E71" s="37"/>
      <c r="F71" s="37"/>
      <c r="G71" s="37"/>
      <c r="H71" s="38"/>
    </row>
    <row r="72" spans="1:8" ht="37.5" customHeight="1" x14ac:dyDescent="0.2">
      <c r="A72" s="130" t="s">
        <v>48</v>
      </c>
      <c r="B72" s="131"/>
      <c r="C72" s="126"/>
      <c r="D72" s="36">
        <v>28050</v>
      </c>
      <c r="E72" s="37"/>
      <c r="F72" s="37"/>
      <c r="G72" s="37"/>
      <c r="H72" s="38"/>
    </row>
    <row r="73" spans="1:8" ht="37.5" customHeight="1" x14ac:dyDescent="0.2">
      <c r="A73" s="130" t="s">
        <v>49</v>
      </c>
      <c r="B73" s="131"/>
      <c r="C73" s="126"/>
      <c r="D73" s="36">
        <v>29700</v>
      </c>
      <c r="E73" s="37"/>
      <c r="F73" s="37"/>
      <c r="G73" s="37"/>
      <c r="H73" s="38"/>
    </row>
    <row r="74" spans="1:8" ht="37.5" customHeight="1" x14ac:dyDescent="0.2">
      <c r="A74" s="130" t="s">
        <v>50</v>
      </c>
      <c r="B74" s="131"/>
      <c r="C74" s="126"/>
      <c r="D74" s="36">
        <v>31350</v>
      </c>
      <c r="E74" s="37"/>
      <c r="F74" s="37"/>
      <c r="G74" s="37"/>
      <c r="H74" s="38"/>
    </row>
    <row r="75" spans="1:8" ht="37.5" customHeight="1" x14ac:dyDescent="0.2">
      <c r="A75" s="130" t="s">
        <v>51</v>
      </c>
      <c r="B75" s="131"/>
      <c r="C75" s="126"/>
      <c r="D75" s="36">
        <v>33000</v>
      </c>
      <c r="E75" s="37"/>
      <c r="F75" s="37"/>
      <c r="G75" s="37"/>
      <c r="H75" s="38"/>
    </row>
    <row r="76" spans="1:8" ht="37.5" customHeight="1" x14ac:dyDescent="0.2">
      <c r="A76" s="130" t="s">
        <v>197</v>
      </c>
      <c r="B76" s="131"/>
      <c r="C76" s="126"/>
      <c r="D76" s="36">
        <v>34650</v>
      </c>
      <c r="E76" s="37"/>
      <c r="F76" s="37"/>
      <c r="G76" s="37"/>
      <c r="H76" s="38"/>
    </row>
    <row r="77" spans="1:8" ht="37.5" customHeight="1" x14ac:dyDescent="0.2">
      <c r="A77" s="130" t="s">
        <v>198</v>
      </c>
      <c r="B77" s="131"/>
      <c r="C77" s="126"/>
      <c r="D77" s="36">
        <v>36300</v>
      </c>
      <c r="E77" s="37"/>
      <c r="F77" s="37"/>
      <c r="G77" s="37"/>
      <c r="H77" s="38"/>
    </row>
    <row r="78" spans="1:8" ht="37.5" customHeight="1" x14ac:dyDescent="0.2">
      <c r="A78" s="130" t="s">
        <v>199</v>
      </c>
      <c r="B78" s="131"/>
      <c r="C78" s="126"/>
      <c r="D78" s="36">
        <v>37950</v>
      </c>
      <c r="E78" s="37"/>
      <c r="F78" s="37"/>
      <c r="G78" s="37"/>
      <c r="H78" s="38"/>
    </row>
    <row r="79" spans="1:8" ht="37.5" customHeight="1" x14ac:dyDescent="0.2">
      <c r="A79" s="130" t="s">
        <v>200</v>
      </c>
      <c r="B79" s="131"/>
      <c r="C79" s="126"/>
      <c r="D79" s="36">
        <v>39600</v>
      </c>
      <c r="E79" s="37"/>
      <c r="F79" s="37"/>
      <c r="G79" s="37"/>
      <c r="H79" s="38"/>
    </row>
    <row r="80" spans="1:8" ht="37.5" customHeight="1" x14ac:dyDescent="0.2">
      <c r="A80" s="130" t="s">
        <v>201</v>
      </c>
      <c r="B80" s="131"/>
      <c r="C80" s="126"/>
      <c r="D80" s="36">
        <v>41250</v>
      </c>
      <c r="E80" s="37"/>
      <c r="F80" s="37"/>
      <c r="G80" s="37"/>
      <c r="H80" s="38"/>
    </row>
    <row r="81" spans="1:8" ht="37.5" customHeight="1" x14ac:dyDescent="0.2">
      <c r="A81" s="130" t="s">
        <v>202</v>
      </c>
      <c r="B81" s="131"/>
      <c r="C81" s="126"/>
      <c r="D81" s="36">
        <v>42900</v>
      </c>
      <c r="E81" s="37"/>
      <c r="F81" s="37"/>
      <c r="G81" s="37"/>
      <c r="H81" s="38"/>
    </row>
    <row r="82" spans="1:8" ht="37.5" customHeight="1" x14ac:dyDescent="0.2">
      <c r="A82" s="130" t="s">
        <v>203</v>
      </c>
      <c r="B82" s="131"/>
      <c r="C82" s="126"/>
      <c r="D82" s="36">
        <v>44550</v>
      </c>
      <c r="E82" s="37"/>
      <c r="F82" s="37"/>
      <c r="G82" s="37"/>
      <c r="H82" s="38"/>
    </row>
    <row r="83" spans="1:8" ht="37.5" customHeight="1" x14ac:dyDescent="0.2">
      <c r="A83" s="130" t="s">
        <v>204</v>
      </c>
      <c r="B83" s="131"/>
      <c r="C83" s="126"/>
      <c r="D83" s="36">
        <v>46200</v>
      </c>
      <c r="E83" s="37"/>
      <c r="F83" s="37"/>
      <c r="G83" s="37"/>
      <c r="H83" s="38"/>
    </row>
    <row r="84" spans="1:8" ht="37.5" customHeight="1" x14ac:dyDescent="0.2">
      <c r="A84" s="130" t="s">
        <v>205</v>
      </c>
      <c r="B84" s="131"/>
      <c r="C84" s="126"/>
      <c r="D84" s="36">
        <v>47850</v>
      </c>
      <c r="E84" s="37"/>
      <c r="F84" s="37"/>
      <c r="G84" s="37"/>
      <c r="H84" s="38"/>
    </row>
    <row r="85" spans="1:8" ht="37.5" customHeight="1" thickBot="1" x14ac:dyDescent="0.25">
      <c r="A85" s="130" t="s">
        <v>206</v>
      </c>
      <c r="B85" s="131"/>
      <c r="C85" s="126"/>
      <c r="D85" s="36">
        <v>49500</v>
      </c>
      <c r="E85" s="37"/>
      <c r="F85" s="37"/>
      <c r="G85" s="37"/>
      <c r="H85" s="38"/>
    </row>
    <row r="86" spans="1:8" ht="50.1" customHeight="1" thickBot="1" x14ac:dyDescent="0.25">
      <c r="A86" s="119" t="s">
        <v>52</v>
      </c>
      <c r="B86" s="120"/>
      <c r="C86" s="120"/>
      <c r="D86" s="121" t="str">
        <f>"от "&amp;MIN(D87:D96)&amp;" до "&amp;MAX(D87:D96)</f>
        <v>от 150 до 5652</v>
      </c>
      <c r="E86" s="122"/>
      <c r="F86" s="122"/>
      <c r="G86" s="122"/>
      <c r="H86" s="123"/>
    </row>
    <row r="87" spans="1:8" ht="151.5" x14ac:dyDescent="0.2">
      <c r="A87" s="132" t="s">
        <v>53</v>
      </c>
      <c r="B87" s="133" t="s">
        <v>13</v>
      </c>
      <c r="C87" s="134" t="str">
        <f t="shared" ref="C8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87" s="135">
        <v>1590</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88" s="140">
        <v>150</v>
      </c>
      <c r="E88" s="140"/>
      <c r="F88" s="140"/>
      <c r="G88" s="140"/>
      <c r="H88" s="141"/>
    </row>
    <row r="89" spans="1:8" ht="37.5" customHeight="1" x14ac:dyDescent="0.2">
      <c r="A89" s="137" t="s">
        <v>55</v>
      </c>
      <c r="B89" s="138"/>
      <c r="C89" s="142"/>
      <c r="D89" s="140">
        <v>4404</v>
      </c>
      <c r="E89" s="140"/>
      <c r="F89" s="140"/>
      <c r="G89" s="140"/>
      <c r="H89" s="141"/>
    </row>
    <row r="90" spans="1:8" ht="37.5" customHeight="1" x14ac:dyDescent="0.2">
      <c r="A90" s="137" t="s">
        <v>56</v>
      </c>
      <c r="B90" s="138"/>
      <c r="C90" s="142"/>
      <c r="D90" s="140">
        <v>1044</v>
      </c>
      <c r="E90" s="140"/>
      <c r="F90" s="140"/>
      <c r="G90" s="140"/>
      <c r="H90" s="141"/>
    </row>
    <row r="91" spans="1:8" ht="37.5" customHeight="1" x14ac:dyDescent="0.2">
      <c r="A91" s="143" t="s">
        <v>57</v>
      </c>
      <c r="B91" s="144"/>
      <c r="C91" s="142"/>
      <c r="D91" s="140">
        <v>1326</v>
      </c>
      <c r="E91" s="140"/>
      <c r="F91" s="140"/>
      <c r="G91" s="140"/>
      <c r="H91" s="141"/>
    </row>
    <row r="92" spans="1:8" ht="37.5" customHeight="1" x14ac:dyDescent="0.2">
      <c r="A92" s="137" t="s">
        <v>58</v>
      </c>
      <c r="B92" s="138"/>
      <c r="C92" s="142"/>
      <c r="D92" s="140">
        <v>480</v>
      </c>
      <c r="E92" s="140"/>
      <c r="F92" s="140"/>
      <c r="G92" s="140"/>
      <c r="H92" s="141"/>
    </row>
    <row r="93" spans="1:8" ht="37.5" customHeight="1" x14ac:dyDescent="0.2">
      <c r="A93" s="137" t="s">
        <v>59</v>
      </c>
      <c r="B93" s="138"/>
      <c r="C93" s="142"/>
      <c r="D93" s="140">
        <v>480</v>
      </c>
      <c r="E93" s="140"/>
      <c r="F93" s="140"/>
      <c r="G93" s="140"/>
      <c r="H93" s="141"/>
    </row>
    <row r="94" spans="1:8" ht="37.5" customHeight="1" x14ac:dyDescent="0.2">
      <c r="A94" s="137" t="s">
        <v>60</v>
      </c>
      <c r="B94" s="138"/>
      <c r="C94" s="142"/>
      <c r="D94" s="140">
        <v>960</v>
      </c>
      <c r="E94" s="140"/>
      <c r="F94" s="140"/>
      <c r="G94" s="140"/>
      <c r="H94" s="141"/>
    </row>
    <row r="95" spans="1:8" ht="37.5" customHeight="1" x14ac:dyDescent="0.2">
      <c r="A95" s="137" t="s">
        <v>61</v>
      </c>
      <c r="B95" s="138"/>
      <c r="C95" s="142"/>
      <c r="D95" s="140">
        <v>1440</v>
      </c>
      <c r="E95" s="140"/>
      <c r="F95" s="140"/>
      <c r="G95" s="140"/>
      <c r="H95" s="141"/>
    </row>
    <row r="96" spans="1:8" ht="37.5" customHeight="1" thickBot="1" x14ac:dyDescent="0.25">
      <c r="A96" s="145" t="s">
        <v>62</v>
      </c>
      <c r="B96" s="146"/>
      <c r="C96" s="147"/>
      <c r="D96" s="148">
        <v>5652</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7" s="45">
        <v>30</v>
      </c>
      <c r="E97" s="45"/>
      <c r="F97" s="45"/>
      <c r="G97" s="45"/>
      <c r="H97" s="46"/>
    </row>
    <row r="98" spans="1:8" ht="50.1" customHeight="1" thickBot="1" x14ac:dyDescent="0.25">
      <c r="A98" s="24" t="s">
        <v>65</v>
      </c>
      <c r="B98" s="25"/>
      <c r="C98" s="26"/>
      <c r="D98" s="156" t="str">
        <f>"от "&amp;MIN(D100,D120:H121,F160,D122:H136)&amp;" до "&amp;MAX(D100,D120:H121,F160,D122:H136)</f>
        <v>от 750 до 15000</v>
      </c>
      <c r="E98" s="156"/>
      <c r="F98" s="156"/>
      <c r="G98" s="156"/>
      <c r="H98" s="157"/>
    </row>
    <row r="99" spans="1:8" ht="21.75" thickBot="1" x14ac:dyDescent="0.25">
      <c r="A99" s="301"/>
      <c r="B99" s="302"/>
      <c r="C99" s="118"/>
      <c r="D99" s="325"/>
      <c r="E99" s="325"/>
      <c r="F99" s="325"/>
      <c r="G99" s="325"/>
      <c r="H99" s="326"/>
    </row>
    <row r="100" spans="1:8" ht="57"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00" s="165">
        <v>8040</v>
      </c>
      <c r="E100" s="165"/>
      <c r="F100" s="165"/>
      <c r="G100" s="165"/>
      <c r="H100" s="166"/>
    </row>
    <row r="101" spans="1:8" ht="57" customHeight="1" thickBot="1" x14ac:dyDescent="0.25">
      <c r="A101" s="167" t="s">
        <v>67</v>
      </c>
      <c r="B101" s="168"/>
      <c r="C101" s="169"/>
      <c r="D101" s="170" t="s">
        <v>68</v>
      </c>
      <c r="E101" s="171"/>
      <c r="F101" s="171"/>
      <c r="G101" s="171"/>
      <c r="H101" s="172"/>
    </row>
    <row r="102" spans="1:8" ht="57" customHeight="1" x14ac:dyDescent="0.2">
      <c r="A102" s="173" t="s">
        <v>69</v>
      </c>
      <c r="B102" s="174"/>
      <c r="C102" s="169"/>
      <c r="D102" s="140">
        <f>D100/4</f>
        <v>2010</v>
      </c>
      <c r="E102" s="140"/>
      <c r="F102" s="140"/>
      <c r="G102" s="140"/>
      <c r="H102" s="141"/>
    </row>
    <row r="103" spans="1:8" ht="57" customHeight="1" x14ac:dyDescent="0.2">
      <c r="A103" s="173" t="s">
        <v>70</v>
      </c>
      <c r="B103" s="174"/>
      <c r="C103" s="169"/>
      <c r="D103" s="140">
        <f>D100/5</f>
        <v>1608</v>
      </c>
      <c r="E103" s="140"/>
      <c r="F103" s="140"/>
      <c r="G103" s="140"/>
      <c r="H103" s="141"/>
    </row>
    <row r="104" spans="1:8" ht="57" customHeight="1" x14ac:dyDescent="0.2">
      <c r="A104" s="173" t="s">
        <v>71</v>
      </c>
      <c r="B104" s="174"/>
      <c r="C104" s="169"/>
      <c r="D104" s="140">
        <f>D100/6</f>
        <v>1340</v>
      </c>
      <c r="E104" s="140"/>
      <c r="F104" s="140"/>
      <c r="G104" s="140"/>
      <c r="H104" s="141"/>
    </row>
    <row r="105" spans="1:8" ht="57" customHeight="1" x14ac:dyDescent="0.2">
      <c r="A105" s="173" t="s">
        <v>72</v>
      </c>
      <c r="B105" s="174"/>
      <c r="C105" s="169"/>
      <c r="D105" s="140">
        <f>D100/7</f>
        <v>1148.5714285714287</v>
      </c>
      <c r="E105" s="140"/>
      <c r="F105" s="140"/>
      <c r="G105" s="140"/>
      <c r="H105" s="141"/>
    </row>
    <row r="106" spans="1:8" ht="57" customHeight="1" x14ac:dyDescent="0.2">
      <c r="A106" s="173" t="s">
        <v>73</v>
      </c>
      <c r="B106" s="174"/>
      <c r="C106" s="169"/>
      <c r="D106" s="140">
        <f>D100/8</f>
        <v>1005</v>
      </c>
      <c r="E106" s="140"/>
      <c r="F106" s="140"/>
      <c r="G106" s="140"/>
      <c r="H106" s="141"/>
    </row>
    <row r="107" spans="1:8" ht="57" customHeight="1" x14ac:dyDescent="0.2">
      <c r="A107" s="173" t="s">
        <v>74</v>
      </c>
      <c r="B107" s="174"/>
      <c r="C107" s="169"/>
      <c r="D107" s="140">
        <f>D100/9</f>
        <v>893.33333333333337</v>
      </c>
      <c r="E107" s="140"/>
      <c r="F107" s="140"/>
      <c r="G107" s="140"/>
      <c r="H107" s="141"/>
    </row>
    <row r="108" spans="1:8" ht="57" customHeight="1" x14ac:dyDescent="0.2">
      <c r="A108" s="173" t="s">
        <v>75</v>
      </c>
      <c r="B108" s="174"/>
      <c r="C108" s="169"/>
      <c r="D108" s="140">
        <f>D100/10</f>
        <v>804</v>
      </c>
      <c r="E108" s="140"/>
      <c r="F108" s="140"/>
      <c r="G108" s="140"/>
      <c r="H108" s="141"/>
    </row>
    <row r="109" spans="1:8" ht="57" customHeight="1" thickBot="1" x14ac:dyDescent="0.25">
      <c r="A109" s="162" t="s">
        <v>76</v>
      </c>
      <c r="B109" s="163"/>
      <c r="C109" s="169"/>
      <c r="D109" s="165">
        <v>6960</v>
      </c>
      <c r="E109" s="165"/>
      <c r="F109" s="165"/>
      <c r="G109" s="165"/>
      <c r="H109" s="166"/>
    </row>
    <row r="110" spans="1:8" ht="57" customHeight="1" thickBot="1" x14ac:dyDescent="0.25">
      <c r="A110" s="167" t="s">
        <v>67</v>
      </c>
      <c r="B110" s="168"/>
      <c r="C110" s="169"/>
      <c r="D110" s="170" t="s">
        <v>68</v>
      </c>
      <c r="E110" s="171"/>
      <c r="F110" s="171"/>
      <c r="G110" s="171"/>
      <c r="H110" s="172"/>
    </row>
    <row r="111" spans="1:8" ht="57" customHeight="1" x14ac:dyDescent="0.2">
      <c r="A111" s="173" t="s">
        <v>69</v>
      </c>
      <c r="B111" s="174"/>
      <c r="C111" s="169"/>
      <c r="D111" s="140">
        <v>1740</v>
      </c>
      <c r="E111" s="140"/>
      <c r="F111" s="140"/>
      <c r="G111" s="140"/>
      <c r="H111" s="141"/>
    </row>
    <row r="112" spans="1:8" ht="57" customHeight="1" x14ac:dyDescent="0.2">
      <c r="A112" s="173" t="s">
        <v>70</v>
      </c>
      <c r="B112" s="174"/>
      <c r="C112" s="169"/>
      <c r="D112" s="140">
        <v>1392</v>
      </c>
      <c r="E112" s="140"/>
      <c r="F112" s="140"/>
      <c r="G112" s="140"/>
      <c r="H112" s="141"/>
    </row>
    <row r="113" spans="1:8" ht="57" customHeight="1" x14ac:dyDescent="0.2">
      <c r="A113" s="173" t="s">
        <v>71</v>
      </c>
      <c r="B113" s="174"/>
      <c r="C113" s="169"/>
      <c r="D113" s="140">
        <v>1160</v>
      </c>
      <c r="E113" s="140"/>
      <c r="F113" s="140"/>
      <c r="G113" s="140"/>
      <c r="H113" s="141"/>
    </row>
    <row r="114" spans="1:8" ht="57" customHeight="1" x14ac:dyDescent="0.2">
      <c r="A114" s="173" t="s">
        <v>72</v>
      </c>
      <c r="B114" s="174"/>
      <c r="C114" s="169"/>
      <c r="D114" s="140">
        <v>994.28571428571422</v>
      </c>
      <c r="E114" s="140"/>
      <c r="F114" s="140"/>
      <c r="G114" s="140"/>
      <c r="H114" s="141"/>
    </row>
    <row r="115" spans="1:8" ht="57" customHeight="1" x14ac:dyDescent="0.2">
      <c r="A115" s="173" t="s">
        <v>73</v>
      </c>
      <c r="B115" s="174"/>
      <c r="C115" s="169"/>
      <c r="D115" s="140">
        <v>870</v>
      </c>
      <c r="E115" s="140"/>
      <c r="F115" s="140"/>
      <c r="G115" s="140"/>
      <c r="H115" s="141"/>
    </row>
    <row r="116" spans="1:8" ht="57" customHeight="1" x14ac:dyDescent="0.2">
      <c r="A116" s="173" t="s">
        <v>74</v>
      </c>
      <c r="B116" s="174"/>
      <c r="C116" s="169"/>
      <c r="D116" s="140">
        <v>773.33333333333337</v>
      </c>
      <c r="E116" s="140"/>
      <c r="F116" s="140"/>
      <c r="G116" s="140"/>
      <c r="H116" s="141"/>
    </row>
    <row r="117" spans="1:8" ht="57" customHeight="1" thickBot="1" x14ac:dyDescent="0.25">
      <c r="A117" s="173" t="s">
        <v>75</v>
      </c>
      <c r="B117" s="174"/>
      <c r="C117" s="177"/>
      <c r="D117" s="140">
        <v>696</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18" s="44">
        <v>8004</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"2ГИС.ЧИТА"</v>
      </c>
      <c r="D120" s="31">
        <v>4500</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1" s="187">
        <v>2100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2" s="36">
        <v>7500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"2ГИС.ЧИТА"</v>
      </c>
      <c r="D123" s="36">
        <v>7500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"2ГИС.ЧИТА"</v>
      </c>
      <c r="D124" s="36">
        <v>9000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5" s="36">
        <v>3000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6" s="36">
        <v>2400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7" s="36">
        <v>8100</v>
      </c>
      <c r="E127" s="37"/>
      <c r="F127" s="37"/>
      <c r="G127" s="37"/>
      <c r="H127" s="38"/>
    </row>
    <row r="128" spans="1:8" ht="50.1" customHeight="1" x14ac:dyDescent="0.2">
      <c r="A128" s="143" t="s">
        <v>86</v>
      </c>
      <c r="B128" s="144"/>
      <c r="C128" s="186" t="str">
        <f>C160</f>
        <v>электронный справочник на основе Справочника организаций "2ГИС.ЧИТА" (мобильная версия 2ГИС 4.0 и выше)</v>
      </c>
      <c r="D128" s="36">
        <v>13500</v>
      </c>
      <c r="E128" s="37"/>
      <c r="F128" s="37"/>
      <c r="G128" s="37"/>
      <c r="H128" s="38"/>
    </row>
    <row r="129" spans="1:8" ht="50.1" customHeight="1" x14ac:dyDescent="0.2">
      <c r="A129" s="143" t="s">
        <v>87</v>
      </c>
      <c r="B129" s="144"/>
      <c r="C129" s="186" t="s">
        <v>88</v>
      </c>
      <c r="D129" s="36">
        <v>750</v>
      </c>
      <c r="E129" s="37"/>
      <c r="F129" s="37"/>
      <c r="G129" s="37"/>
      <c r="H129" s="38"/>
    </row>
    <row r="130" spans="1:8" ht="66"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0" s="36">
        <v>3600</v>
      </c>
      <c r="E130" s="37"/>
      <c r="F130" s="37"/>
      <c r="G130" s="37"/>
      <c r="H130" s="38"/>
    </row>
    <row r="131" spans="1:8" ht="66" customHeight="1" x14ac:dyDescent="0.2">
      <c r="A131" s="143" t="s">
        <v>90</v>
      </c>
      <c r="B131" s="144"/>
      <c r="C131" s="186"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1" s="36">
        <v>2880</v>
      </c>
      <c r="E131" s="37"/>
      <c r="F131" s="37"/>
      <c r="G131" s="37"/>
      <c r="H131" s="38"/>
    </row>
    <row r="132" spans="1:8" ht="66" customHeight="1" x14ac:dyDescent="0.2">
      <c r="A132" s="143" t="s">
        <v>91</v>
      </c>
      <c r="B132" s="144"/>
      <c r="C132"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2" s="36">
        <v>3000</v>
      </c>
      <c r="E132" s="37"/>
      <c r="F132" s="37"/>
      <c r="G132" s="37"/>
      <c r="H132" s="38"/>
    </row>
    <row r="133" spans="1:8" ht="66" customHeight="1" x14ac:dyDescent="0.2">
      <c r="A133" s="143" t="s">
        <v>92</v>
      </c>
      <c r="B133" s="144"/>
      <c r="C133"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3" s="36">
        <v>1440</v>
      </c>
      <c r="E133" s="37"/>
      <c r="F133" s="37"/>
      <c r="G133" s="37"/>
      <c r="H133" s="38"/>
    </row>
    <row r="134" spans="1:8" ht="66"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4" s="36">
        <v>15000</v>
      </c>
      <c r="E134" s="37"/>
      <c r="F134" s="37"/>
      <c r="G134" s="37"/>
      <c r="H134" s="38"/>
    </row>
    <row r="135" spans="1:8" ht="66"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5" s="36">
        <v>7500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6" s="36">
        <v>1200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7" s="36">
        <v>1650</v>
      </c>
      <c r="E137" s="37"/>
      <c r="F137" s="37"/>
      <c r="G137" s="37"/>
      <c r="H137" s="38"/>
    </row>
    <row r="138" spans="1:8" s="16" customFormat="1" ht="102" customHeight="1" thickBot="1" x14ac:dyDescent="0.25">
      <c r="A138" s="143" t="s">
        <v>96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8" s="36">
        <v>100002</v>
      </c>
      <c r="E138" s="37"/>
      <c r="F138" s="37"/>
      <c r="G138" s="37"/>
      <c r="H138" s="38"/>
    </row>
    <row r="139" spans="1:8" s="16" customFormat="1" ht="126" customHeight="1" x14ac:dyDescent="0.2">
      <c r="A139" s="143" t="s">
        <v>97</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9" s="36">
        <v>11100</v>
      </c>
      <c r="E139" s="37"/>
      <c r="F139" s="37"/>
      <c r="G139" s="37"/>
      <c r="H139" s="38"/>
    </row>
    <row r="140" spans="1:8" s="16" customFormat="1" ht="96" customHeight="1" x14ac:dyDescent="0.2">
      <c r="A140" s="137" t="s">
        <v>98</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0" s="36">
        <v>4200</v>
      </c>
      <c r="E140" s="37"/>
      <c r="F140" s="37"/>
      <c r="G140" s="37"/>
      <c r="H140" s="38"/>
    </row>
    <row r="141" spans="1:8" s="16" customFormat="1" ht="96" customHeight="1" x14ac:dyDescent="0.2">
      <c r="A141" s="137" t="s">
        <v>99</v>
      </c>
      <c r="B141" s="191"/>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41" s="36">
        <v>10002</v>
      </c>
      <c r="E141" s="37"/>
      <c r="F141" s="37"/>
      <c r="G141" s="37"/>
      <c r="H141" s="38"/>
    </row>
    <row r="142" spans="1:8" ht="50.1" customHeight="1" x14ac:dyDescent="0.2">
      <c r="A142" s="143" t="s">
        <v>100</v>
      </c>
      <c r="B142" s="144"/>
      <c r="C142" s="186" t="str">
        <f>"Интернет-площадка 2gis.ru на основе Cправочника организаций "&amp;$C$2&amp;""</f>
        <v>Интернет-площадка 2gis.ru на основе Cправочника организаций "2ГИС.ЧИТА"</v>
      </c>
      <c r="D142" s="36">
        <v>6360</v>
      </c>
      <c r="E142" s="37"/>
      <c r="F142" s="37"/>
      <c r="G142" s="37"/>
      <c r="H142" s="38"/>
    </row>
    <row r="143" spans="1:8" ht="50.1" customHeight="1" x14ac:dyDescent="0.2">
      <c r="A143" s="143" t="s">
        <v>101</v>
      </c>
      <c r="B143" s="144"/>
      <c r="C143" s="186"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6">
        <v>3000</v>
      </c>
      <c r="E143" s="37"/>
      <c r="F143" s="37"/>
      <c r="G143" s="37"/>
      <c r="H143" s="38"/>
    </row>
    <row r="144" spans="1:8" ht="50.1" customHeight="1" x14ac:dyDescent="0.2">
      <c r="A144" s="143" t="s">
        <v>102</v>
      </c>
      <c r="B144" s="144"/>
      <c r="C144" s="186" t="str">
        <f t="shared" si="2"/>
        <v>Электронный справочник на основе Справочника организаций "2ГИС.ЧИТА" (версия для ПК)</v>
      </c>
      <c r="D144" s="36">
        <v>10560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"2ГИС.ЧИТА"</v>
      </c>
      <c r="D145" s="36">
        <v>10560</v>
      </c>
      <c r="E145" s="37"/>
      <c r="F145" s="37"/>
      <c r="G145" s="37"/>
      <c r="H145" s="38"/>
    </row>
    <row r="146" spans="1:8" ht="50.1" customHeight="1" x14ac:dyDescent="0.2">
      <c r="A146" s="143" t="s">
        <v>104</v>
      </c>
      <c r="B146" s="144"/>
      <c r="C146" s="186" t="str">
        <f>"Интернет-площадка 2gis.ru на основе Cправочника организаций "&amp;$C$2&amp;""</f>
        <v>Интернет-площадка 2gis.ru на основе Cправочника организаций "2ГИС.ЧИТА"</v>
      </c>
      <c r="D146" s="36">
        <v>12672</v>
      </c>
      <c r="E146" s="37"/>
      <c r="F146" s="37"/>
      <c r="G146" s="37"/>
      <c r="H146" s="38"/>
    </row>
    <row r="147" spans="1:8" ht="50.1" customHeight="1" x14ac:dyDescent="0.2">
      <c r="A147" s="143" t="s">
        <v>105</v>
      </c>
      <c r="B147" s="144"/>
      <c r="C147" s="186" t="str">
        <f t="shared" si="2"/>
        <v>Электронный справочник на основе Справочника организаций "2ГИС.ЧИТА" (версия для ПК)</v>
      </c>
      <c r="D147" s="36">
        <v>4200</v>
      </c>
      <c r="E147" s="37"/>
      <c r="F147" s="37"/>
      <c r="G147" s="37"/>
      <c r="H147" s="38"/>
    </row>
    <row r="148" spans="1:8" ht="50.1" customHeight="1" x14ac:dyDescent="0.2">
      <c r="A148" s="143" t="s">
        <v>106</v>
      </c>
      <c r="B148" s="144"/>
      <c r="C148" s="186" t="str">
        <f t="shared" si="2"/>
        <v>Электронный справочник на основе Справочника организаций "2ГИС.ЧИТА" (версия для ПК)</v>
      </c>
      <c r="D148" s="36">
        <v>3360</v>
      </c>
      <c r="E148" s="37"/>
      <c r="F148" s="37"/>
      <c r="G148" s="37"/>
      <c r="H148" s="38"/>
    </row>
    <row r="149" spans="1:8" ht="50.1" customHeight="1" x14ac:dyDescent="0.2">
      <c r="A149" s="143" t="s">
        <v>107</v>
      </c>
      <c r="B149" s="144"/>
      <c r="C149" s="186" t="str">
        <f t="shared" si="2"/>
        <v>Электронный справочник на основе Справочника организаций "2ГИС.ЧИТА" (версия для ПК)</v>
      </c>
      <c r="D149" s="36">
        <v>11400</v>
      </c>
      <c r="E149" s="37"/>
      <c r="F149" s="37"/>
      <c r="G149" s="37"/>
      <c r="H149" s="38"/>
    </row>
    <row r="150" spans="1:8" ht="50.1" customHeight="1" x14ac:dyDescent="0.2">
      <c r="A150" s="143" t="s">
        <v>108</v>
      </c>
      <c r="B150" s="144"/>
      <c r="C150" s="186" t="s">
        <v>88</v>
      </c>
      <c r="D150" s="36">
        <v>1080</v>
      </c>
      <c r="E150" s="37"/>
      <c r="F150" s="37"/>
      <c r="G150" s="37"/>
      <c r="H150" s="38"/>
    </row>
    <row r="151" spans="1:8" ht="69.75" customHeight="1" x14ac:dyDescent="0.2">
      <c r="A151" s="143" t="s">
        <v>109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6">
        <v>21000</v>
      </c>
      <c r="E151" s="37"/>
      <c r="F151" s="37"/>
      <c r="G151" s="37"/>
      <c r="H151" s="38"/>
    </row>
    <row r="152" spans="1:8" ht="50.1" customHeight="1" thickBot="1" x14ac:dyDescent="0.25">
      <c r="A152" s="143" t="s">
        <v>110</v>
      </c>
      <c r="B152" s="144"/>
      <c r="C152" s="186" t="str">
        <f t="shared" si="2"/>
        <v>Электронный справочник на основе Справочника организаций "2ГИС.ЧИТА" (версия для ПК)</v>
      </c>
      <c r="D152" s="44">
        <v>1680</v>
      </c>
      <c r="E152" s="45"/>
      <c r="F152" s="45"/>
      <c r="G152" s="45"/>
      <c r="H152" s="46"/>
    </row>
    <row r="153" spans="1:8" s="28" customFormat="1" ht="50.1" customHeight="1" thickBot="1" x14ac:dyDescent="0.25">
      <c r="A153" s="24" t="s">
        <v>111</v>
      </c>
      <c r="B153" s="25"/>
      <c r="C153" s="26"/>
      <c r="D153" s="156"/>
      <c r="E153" s="156"/>
      <c r="F153" s="156"/>
      <c r="G153" s="156"/>
      <c r="H153" s="157"/>
    </row>
    <row r="154" spans="1:8" s="16" customFormat="1" ht="50.1" customHeight="1" x14ac:dyDescent="0.2">
      <c r="A154" s="143" t="s">
        <v>112</v>
      </c>
      <c r="B154" s="144"/>
      <c r="C1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54" s="36">
        <v>5550</v>
      </c>
      <c r="E154" s="37"/>
      <c r="F154" s="37"/>
      <c r="G154" s="37"/>
      <c r="H154" s="38"/>
    </row>
    <row r="155" spans="1:8" s="16" customFormat="1" ht="50.1" customHeight="1" x14ac:dyDescent="0.2">
      <c r="A155" s="143" t="s">
        <v>113</v>
      </c>
      <c r="B155" s="144"/>
      <c r="C155" s="196"/>
      <c r="D155" s="36">
        <v>5004</v>
      </c>
      <c r="E155" s="37"/>
      <c r="F155" s="37"/>
      <c r="G155" s="37"/>
      <c r="H155" s="38"/>
    </row>
    <row r="156" spans="1:8" s="16" customFormat="1" ht="50.1" customHeight="1" x14ac:dyDescent="0.2">
      <c r="A156" s="194" t="s">
        <v>114</v>
      </c>
      <c r="B156" s="195"/>
      <c r="C156" s="196"/>
      <c r="D156" s="329">
        <v>3000</v>
      </c>
      <c r="E156" s="140"/>
      <c r="F156" s="140"/>
      <c r="G156" s="140"/>
      <c r="H156" s="140"/>
    </row>
    <row r="157" spans="1:8" s="16" customFormat="1" ht="50.1" customHeight="1" x14ac:dyDescent="0.2">
      <c r="A157" s="194" t="s">
        <v>115</v>
      </c>
      <c r="B157" s="195"/>
      <c r="C157" s="196"/>
      <c r="D157" s="329">
        <v>300</v>
      </c>
      <c r="E157" s="140"/>
      <c r="F157" s="140"/>
      <c r="G157" s="140"/>
      <c r="H157" s="140"/>
    </row>
    <row r="158" spans="1:8" s="16" customFormat="1" ht="50.1" customHeight="1" thickBot="1" x14ac:dyDescent="0.25">
      <c r="A158" s="194" t="s">
        <v>116</v>
      </c>
      <c r="B158" s="195"/>
      <c r="C158" s="198"/>
      <c r="D158" s="78">
        <v>1050</v>
      </c>
      <c r="E158" s="79"/>
      <c r="F158" s="79"/>
      <c r="G158" s="79"/>
      <c r="H158" s="79"/>
    </row>
    <row r="159" spans="1:8" s="16" customFormat="1" ht="50.1" customHeight="1" thickBot="1" x14ac:dyDescent="0.25">
      <c r="A159" s="24" t="s">
        <v>117</v>
      </c>
      <c r="B159" s="25"/>
      <c r="C159" s="26"/>
      <c r="D159" s="156"/>
      <c r="E159" s="156"/>
      <c r="F159" s="156"/>
      <c r="G159" s="156"/>
      <c r="H159" s="157"/>
    </row>
    <row r="160" spans="1:8" ht="50.1" customHeight="1" x14ac:dyDescent="0.2">
      <c r="A160" s="143" t="s">
        <v>118</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60" s="200">
        <f>F160*1.2</f>
        <v>5400</v>
      </c>
      <c r="E160" s="201">
        <f>F160*1.1</f>
        <v>4950</v>
      </c>
      <c r="F160" s="201">
        <v>4500</v>
      </c>
      <c r="G160" s="201">
        <f>F160*0.75</f>
        <v>3375</v>
      </c>
      <c r="H160" s="202">
        <f>F160*0.5</f>
        <v>2250</v>
      </c>
    </row>
    <row r="161" spans="1:8" ht="50.1" customHeight="1" x14ac:dyDescent="0.2">
      <c r="A161" s="143" t="s">
        <v>119</v>
      </c>
      <c r="B161" s="144"/>
      <c r="C161" s="186" t="str">
        <f>"Интернет-площадка 2gis.ru на основе Cправочника организаций "&amp;$C$2&amp;""</f>
        <v>Интернет-площадка 2gis.ru на основе Cправочника организаций "2ГИС.ЧИТА"</v>
      </c>
      <c r="D161" s="36">
        <v>2100</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2" s="36">
        <v>1254</v>
      </c>
      <c r="E162" s="37"/>
      <c r="F162" s="37"/>
      <c r="G162" s="37"/>
      <c r="H162" s="38"/>
    </row>
    <row r="163" spans="1:8" ht="50.1" customHeight="1" x14ac:dyDescent="0.2">
      <c r="A163" s="143" t="s">
        <v>121</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63" s="200">
        <f>F163*1.2</f>
        <v>7632</v>
      </c>
      <c r="E163" s="201">
        <f>F163*1.1</f>
        <v>6996.0000000000009</v>
      </c>
      <c r="F163" s="201">
        <v>6360</v>
      </c>
      <c r="G163" s="201">
        <f>F163*0.75</f>
        <v>4770</v>
      </c>
      <c r="H163" s="202">
        <f>F163*0.5</f>
        <v>3180</v>
      </c>
    </row>
    <row r="164" spans="1:8" ht="50.1" customHeight="1" x14ac:dyDescent="0.2">
      <c r="A164" s="143" t="s">
        <v>166</v>
      </c>
      <c r="B164" s="144"/>
      <c r="C164" s="186" t="str">
        <f>"Интернет-площадка 2gis.ru на основе Cправочника организаций "&amp;$C$2&amp;""</f>
        <v>Интернет-площадка 2gis.ru на основе Cправочника организаций "2ГИС.ЧИТА"</v>
      </c>
      <c r="D164" s="36">
        <v>3000</v>
      </c>
      <c r="E164" s="37"/>
      <c r="F164" s="37"/>
      <c r="G164" s="37"/>
      <c r="H164" s="38"/>
    </row>
    <row r="165" spans="1:8" ht="50.1" customHeight="1" x14ac:dyDescent="0.2">
      <c r="A165" s="143" t="s">
        <v>123</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5" s="36">
        <v>1800</v>
      </c>
      <c r="E165" s="37"/>
      <c r="F165" s="37"/>
      <c r="G165" s="37"/>
      <c r="H165" s="38"/>
    </row>
    <row r="166" spans="1:8" s="16" customFormat="1" ht="126" customHeight="1" thickBot="1" x14ac:dyDescent="0.25">
      <c r="A166" s="143" t="s">
        <v>124</v>
      </c>
      <c r="B166" s="144"/>
      <c r="C166" s="203" t="str">
        <f>C161</f>
        <v>Интернет-площадка 2gis.ru на основе Cправочника организаций "2ГИС.ЧИТА"</v>
      </c>
      <c r="D166" s="200">
        <f>F166*1.2</f>
        <v>3006</v>
      </c>
      <c r="E166" s="201">
        <f>F166*1.1</f>
        <v>2755.5</v>
      </c>
      <c r="F166" s="201">
        <v>2505</v>
      </c>
      <c r="G166" s="201">
        <f>F166*0.75</f>
        <v>1878.75</v>
      </c>
      <c r="H166" s="202">
        <f>F166*0.5</f>
        <v>1252.5</v>
      </c>
    </row>
    <row r="167" spans="1:8" ht="50.1" customHeight="1" thickBot="1" x14ac:dyDescent="0.25">
      <c r="A167" s="24" t="s">
        <v>185</v>
      </c>
      <c r="B167" s="25"/>
      <c r="C167" s="26"/>
      <c r="D167" s="156"/>
      <c r="E167" s="156"/>
      <c r="F167" s="156"/>
      <c r="G167" s="156"/>
      <c r="H167" s="157"/>
    </row>
    <row r="168" spans="1:8" s="23" customFormat="1" ht="30" customHeight="1" thickBot="1" x14ac:dyDescent="0.25">
      <c r="A168" s="534"/>
      <c r="B168" s="357"/>
      <c r="C168" s="358"/>
      <c r="D168" s="357"/>
      <c r="E168" s="357"/>
      <c r="F168" s="357"/>
      <c r="G168" s="357"/>
      <c r="H168" s="359"/>
    </row>
    <row r="169" spans="1:8" s="16" customFormat="1" ht="185.25" customHeight="1" x14ac:dyDescent="0.2">
      <c r="A169" s="143" t="s">
        <v>186</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9" s="31">
        <v>16500</v>
      </c>
      <c r="E169" s="32"/>
      <c r="F169" s="32"/>
      <c r="G169" s="32"/>
      <c r="H169" s="33"/>
    </row>
    <row r="170" spans="1:8" s="16" customFormat="1" ht="83.25" customHeight="1" thickBot="1" x14ac:dyDescent="0.25">
      <c r="A170" s="143" t="s">
        <v>187</v>
      </c>
      <c r="B170" s="144"/>
      <c r="C170" s="196"/>
      <c r="D170" s="36">
        <v>16500</v>
      </c>
      <c r="E170" s="37"/>
      <c r="F170" s="37"/>
      <c r="G170" s="37"/>
      <c r="H170" s="38"/>
    </row>
    <row r="171" spans="1:8" ht="21.75" thickBot="1" x14ac:dyDescent="0.25">
      <c r="A171" s="301"/>
      <c r="B171" s="302"/>
      <c r="C171" s="118"/>
      <c r="D171" s="325"/>
      <c r="E171" s="325"/>
      <c r="F171" s="325"/>
      <c r="G171" s="325"/>
      <c r="H171" s="326"/>
    </row>
    <row r="173" spans="1:8" ht="21" x14ac:dyDescent="0.2">
      <c r="A173" s="208"/>
      <c r="B173" s="209" t="s">
        <v>126</v>
      </c>
      <c r="C173" s="210" t="s">
        <v>727</v>
      </c>
      <c r="D173" s="210"/>
      <c r="E173" s="211"/>
      <c r="F173" s="211"/>
      <c r="G173" s="211"/>
      <c r="H173" s="211"/>
    </row>
    <row r="174" spans="1:8" ht="21" x14ac:dyDescent="0.2">
      <c r="A174" s="208"/>
      <c r="B174" s="211"/>
      <c r="C174" s="212" t="s">
        <v>728</v>
      </c>
      <c r="D174" s="212"/>
      <c r="E174" s="211"/>
      <c r="F174" s="211"/>
      <c r="G174" s="211"/>
      <c r="H174" s="211"/>
    </row>
    <row r="175" spans="1:8" ht="21" x14ac:dyDescent="0.2">
      <c r="A175" s="208"/>
      <c r="B175" s="211"/>
      <c r="C175" s="212" t="s">
        <v>729</v>
      </c>
      <c r="D175" s="212"/>
      <c r="E175" s="211"/>
      <c r="F175" s="211"/>
      <c r="G175" s="211"/>
      <c r="H175" s="211"/>
    </row>
    <row r="176" spans="1:8" ht="21" x14ac:dyDescent="0.2">
      <c r="C176" s="212"/>
      <c r="D176" s="212"/>
      <c r="E176" s="211"/>
      <c r="F176" s="211"/>
      <c r="G176" s="211"/>
      <c r="H176" s="205"/>
    </row>
    <row r="177" spans="1:8" ht="26.25" customHeight="1" x14ac:dyDescent="0.2">
      <c r="A177" s="215" t="str">
        <f>Абакан_юр!A158</f>
        <v>По соглашению сторон в качестве валюты платежа могут выступать украинские гривны, в этом случае курс следующий: 1 руб. = 0,4427 гривен</v>
      </c>
      <c r="B177" s="215"/>
      <c r="C177" s="215"/>
      <c r="D177" s="216"/>
      <c r="E177" s="216"/>
      <c r="F177" s="217"/>
      <c r="G177" s="218"/>
      <c r="H177" s="218"/>
    </row>
    <row r="178" spans="1:8" ht="26.25" customHeight="1" x14ac:dyDescent="0.2">
      <c r="A178" s="215" t="str">
        <f>Абакан_юр!A159</f>
        <v>По соглашению сторон в качестве валюты платежа могут выступать дирхамы ОАЭ, в этом случае курс следующий: 1 руб. = 0,0427 дирхам</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доллары США, в этом случае курс следующий: 1 руб. = 0,0117 доллара</v>
      </c>
      <c r="B179" s="215"/>
      <c r="C179" s="215"/>
      <c r="D179" s="216"/>
      <c r="E179" s="216"/>
      <c r="F179" s="217"/>
      <c r="G179" s="220"/>
      <c r="H179" s="220"/>
    </row>
    <row r="180" spans="1:8" ht="26.25" customHeight="1" x14ac:dyDescent="0.2">
      <c r="A180" s="215" t="str">
        <f>Абакан_юр!A161</f>
        <v>По соглашению сторон в качестве валюты платежа могут выступать евро, в этом случае курс следующий: 1 руб. = 0,0108 евро</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чешские кроны, в этом случае курс следующий: 1 руб. = 0,2672 крона</v>
      </c>
      <c r="B181" s="215"/>
      <c r="C181" s="215"/>
      <c r="D181" s="216"/>
      <c r="E181" s="217"/>
      <c r="F181" s="217"/>
      <c r="G181" s="220"/>
      <c r="H181" s="220"/>
    </row>
    <row r="182" spans="1:8" ht="26.25" customHeight="1" x14ac:dyDescent="0.2">
      <c r="A182" s="215" t="str">
        <f>Абакан_юр!A163</f>
        <v>По соглашению сторон в качестве валюты платежа могут выступать киргизские сомы, в этом случае курс следующий: 1 руб. = 1,0485 сом</v>
      </c>
      <c r="B182" s="215"/>
      <c r="C182" s="215"/>
      <c r="D182" s="216"/>
      <c r="E182" s="216"/>
      <c r="F182" s="217"/>
      <c r="G182" s="220"/>
      <c r="H182" s="220"/>
    </row>
    <row r="183" spans="1:8" ht="26.25" customHeight="1" x14ac:dyDescent="0.2">
      <c r="A18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137</v>
      </c>
      <c r="B185" s="227"/>
      <c r="C185" s="227"/>
      <c r="D185" s="227"/>
      <c r="E185" s="227"/>
      <c r="F185" s="227"/>
      <c r="G185" s="227"/>
      <c r="H185" s="227"/>
    </row>
    <row r="186" spans="1:8" ht="21" x14ac:dyDescent="0.2">
      <c r="A186" s="227" t="s">
        <v>138</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139</v>
      </c>
      <c r="B188" s="228"/>
      <c r="C188" s="228"/>
      <c r="D188" s="228"/>
      <c r="E188" s="228"/>
      <c r="F188" s="229"/>
      <c r="G188" s="219"/>
      <c r="H188" s="230"/>
    </row>
    <row r="189" spans="1:8" ht="50.1" customHeight="1" thickBot="1" x14ac:dyDescent="0.25">
      <c r="A189" s="231" t="s">
        <v>140</v>
      </c>
      <c r="B189" s="232"/>
      <c r="C189" s="232"/>
      <c r="D189" s="232"/>
      <c r="E189" s="233"/>
      <c r="F189" s="234"/>
      <c r="H189" s="235"/>
    </row>
    <row r="190" spans="1:8" ht="87" customHeight="1" thickBot="1" x14ac:dyDescent="0.25">
      <c r="A190" s="305" t="s">
        <v>141</v>
      </c>
      <c r="B190" s="306"/>
      <c r="C190" s="238" t="s">
        <v>142</v>
      </c>
      <c r="D190" s="330" t="s">
        <v>143</v>
      </c>
      <c r="E190" s="331"/>
      <c r="F190" s="240"/>
      <c r="G190" s="240"/>
      <c r="H190" s="240"/>
    </row>
    <row r="191" spans="1:8" ht="117.75" customHeight="1" x14ac:dyDescent="0.2">
      <c r="A191" s="241" t="s">
        <v>144</v>
      </c>
      <c r="B191" s="242"/>
      <c r="C191" s="243" t="s">
        <v>145</v>
      </c>
      <c r="D191" s="244" t="s">
        <v>146</v>
      </c>
      <c r="E191" s="245"/>
      <c r="F191" s="240"/>
      <c r="G191" s="240"/>
      <c r="H191" s="240"/>
    </row>
    <row r="192" spans="1:8" ht="96.75" customHeight="1" x14ac:dyDescent="0.2">
      <c r="A192" s="246" t="s">
        <v>147</v>
      </c>
      <c r="B192" s="247"/>
      <c r="C192" s="248" t="s">
        <v>148</v>
      </c>
      <c r="D192" s="249" t="s">
        <v>149</v>
      </c>
      <c r="E192" s="250"/>
      <c r="F192" s="240"/>
      <c r="G192" s="240"/>
      <c r="H192" s="240"/>
    </row>
    <row r="193" spans="1:8" ht="116.25" customHeight="1" thickBot="1" x14ac:dyDescent="0.25">
      <c r="A193" s="332" t="s">
        <v>150</v>
      </c>
      <c r="B193" s="333"/>
      <c r="C193" s="334" t="s">
        <v>151</v>
      </c>
      <c r="D193" s="335" t="s">
        <v>149</v>
      </c>
      <c r="E193" s="336"/>
      <c r="F193" s="240"/>
      <c r="G193" s="240"/>
      <c r="H193" s="240"/>
    </row>
    <row r="194" spans="1:8" s="205" customFormat="1" ht="102.75" customHeight="1" thickBot="1" x14ac:dyDescent="0.25">
      <c r="A194" s="332" t="s">
        <v>153</v>
      </c>
      <c r="B194" s="333"/>
      <c r="C194" s="546" t="s">
        <v>154</v>
      </c>
      <c r="D194" s="335" t="s">
        <v>149</v>
      </c>
      <c r="E194" s="336"/>
      <c r="F194" s="234"/>
      <c r="G194" s="234"/>
      <c r="H194" s="234"/>
    </row>
    <row r="195" spans="1:8" s="226" customFormat="1" ht="222.75" customHeight="1" thickBot="1" x14ac:dyDescent="0.25">
      <c r="A195" s="332" t="s">
        <v>155</v>
      </c>
      <c r="B195" s="333"/>
      <c r="C195" s="334" t="s">
        <v>156</v>
      </c>
      <c r="D195" s="335" t="s">
        <v>149</v>
      </c>
      <c r="E195" s="336"/>
      <c r="F195" s="224"/>
      <c r="G195" s="225"/>
      <c r="H195" s="225"/>
    </row>
    <row r="196" spans="1:8" ht="43.5" customHeight="1" x14ac:dyDescent="0.2">
      <c r="A196" s="252" t="s">
        <v>157</v>
      </c>
      <c r="B196" s="252"/>
      <c r="C196" s="252"/>
      <c r="D196" s="252"/>
      <c r="E196" s="252"/>
      <c r="F196" s="252"/>
      <c r="G196" s="252"/>
      <c r="H196" s="252"/>
    </row>
    <row r="197" spans="1:8" ht="43.5" customHeight="1" x14ac:dyDescent="0.2">
      <c r="A197" s="252" t="s">
        <v>158</v>
      </c>
      <c r="B197" s="252"/>
      <c r="C197" s="252"/>
      <c r="D197" s="252"/>
      <c r="E197" s="252"/>
      <c r="F197" s="252"/>
      <c r="G197" s="252"/>
      <c r="H197" s="252"/>
    </row>
    <row r="198" spans="1:8" ht="184.5" customHeight="1" x14ac:dyDescent="0.2">
      <c r="A198"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27"/>
      <c r="C198" s="227"/>
      <c r="D198" s="227"/>
      <c r="E198" s="227"/>
      <c r="F198" s="227"/>
      <c r="G198" s="227"/>
      <c r="H198" s="227"/>
    </row>
    <row r="199" spans="1:8" ht="78.75" customHeight="1" x14ac:dyDescent="0.2">
      <c r="A199" s="227" t="s">
        <v>160</v>
      </c>
      <c r="B199" s="227"/>
      <c r="C199" s="227"/>
      <c r="D199" s="227"/>
      <c r="E199" s="227"/>
      <c r="F199" s="227"/>
      <c r="G199" s="227"/>
      <c r="H199" s="227"/>
    </row>
    <row r="200" spans="1:8" ht="23.25" x14ac:dyDescent="0.2">
      <c r="A200" s="252" t="s">
        <v>161</v>
      </c>
      <c r="B200" s="252"/>
      <c r="C200" s="252"/>
      <c r="D200" s="252"/>
      <c r="E200" s="252"/>
      <c r="F200" s="252"/>
      <c r="G200" s="252"/>
      <c r="H200" s="252"/>
    </row>
    <row r="201" spans="1:8" s="254" customFormat="1" ht="114.75" customHeight="1" x14ac:dyDescent="0.2">
      <c r="A201" s="227" t="s">
        <v>162</v>
      </c>
      <c r="B201" s="227"/>
      <c r="C201" s="227"/>
      <c r="D201" s="227"/>
      <c r="E201" s="227"/>
      <c r="F201" s="227"/>
      <c r="G201" s="227"/>
      <c r="H201" s="227"/>
    </row>
  </sheetData>
  <sheetProtection selectLockedCells="1" selectUnlockedCells="1"/>
  <mergeCells count="334">
    <mergeCell ref="A196:H196"/>
    <mergeCell ref="A197:H197"/>
    <mergeCell ref="A198:H198"/>
    <mergeCell ref="A199:H199"/>
    <mergeCell ref="A200:H200"/>
    <mergeCell ref="A201:E201"/>
    <mergeCell ref="F201:H201"/>
    <mergeCell ref="A193:B193"/>
    <mergeCell ref="D193:E193"/>
    <mergeCell ref="A194:B194"/>
    <mergeCell ref="D194:E194"/>
    <mergeCell ref="A195:B195"/>
    <mergeCell ref="D195:E195"/>
    <mergeCell ref="A190:B190"/>
    <mergeCell ref="D190:E190"/>
    <mergeCell ref="A191:B191"/>
    <mergeCell ref="D191:E191"/>
    <mergeCell ref="A192:B192"/>
    <mergeCell ref="D192:E192"/>
    <mergeCell ref="A182:C182"/>
    <mergeCell ref="A183:C183"/>
    <mergeCell ref="A185:H185"/>
    <mergeCell ref="A186:H186"/>
    <mergeCell ref="A188:E188"/>
    <mergeCell ref="A189:E189"/>
    <mergeCell ref="A177:C177"/>
    <mergeCell ref="G177:H177"/>
    <mergeCell ref="A178:C178"/>
    <mergeCell ref="A179:C179"/>
    <mergeCell ref="A180:C180"/>
    <mergeCell ref="A181:C181"/>
    <mergeCell ref="A171:B171"/>
    <mergeCell ref="D171:H171"/>
    <mergeCell ref="C173:D173"/>
    <mergeCell ref="C174:D174"/>
    <mergeCell ref="C175:D175"/>
    <mergeCell ref="C176:D176"/>
    <mergeCell ref="A168:C168"/>
    <mergeCell ref="D168:H168"/>
    <mergeCell ref="A169:B169"/>
    <mergeCell ref="C169:C170"/>
    <mergeCell ref="D169:H169"/>
    <mergeCell ref="A170:B170"/>
    <mergeCell ref="D170:H170"/>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86"/>
  <sheetViews>
    <sheetView view="pageBreakPreview" zoomScale="40" zoomScaleNormal="60" zoomScaleSheetLayoutView="40" workbookViewId="0">
      <pane ySplit="4" topLeftCell="A117" activePane="bottomLeft" state="frozen"/>
      <selection activeCell="O122" sqref="O122"/>
      <selection pane="bottomLeft" activeCell="O122" sqref="O122"/>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5" width="8.5703125" style="207" customWidth="1"/>
    <col min="6" max="22" width="9.140625" style="207" hidden="1" customWidth="1"/>
    <col min="23" max="23" width="6.140625" style="207" hidden="1" customWidth="1"/>
    <col min="24" max="24" width="9.140625" style="207" hidden="1" customWidth="1"/>
    <col min="2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февраля 2024 г.</v>
      </c>
      <c r="B2" s="6" t="s">
        <v>2</v>
      </c>
      <c r="C2" s="7" t="s">
        <v>730</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4">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3066 до 61320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49" s="270">
        <v>3066</v>
      </c>
    </row>
    <row r="50" spans="1:4" s="16" customFormat="1" ht="37.5" customHeight="1" outlineLevel="1" x14ac:dyDescent="0.2">
      <c r="A50" s="130" t="s">
        <v>33</v>
      </c>
      <c r="B50" s="131"/>
      <c r="C50" s="126"/>
      <c r="D50" s="271">
        <v>6132</v>
      </c>
    </row>
    <row r="51" spans="1:4" s="16" customFormat="1" ht="37.5" customHeight="1" outlineLevel="1" x14ac:dyDescent="0.2">
      <c r="A51" s="130" t="s">
        <v>34</v>
      </c>
      <c r="B51" s="131"/>
      <c r="C51" s="126"/>
      <c r="D51" s="271">
        <v>9198</v>
      </c>
    </row>
    <row r="52" spans="1:4" s="16" customFormat="1" ht="37.5" customHeight="1" outlineLevel="1" x14ac:dyDescent="0.2">
      <c r="A52" s="130" t="s">
        <v>35</v>
      </c>
      <c r="B52" s="131"/>
      <c r="C52" s="126"/>
      <c r="D52" s="271">
        <v>12264</v>
      </c>
    </row>
    <row r="53" spans="1:4" s="16" customFormat="1" ht="37.5" customHeight="1" outlineLevel="1" x14ac:dyDescent="0.2">
      <c r="A53" s="130" t="s">
        <v>36</v>
      </c>
      <c r="B53" s="131"/>
      <c r="C53" s="126"/>
      <c r="D53" s="271">
        <v>15330</v>
      </c>
    </row>
    <row r="54" spans="1:4" s="16" customFormat="1" ht="37.5" customHeight="1" outlineLevel="1" x14ac:dyDescent="0.2">
      <c r="A54" s="130" t="s">
        <v>37</v>
      </c>
      <c r="B54" s="131"/>
      <c r="C54" s="126"/>
      <c r="D54" s="271">
        <v>18396</v>
      </c>
    </row>
    <row r="55" spans="1:4" s="16" customFormat="1" ht="37.5" customHeight="1" outlineLevel="1" x14ac:dyDescent="0.2">
      <c r="A55" s="130" t="s">
        <v>38</v>
      </c>
      <c r="B55" s="131"/>
      <c r="C55" s="126"/>
      <c r="D55" s="271">
        <v>21462</v>
      </c>
    </row>
    <row r="56" spans="1:4" s="16" customFormat="1" ht="37.5" customHeight="1" outlineLevel="1" x14ac:dyDescent="0.2">
      <c r="A56" s="130" t="s">
        <v>39</v>
      </c>
      <c r="B56" s="131"/>
      <c r="C56" s="126"/>
      <c r="D56" s="271">
        <v>24528</v>
      </c>
    </row>
    <row r="57" spans="1:4" s="16" customFormat="1" ht="37.5" customHeight="1" outlineLevel="1" x14ac:dyDescent="0.2">
      <c r="A57" s="130" t="s">
        <v>40</v>
      </c>
      <c r="B57" s="131"/>
      <c r="C57" s="126"/>
      <c r="D57" s="271">
        <v>27594</v>
      </c>
    </row>
    <row r="58" spans="1:4" s="16" customFormat="1" ht="37.5" customHeight="1" outlineLevel="1" x14ac:dyDescent="0.2">
      <c r="A58" s="130" t="s">
        <v>41</v>
      </c>
      <c r="B58" s="131"/>
      <c r="C58" s="126"/>
      <c r="D58" s="271">
        <v>30660</v>
      </c>
    </row>
    <row r="59" spans="1:4" s="16" customFormat="1" ht="37.5" customHeight="1" outlineLevel="1" x14ac:dyDescent="0.2">
      <c r="A59" s="130" t="s">
        <v>42</v>
      </c>
      <c r="B59" s="131"/>
      <c r="C59" s="126"/>
      <c r="D59" s="271">
        <v>33726</v>
      </c>
    </row>
    <row r="60" spans="1:4" s="16" customFormat="1" ht="37.5" customHeight="1" outlineLevel="1" x14ac:dyDescent="0.2">
      <c r="A60" s="130" t="s">
        <v>43</v>
      </c>
      <c r="B60" s="131"/>
      <c r="C60" s="126"/>
      <c r="D60" s="271">
        <v>36792</v>
      </c>
    </row>
    <row r="61" spans="1:4" s="16" customFormat="1" ht="37.5" customHeight="1" outlineLevel="1" x14ac:dyDescent="0.2">
      <c r="A61" s="130" t="s">
        <v>44</v>
      </c>
      <c r="B61" s="131"/>
      <c r="C61" s="126"/>
      <c r="D61" s="271">
        <v>39858</v>
      </c>
    </row>
    <row r="62" spans="1:4" s="16" customFormat="1" ht="37.5" customHeight="1" outlineLevel="1" x14ac:dyDescent="0.2">
      <c r="A62" s="130" t="s">
        <v>45</v>
      </c>
      <c r="B62" s="131"/>
      <c r="C62" s="126"/>
      <c r="D62" s="271">
        <v>42924</v>
      </c>
    </row>
    <row r="63" spans="1:4" s="16" customFormat="1" ht="37.5" customHeight="1" outlineLevel="1" x14ac:dyDescent="0.2">
      <c r="A63" s="130" t="s">
        <v>46</v>
      </c>
      <c r="B63" s="131"/>
      <c r="C63" s="126"/>
      <c r="D63" s="271">
        <v>45990</v>
      </c>
    </row>
    <row r="64" spans="1:4" s="16" customFormat="1" ht="37.5" customHeight="1" outlineLevel="1" x14ac:dyDescent="0.2">
      <c r="A64" s="130" t="s">
        <v>47</v>
      </c>
      <c r="B64" s="131"/>
      <c r="C64" s="126"/>
      <c r="D64" s="271">
        <v>49056</v>
      </c>
    </row>
    <row r="65" spans="1:4" s="16" customFormat="1" ht="37.5" customHeight="1" outlineLevel="1" x14ac:dyDescent="0.2">
      <c r="A65" s="130" t="s">
        <v>48</v>
      </c>
      <c r="B65" s="131"/>
      <c r="C65" s="126"/>
      <c r="D65" s="271">
        <v>52122</v>
      </c>
    </row>
    <row r="66" spans="1:4" s="16" customFormat="1" ht="37.5" customHeight="1" outlineLevel="1" x14ac:dyDescent="0.2">
      <c r="A66" s="130" t="s">
        <v>49</v>
      </c>
      <c r="B66" s="131"/>
      <c r="C66" s="126"/>
      <c r="D66" s="271">
        <v>55188</v>
      </c>
    </row>
    <row r="67" spans="1:4" s="16" customFormat="1" ht="37.5" customHeight="1" outlineLevel="1" x14ac:dyDescent="0.2">
      <c r="A67" s="130" t="s">
        <v>50</v>
      </c>
      <c r="B67" s="131"/>
      <c r="C67" s="126"/>
      <c r="D67" s="271">
        <v>58254</v>
      </c>
    </row>
    <row r="68" spans="1:4" s="16" customFormat="1" ht="37.5" customHeight="1" outlineLevel="1" thickBot="1" x14ac:dyDescent="0.25">
      <c r="A68" s="130" t="s">
        <v>51</v>
      </c>
      <c r="B68" s="131"/>
      <c r="C68" s="126"/>
      <c r="D68" s="271">
        <v>61320</v>
      </c>
    </row>
    <row r="69" spans="1:4" s="16" customFormat="1" ht="50.1" customHeight="1" thickBot="1" x14ac:dyDescent="0.25">
      <c r="A69" s="343" t="s">
        <v>52</v>
      </c>
      <c r="B69" s="344"/>
      <c r="C69" s="344"/>
      <c r="D69" s="513" t="str">
        <f>"от "&amp;MIN(D70:D79)&amp;" до "&amp;MAX(D70:D79)</f>
        <v>от 300 до 6138</v>
      </c>
    </row>
    <row r="70" spans="1:4" s="16" customFormat="1" ht="156.75"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70" s="436">
        <v>708</v>
      </c>
    </row>
    <row r="71" spans="1:4" s="16" customFormat="1" ht="37.5" customHeight="1" x14ac:dyDescent="0.2">
      <c r="A71" s="351" t="s">
        <v>54</v>
      </c>
      <c r="B71" s="178"/>
      <c r="C71" s="352"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71" s="202">
        <v>414</v>
      </c>
    </row>
    <row r="72" spans="1:4" s="16" customFormat="1" ht="37.5" customHeight="1" x14ac:dyDescent="0.2">
      <c r="A72" s="351" t="s">
        <v>55</v>
      </c>
      <c r="B72" s="178"/>
      <c r="C72" s="352"/>
      <c r="D72" s="202">
        <v>6138</v>
      </c>
    </row>
    <row r="73" spans="1:4" s="16" customFormat="1" ht="37.5" customHeight="1" x14ac:dyDescent="0.2">
      <c r="A73" s="351" t="s">
        <v>56</v>
      </c>
      <c r="B73" s="178"/>
      <c r="C73" s="352"/>
      <c r="D73" s="202">
        <v>1242</v>
      </c>
    </row>
    <row r="74" spans="1:4" s="16" customFormat="1" ht="37.5" customHeight="1" x14ac:dyDescent="0.2">
      <c r="A74" s="351" t="s">
        <v>57</v>
      </c>
      <c r="B74" s="178"/>
      <c r="C74" s="352"/>
      <c r="D74" s="202">
        <v>3720</v>
      </c>
    </row>
    <row r="75" spans="1:4" s="16" customFormat="1" ht="37.5" customHeight="1" x14ac:dyDescent="0.2">
      <c r="A75" s="351" t="s">
        <v>58</v>
      </c>
      <c r="B75" s="178"/>
      <c r="C75" s="352"/>
      <c r="D75" s="202">
        <v>300</v>
      </c>
    </row>
    <row r="76" spans="1:4" s="16" customFormat="1" ht="37.5" customHeight="1" x14ac:dyDescent="0.2">
      <c r="A76" s="351" t="s">
        <v>59</v>
      </c>
      <c r="B76" s="178"/>
      <c r="C76" s="352"/>
      <c r="D76" s="202">
        <v>300</v>
      </c>
    </row>
    <row r="77" spans="1:4" s="16" customFormat="1" ht="37.5" customHeight="1" x14ac:dyDescent="0.2">
      <c r="A77" s="351" t="s">
        <v>60</v>
      </c>
      <c r="B77" s="178"/>
      <c r="C77" s="352"/>
      <c r="D77" s="202">
        <v>600</v>
      </c>
    </row>
    <row r="78" spans="1:4" s="16" customFormat="1" ht="37.5" customHeight="1" x14ac:dyDescent="0.2">
      <c r="A78" s="351" t="s">
        <v>61</v>
      </c>
      <c r="B78" s="178"/>
      <c r="C78" s="352"/>
      <c r="D78" s="202">
        <v>900</v>
      </c>
    </row>
    <row r="79" spans="1:4" s="16" customFormat="1" ht="37.5" customHeight="1" x14ac:dyDescent="0.2">
      <c r="A79" s="351" t="s">
        <v>62</v>
      </c>
      <c r="B79" s="178"/>
      <c r="C79" s="352"/>
      <c r="D79" s="202">
        <v>4308</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80" s="515">
        <v>30</v>
      </c>
    </row>
    <row r="81" spans="1:4" s="28" customFormat="1" ht="50.1" customHeight="1" thickBot="1" x14ac:dyDescent="0.25">
      <c r="A81" s="353" t="s">
        <v>65</v>
      </c>
      <c r="B81" s="354"/>
      <c r="C81" s="199"/>
      <c r="D81" s="516" t="str">
        <f>"от "&amp;MIN(D83,D103:D119)&amp;" до "&amp;MAX(D83,D103:D119)</f>
        <v>от 504 до 14184</v>
      </c>
    </row>
    <row r="82" spans="1:4" s="16" customFormat="1" ht="24.95" customHeight="1" thickBot="1" x14ac:dyDescent="0.25">
      <c r="A82" s="301"/>
      <c r="B82" s="302"/>
      <c r="C82" s="118"/>
      <c r="D82" s="303"/>
    </row>
    <row r="83" spans="1:4" s="16" customFormat="1" ht="63"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83" s="517">
        <v>9456</v>
      </c>
    </row>
    <row r="84" spans="1:4" s="16" customFormat="1" ht="63" customHeight="1" thickBot="1" x14ac:dyDescent="0.25">
      <c r="A84" s="167" t="s">
        <v>67</v>
      </c>
      <c r="B84" s="168"/>
      <c r="C84" s="169"/>
      <c r="D84" s="656" t="s">
        <v>68</v>
      </c>
    </row>
    <row r="85" spans="1:4" s="16" customFormat="1" ht="63" customHeight="1" x14ac:dyDescent="0.2">
      <c r="A85" s="173" t="s">
        <v>69</v>
      </c>
      <c r="B85" s="174"/>
      <c r="C85" s="169"/>
      <c r="D85" s="271">
        <f>D83/4</f>
        <v>2364</v>
      </c>
    </row>
    <row r="86" spans="1:4" s="16" customFormat="1" ht="63" customHeight="1" x14ac:dyDescent="0.2">
      <c r="A86" s="173" t="s">
        <v>70</v>
      </c>
      <c r="B86" s="174"/>
      <c r="C86" s="169"/>
      <c r="D86" s="271">
        <f>D83/5</f>
        <v>1891.2</v>
      </c>
    </row>
    <row r="87" spans="1:4" s="16" customFormat="1" ht="63" customHeight="1" x14ac:dyDescent="0.2">
      <c r="A87" s="173" t="s">
        <v>71</v>
      </c>
      <c r="B87" s="174"/>
      <c r="C87" s="169"/>
      <c r="D87" s="271">
        <f>D83/6</f>
        <v>1576</v>
      </c>
    </row>
    <row r="88" spans="1:4" s="16" customFormat="1" ht="63" customHeight="1" x14ac:dyDescent="0.2">
      <c r="A88" s="173" t="s">
        <v>72</v>
      </c>
      <c r="B88" s="174"/>
      <c r="C88" s="169"/>
      <c r="D88" s="271">
        <f>D83/7</f>
        <v>1350.8571428571429</v>
      </c>
    </row>
    <row r="89" spans="1:4" s="16" customFormat="1" ht="63" customHeight="1" x14ac:dyDescent="0.2">
      <c r="A89" s="173" t="s">
        <v>73</v>
      </c>
      <c r="B89" s="174"/>
      <c r="C89" s="169"/>
      <c r="D89" s="271">
        <f>D83/8</f>
        <v>1182</v>
      </c>
    </row>
    <row r="90" spans="1:4" s="16" customFormat="1" ht="63" customHeight="1" x14ac:dyDescent="0.2">
      <c r="A90" s="173" t="s">
        <v>74</v>
      </c>
      <c r="B90" s="174"/>
      <c r="C90" s="169"/>
      <c r="D90" s="271">
        <f>D83/9</f>
        <v>1050.6666666666667</v>
      </c>
    </row>
    <row r="91" spans="1:4" s="16" customFormat="1" ht="63" customHeight="1" thickBot="1" x14ac:dyDescent="0.25">
      <c r="A91" s="173" t="s">
        <v>75</v>
      </c>
      <c r="B91" s="174"/>
      <c r="C91" s="169"/>
      <c r="D91" s="271">
        <f>D83/10</f>
        <v>945.6</v>
      </c>
    </row>
    <row r="92" spans="1:4" s="16" customFormat="1" ht="63" customHeight="1" thickBot="1" x14ac:dyDescent="0.25">
      <c r="A92" s="162" t="s">
        <v>76</v>
      </c>
      <c r="B92" s="163"/>
      <c r="C92" s="169"/>
      <c r="D92" s="517">
        <v>14184</v>
      </c>
    </row>
    <row r="93" spans="1:4" s="16" customFormat="1" ht="63" customHeight="1" thickBot="1" x14ac:dyDescent="0.25">
      <c r="A93" s="167" t="s">
        <v>67</v>
      </c>
      <c r="B93" s="168"/>
      <c r="C93" s="169"/>
      <c r="D93" s="656" t="s">
        <v>68</v>
      </c>
    </row>
    <row r="94" spans="1:4" s="16" customFormat="1" ht="63" customHeight="1" x14ac:dyDescent="0.2">
      <c r="A94" s="173" t="s">
        <v>69</v>
      </c>
      <c r="B94" s="174"/>
      <c r="C94" s="169"/>
      <c r="D94" s="299">
        <v>3546</v>
      </c>
    </row>
    <row r="95" spans="1:4" s="16" customFormat="1" ht="63" customHeight="1" x14ac:dyDescent="0.2">
      <c r="A95" s="173" t="s">
        <v>70</v>
      </c>
      <c r="B95" s="174"/>
      <c r="C95" s="169"/>
      <c r="D95" s="299">
        <v>2836.7999999999997</v>
      </c>
    </row>
    <row r="96" spans="1:4" s="16" customFormat="1" ht="63" customHeight="1" x14ac:dyDescent="0.2">
      <c r="A96" s="173" t="s">
        <v>71</v>
      </c>
      <c r="B96" s="174"/>
      <c r="C96" s="169"/>
      <c r="D96" s="299">
        <v>2364</v>
      </c>
    </row>
    <row r="97" spans="1:4" s="16" customFormat="1" ht="63" customHeight="1" x14ac:dyDescent="0.2">
      <c r="A97" s="173" t="s">
        <v>72</v>
      </c>
      <c r="B97" s="174"/>
      <c r="C97" s="169"/>
      <c r="D97" s="299">
        <v>2026.2857142857142</v>
      </c>
    </row>
    <row r="98" spans="1:4" s="16" customFormat="1" ht="63" customHeight="1" x14ac:dyDescent="0.2">
      <c r="A98" s="173" t="s">
        <v>73</v>
      </c>
      <c r="B98" s="174"/>
      <c r="C98" s="169"/>
      <c r="D98" s="299">
        <v>1773</v>
      </c>
    </row>
    <row r="99" spans="1:4" s="16" customFormat="1" ht="63" customHeight="1" x14ac:dyDescent="0.2">
      <c r="A99" s="173" t="s">
        <v>74</v>
      </c>
      <c r="B99" s="174"/>
      <c r="C99" s="169"/>
      <c r="D99" s="299">
        <v>1575.9999999999998</v>
      </c>
    </row>
    <row r="100" spans="1:4" s="16" customFormat="1" ht="63" customHeight="1" thickBot="1" x14ac:dyDescent="0.25">
      <c r="A100" s="173" t="s">
        <v>75</v>
      </c>
      <c r="B100" s="174"/>
      <c r="C100" s="177"/>
      <c r="D100" s="299">
        <v>1418.3999999999999</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1" s="297">
        <v>10974</v>
      </c>
    </row>
    <row r="102" spans="1:4" s="16" customFormat="1" ht="24.95" customHeight="1" thickBot="1" x14ac:dyDescent="0.25">
      <c r="A102" s="301"/>
      <c r="B102" s="302"/>
      <c r="C102" s="182"/>
      <c r="D102" s="483"/>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"2ГИС.ШЕРЕГЕШ"</v>
      </c>
      <c r="D103" s="657">
        <v>4020</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4" s="657">
        <v>2478</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5" s="657">
        <v>3540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"2ГИС.ШЕРЕГЕШ"</v>
      </c>
      <c r="D106" s="657">
        <v>4020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"2ГИС.ШЕРЕГЕШ"</v>
      </c>
      <c r="D107" s="657">
        <v>4824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8" s="657">
        <v>3480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9" s="657">
        <v>3012</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0" s="657">
        <v>8028</v>
      </c>
    </row>
    <row r="111" spans="1:4" s="16" customFormat="1" ht="50.1" customHeight="1" x14ac:dyDescent="0.2">
      <c r="A111" s="143" t="s">
        <v>86</v>
      </c>
      <c r="B111" s="144"/>
      <c r="C111" s="190" t="str">
        <f>C104</f>
        <v>Электронный справочник на основе Справочника организаций"2ГИС.ШЕРЕГЕШ" (версия для ПК)</v>
      </c>
      <c r="D111" s="657">
        <v>8160</v>
      </c>
    </row>
    <row r="112" spans="1:4" s="16" customFormat="1" ht="50.1" customHeight="1" x14ac:dyDescent="0.2">
      <c r="A112" s="143" t="s">
        <v>87</v>
      </c>
      <c r="B112" s="144"/>
      <c r="C112" s="190" t="s">
        <v>88</v>
      </c>
      <c r="D112" s="657">
        <v>504</v>
      </c>
    </row>
    <row r="113" spans="1:4" s="16" customFormat="1" ht="70.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3" s="657">
        <v>1770</v>
      </c>
    </row>
    <row r="114" spans="1:4" s="16" customFormat="1" ht="70.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4" s="657">
        <v>1416</v>
      </c>
    </row>
    <row r="115" spans="1:4" s="16" customFormat="1" ht="70.5" customHeight="1" x14ac:dyDescent="0.2">
      <c r="A115" s="143" t="s">
        <v>91</v>
      </c>
      <c r="B115" s="144"/>
      <c r="C115"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5" s="657">
        <v>1416</v>
      </c>
    </row>
    <row r="116" spans="1:4" s="16" customFormat="1" ht="70.5" customHeight="1" x14ac:dyDescent="0.2">
      <c r="A116" s="143" t="s">
        <v>92</v>
      </c>
      <c r="B116" s="144"/>
      <c r="C116"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6" s="657">
        <v>708</v>
      </c>
    </row>
    <row r="117" spans="1:4" s="16" customFormat="1" ht="70.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7" s="657">
        <v>14184</v>
      </c>
    </row>
    <row r="118" spans="1:4" s="16" customFormat="1" ht="70.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8" s="657">
        <v>8160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9" s="657">
        <v>1890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20" s="657">
        <v>708</v>
      </c>
    </row>
    <row r="121" spans="1:4"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21" s="657">
        <v>100002</v>
      </c>
    </row>
    <row r="122" spans="1:4"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2" s="657">
        <v>8160</v>
      </c>
    </row>
    <row r="123" spans="1:4"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3" s="657">
        <v>1005</v>
      </c>
    </row>
    <row r="124" spans="1:4" s="16" customFormat="1" ht="96" customHeight="1" x14ac:dyDescent="0.2">
      <c r="A124" s="137" t="s">
        <v>99</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24" s="657">
        <v>2004</v>
      </c>
    </row>
    <row r="125" spans="1:4" s="16" customFormat="1" ht="50.1" customHeight="1" x14ac:dyDescent="0.2">
      <c r="A125" s="137" t="s">
        <v>100</v>
      </c>
      <c r="B125" s="191"/>
      <c r="C125" s="190" t="str">
        <f>"Интернет-площадка 2gis.ru на основе Cправочника организаций "&amp;$C$2&amp;""</f>
        <v>Интернет-площадка 2gis.ru на основе Cправочника организаций "2ГИС.ШЕРЕГЕШ"</v>
      </c>
      <c r="D125" s="657">
        <v>5640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57">
        <v>3480</v>
      </c>
    </row>
    <row r="127" spans="1:4" s="16" customFormat="1" ht="50.1" customHeight="1" x14ac:dyDescent="0.2">
      <c r="A127" s="143" t="s">
        <v>102</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7" s="657">
        <v>5040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"2ГИС.ШЕРЕГЕШ"</v>
      </c>
      <c r="D128" s="657">
        <v>5640</v>
      </c>
    </row>
    <row r="129" spans="1:4" s="16" customFormat="1" ht="50.1" customHeight="1" x14ac:dyDescent="0.2">
      <c r="A129" s="143" t="s">
        <v>104</v>
      </c>
      <c r="B129" s="144"/>
      <c r="C129" s="190" t="str">
        <f>"Интернет-площадка 2gis.ru на основе Cправочника организаций "&amp;$C$2&amp;""</f>
        <v>Интернет-площадка 2gis.ru на основе Cправочника организаций "2ГИС.ШЕРЕГЕШ"</v>
      </c>
      <c r="D129" s="657">
        <v>6768</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0" s="657">
        <v>4920</v>
      </c>
    </row>
    <row r="131" spans="1:4" s="16" customFormat="1" ht="50.1" customHeight="1" x14ac:dyDescent="0.2">
      <c r="A131" s="143" t="s">
        <v>106</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1" s="657">
        <v>4320</v>
      </c>
    </row>
    <row r="132" spans="1:4" s="16" customFormat="1" ht="50.1" customHeight="1" x14ac:dyDescent="0.2">
      <c r="A132" s="137" t="s">
        <v>107</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2" s="657">
        <v>11280</v>
      </c>
    </row>
    <row r="133" spans="1:4" s="16" customFormat="1" ht="50.1" customHeight="1" x14ac:dyDescent="0.2">
      <c r="A133" s="143" t="s">
        <v>108</v>
      </c>
      <c r="B133" s="144"/>
      <c r="C133" s="190" t="s">
        <v>88</v>
      </c>
      <c r="D133" s="657">
        <v>720</v>
      </c>
    </row>
    <row r="134" spans="1:4" s="16" customFormat="1" ht="67.5" customHeight="1" x14ac:dyDescent="0.2">
      <c r="A134" s="143" t="s">
        <v>109</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657">
        <v>19920</v>
      </c>
    </row>
    <row r="135" spans="1:4" s="16" customFormat="1" ht="50.1" customHeight="1" thickBot="1" x14ac:dyDescent="0.25">
      <c r="A135" s="137" t="s">
        <v>110</v>
      </c>
      <c r="B135" s="191"/>
      <c r="C13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657">
        <v>2760</v>
      </c>
    </row>
    <row r="136" spans="1:4" s="16" customFormat="1" ht="36" customHeight="1" thickBot="1" x14ac:dyDescent="0.25">
      <c r="A136" s="24" t="s">
        <v>111</v>
      </c>
      <c r="B136" s="25"/>
      <c r="C136" s="24"/>
      <c r="D136" s="295"/>
    </row>
    <row r="137" spans="1:4"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37" s="271">
        <v>5004</v>
      </c>
    </row>
    <row r="138" spans="1:4" s="16" customFormat="1" ht="50.1" customHeight="1" x14ac:dyDescent="0.2">
      <c r="A138" s="143" t="s">
        <v>113</v>
      </c>
      <c r="B138" s="144"/>
      <c r="C138" s="196"/>
      <c r="D138" s="271">
        <v>5004</v>
      </c>
    </row>
    <row r="139" spans="1:4" s="16" customFormat="1" ht="50.1" customHeight="1" x14ac:dyDescent="0.2">
      <c r="A139" s="194" t="s">
        <v>114</v>
      </c>
      <c r="B139" s="195"/>
      <c r="C139" s="196"/>
      <c r="D139" s="762">
        <v>1500</v>
      </c>
    </row>
    <row r="140" spans="1:4" s="16" customFormat="1" ht="50.1" customHeight="1" x14ac:dyDescent="0.2">
      <c r="A140" s="194" t="s">
        <v>115</v>
      </c>
      <c r="B140" s="195"/>
      <c r="C140" s="196"/>
      <c r="D140" s="762">
        <v>150</v>
      </c>
    </row>
    <row r="141" spans="1:4" s="16" customFormat="1" ht="50.1" customHeight="1" thickBot="1" x14ac:dyDescent="0.25">
      <c r="A141" s="194" t="s">
        <v>116</v>
      </c>
      <c r="B141" s="195"/>
      <c r="C141" s="198"/>
      <c r="D141" s="624">
        <v>510</v>
      </c>
    </row>
    <row r="142" spans="1:4" s="16" customFormat="1" ht="50.1" customHeight="1" thickBot="1" x14ac:dyDescent="0.25">
      <c r="A142" s="24" t="s">
        <v>117</v>
      </c>
      <c r="B142" s="25"/>
      <c r="C142" s="26"/>
      <c r="D142" s="27"/>
    </row>
    <row r="143" spans="1:4" s="16" customFormat="1" ht="50.1" customHeight="1" x14ac:dyDescent="0.2">
      <c r="A143" s="143" t="s">
        <v>164</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3" s="279">
        <v>4020</v>
      </c>
    </row>
    <row r="144" spans="1:4" s="16" customFormat="1" ht="50.1" customHeight="1" x14ac:dyDescent="0.2">
      <c r="A144" s="143" t="s">
        <v>119</v>
      </c>
      <c r="B144" s="144"/>
      <c r="C144" s="190" t="str">
        <f>"Интернет-площадка 2gis.ru на основе Cправочника организаций "&amp;$C$2&amp;""</f>
        <v>Интернет-площадка 2gis.ru на основе Cправочника организаций "2ГИС.ШЕРЕГЕШ"</v>
      </c>
      <c r="D144" s="271">
        <v>2124</v>
      </c>
    </row>
    <row r="145" spans="1:4" s="16" customFormat="1" ht="50.1" customHeight="1" x14ac:dyDescent="0.2">
      <c r="A145" s="143" t="s">
        <v>120</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5" s="279">
        <v>0</v>
      </c>
    </row>
    <row r="146" spans="1:4" s="16" customFormat="1" ht="50.1" customHeight="1" x14ac:dyDescent="0.2">
      <c r="A146" s="143" t="s">
        <v>165</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6" s="271">
        <v>5640</v>
      </c>
    </row>
    <row r="147" spans="1:4" s="16" customFormat="1" ht="50.1" customHeight="1" x14ac:dyDescent="0.2">
      <c r="A147" s="143" t="s">
        <v>166</v>
      </c>
      <c r="B147" s="144"/>
      <c r="C147" s="190" t="str">
        <f>"Интернет-площадка 2gis.ru на основе Cправочника организаций "&amp;$C$2&amp;""</f>
        <v>Интернет-площадка 2gis.ru на основе Cправочника организаций "2ГИС.ШЕРЕГЕШ"</v>
      </c>
      <c r="D147" s="271">
        <v>3000</v>
      </c>
    </row>
    <row r="148" spans="1:4" s="16" customFormat="1" ht="50.1" customHeight="1" x14ac:dyDescent="0.2">
      <c r="A148" s="143" t="s">
        <v>123</v>
      </c>
      <c r="B148" s="144"/>
      <c r="C148"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71">
        <v>3000</v>
      </c>
    </row>
    <row r="149" spans="1:4" s="16" customFormat="1" ht="126" customHeight="1" thickBot="1" x14ac:dyDescent="0.25">
      <c r="A149" s="496" t="s">
        <v>124</v>
      </c>
      <c r="B149" s="497"/>
      <c r="C149" s="763" t="str">
        <f>C144</f>
        <v>Интернет-площадка 2gis.ru на основе Cправочника организаций "2ГИС.ШЕРЕГЕШ"</v>
      </c>
      <c r="D149" s="282">
        <v>4020</v>
      </c>
    </row>
    <row r="150" spans="1:4" s="16" customFormat="1" ht="126" customHeight="1" thickBot="1" x14ac:dyDescent="0.25">
      <c r="A150" s="143" t="s">
        <v>125</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0" s="282">
        <v>3000</v>
      </c>
    </row>
    <row r="151" spans="1:4" s="28" customFormat="1" ht="50.1" customHeight="1" thickBot="1" x14ac:dyDescent="0.25">
      <c r="A151" s="301"/>
      <c r="B151" s="302"/>
      <c r="C151" s="118"/>
      <c r="D151" s="303"/>
    </row>
    <row r="152" spans="1:4" s="23" customFormat="1" ht="26.25" x14ac:dyDescent="0.2">
      <c r="A152" s="204"/>
      <c r="B152" s="205"/>
      <c r="C152" s="206"/>
      <c r="D152" s="205"/>
    </row>
    <row r="153" spans="1:4" s="16" customFormat="1" ht="21" x14ac:dyDescent="0.2">
      <c r="A153" s="208"/>
      <c r="B153" s="209" t="s">
        <v>126</v>
      </c>
      <c r="C153" s="210" t="s">
        <v>569</v>
      </c>
      <c r="D153" s="210"/>
    </row>
    <row r="154" spans="1:4" s="16" customFormat="1" ht="21" x14ac:dyDescent="0.2">
      <c r="A154" s="208"/>
      <c r="B154" s="211"/>
      <c r="C154" s="212" t="s">
        <v>570</v>
      </c>
      <c r="D154" s="212"/>
    </row>
    <row r="155" spans="1:4" s="16" customFormat="1" ht="21" x14ac:dyDescent="0.2">
      <c r="A155" s="208"/>
      <c r="B155" s="211"/>
      <c r="C155" s="212" t="s">
        <v>571</v>
      </c>
      <c r="D155" s="212"/>
    </row>
    <row r="156" spans="1:4" s="16" customFormat="1" ht="21" x14ac:dyDescent="0.2">
      <c r="A156" s="204"/>
      <c r="B156" s="205"/>
      <c r="C156" s="212"/>
      <c r="D156" s="212"/>
    </row>
    <row r="157" spans="1:4" s="16" customFormat="1" ht="23.25" x14ac:dyDescent="0.2">
      <c r="A157" s="215" t="str">
        <f>Абакан_юр!A158</f>
        <v>По соглашению сторон в качестве валюты платежа могут выступать украинские гривны, в этом случае курс следующий: 1 руб. = 0,4427 гривен</v>
      </c>
      <c r="B157" s="215"/>
      <c r="C157" s="215"/>
      <c r="D157" s="216"/>
    </row>
    <row r="158" spans="1:4" s="16" customFormat="1" ht="23.25" x14ac:dyDescent="0.2">
      <c r="A158" s="215" t="str">
        <f>Абакан_юр!A159</f>
        <v>По соглашению сторон в качестве валюты платежа могут выступать дирхамы ОАЭ, в этом случае курс следующий: 1 руб. = 0,0427 дирхам</v>
      </c>
      <c r="B158" s="215"/>
      <c r="C158" s="215"/>
      <c r="D158" s="216"/>
    </row>
    <row r="159" spans="1:4" ht="12.6" customHeight="1" x14ac:dyDescent="0.2">
      <c r="A159" s="215" t="str">
        <f>Абакан_юр!A160</f>
        <v>По соглашению сторон в качестве валюты платежа могут выступать доллары США, в этом случае курс следующий: 1 руб. = 0,0117 доллара</v>
      </c>
      <c r="B159" s="215"/>
      <c r="C159" s="215"/>
      <c r="D159" s="216"/>
    </row>
    <row r="160" spans="1:4" s="211" customFormat="1" ht="24.95" customHeight="1" x14ac:dyDescent="0.2">
      <c r="A160" s="215" t="str">
        <f>Абакан_юр!A161</f>
        <v>По соглашению сторон в качестве валюты платежа могут выступать евро, в этом случае курс следующий: 1 руб. = 0,0108 евро</v>
      </c>
      <c r="B160" s="215"/>
      <c r="C160" s="215"/>
      <c r="D160" s="216"/>
    </row>
    <row r="161" spans="1:4" s="211" customFormat="1" ht="24.95" customHeight="1" x14ac:dyDescent="0.2">
      <c r="A161" s="215" t="str">
        <f>Абакан_юр!A162</f>
        <v>По соглашению сторон в качестве валюты платежа могут выступать чешские кроны, в этом случае курс следующий: 1 руб. = 0,2672 крона</v>
      </c>
      <c r="B161" s="215"/>
      <c r="C161" s="215"/>
      <c r="D161" s="216"/>
    </row>
    <row r="162" spans="1:4" s="211" customFormat="1" ht="24.95" customHeight="1" x14ac:dyDescent="0.2">
      <c r="A162" s="215" t="str">
        <f>Абакан_юр!A163</f>
        <v>По соглашению сторон в качестве валюты платежа могут выступать киргизские сомы, в этом случае курс следующий: 1 руб. = 1,0485 сом</v>
      </c>
      <c r="B162" s="215"/>
      <c r="C162" s="215"/>
      <c r="D162" s="216"/>
    </row>
    <row r="163" spans="1:4" s="205" customFormat="1" ht="12" customHeight="1" x14ac:dyDescent="0.2">
      <c r="A163"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3" s="215"/>
      <c r="C163" s="215"/>
      <c r="D163" s="216"/>
    </row>
    <row r="164" spans="1:4" s="219" customFormat="1" ht="24.95" customHeight="1" x14ac:dyDescent="0.2">
      <c r="A164" s="221"/>
      <c r="B164" s="221"/>
      <c r="C164" s="222"/>
      <c r="D164" s="223"/>
    </row>
    <row r="165" spans="1:4" s="219" customFormat="1" ht="24.95" customHeight="1" x14ac:dyDescent="0.2">
      <c r="A165" s="227" t="s">
        <v>138</v>
      </c>
      <c r="B165" s="227"/>
      <c r="C165" s="227"/>
      <c r="D165" s="227"/>
    </row>
    <row r="166" spans="1:4" s="219" customFormat="1" ht="24.95" customHeight="1" x14ac:dyDescent="0.2">
      <c r="A166" s="221"/>
      <c r="B166" s="221"/>
      <c r="C166" s="222"/>
      <c r="D166" s="223"/>
    </row>
    <row r="167" spans="1:4" s="219" customFormat="1" ht="24.95" customHeight="1" thickBot="1" x14ac:dyDescent="0.25">
      <c r="A167" s="228" t="s">
        <v>139</v>
      </c>
      <c r="B167" s="228"/>
      <c r="C167" s="228"/>
      <c r="D167" s="228"/>
    </row>
    <row r="168" spans="1:4" s="219" customFormat="1" ht="24.95" customHeight="1" thickBot="1" x14ac:dyDescent="0.25">
      <c r="A168" s="231" t="s">
        <v>140</v>
      </c>
      <c r="B168" s="232"/>
      <c r="C168" s="232"/>
      <c r="D168" s="233"/>
    </row>
    <row r="169" spans="1:4" s="219" customFormat="1" ht="24.95" customHeight="1" thickBot="1" x14ac:dyDescent="0.25">
      <c r="A169" s="305" t="s">
        <v>141</v>
      </c>
      <c r="B169" s="306"/>
      <c r="C169" s="238" t="s">
        <v>142</v>
      </c>
      <c r="D169" s="307" t="s">
        <v>143</v>
      </c>
    </row>
    <row r="170" spans="1:4" s="219" customFormat="1" ht="24.95" customHeight="1" x14ac:dyDescent="0.2">
      <c r="A170" s="241" t="s">
        <v>144</v>
      </c>
      <c r="B170" s="242"/>
      <c r="C170" s="243" t="s">
        <v>145</v>
      </c>
      <c r="D170" s="309" t="s">
        <v>146</v>
      </c>
    </row>
    <row r="171" spans="1:4" s="226" customFormat="1" ht="12.6" customHeight="1" x14ac:dyDescent="0.2">
      <c r="A171" s="246" t="s">
        <v>147</v>
      </c>
      <c r="B171" s="247"/>
      <c r="C171" s="248" t="s">
        <v>148</v>
      </c>
      <c r="D171" s="310" t="s">
        <v>149</v>
      </c>
    </row>
    <row r="172" spans="1:4" ht="24.95" customHeight="1" thickBot="1" x14ac:dyDescent="0.25">
      <c r="A172" s="332" t="s">
        <v>150</v>
      </c>
      <c r="B172" s="333"/>
      <c r="C172" s="334" t="s">
        <v>151</v>
      </c>
      <c r="D172" s="583" t="s">
        <v>149</v>
      </c>
    </row>
    <row r="173" spans="1:4" s="226" customFormat="1" ht="12" customHeight="1" thickBot="1" x14ac:dyDescent="0.25">
      <c r="A173" s="332" t="s">
        <v>153</v>
      </c>
      <c r="B173" s="333"/>
      <c r="C173" s="546" t="s">
        <v>154</v>
      </c>
      <c r="D173" s="583" t="s">
        <v>149</v>
      </c>
    </row>
    <row r="174" spans="1:4" s="230" customFormat="1" ht="50.1" customHeight="1" thickBot="1" x14ac:dyDescent="0.25">
      <c r="A174" s="332" t="s">
        <v>155</v>
      </c>
      <c r="B174" s="333"/>
      <c r="C174" s="334" t="s">
        <v>156</v>
      </c>
      <c r="D174" s="334" t="s">
        <v>149</v>
      </c>
    </row>
    <row r="175" spans="1:4" s="235" customFormat="1" ht="50.1" customHeight="1" x14ac:dyDescent="0.2">
      <c r="A175" s="764" t="s">
        <v>158</v>
      </c>
      <c r="B175" s="764"/>
      <c r="C175" s="764"/>
      <c r="D175" s="764"/>
    </row>
    <row r="176" spans="1:4" ht="50.1" customHeight="1" x14ac:dyDescent="0.2">
      <c r="A176" s="765"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6" s="765"/>
      <c r="C176" s="765"/>
      <c r="D176" s="765"/>
    </row>
    <row r="177" spans="1:4" ht="99.95" customHeight="1" x14ac:dyDescent="0.2">
      <c r="A177" s="766" t="s">
        <v>160</v>
      </c>
      <c r="B177" s="766"/>
      <c r="C177" s="766"/>
      <c r="D177" s="766"/>
    </row>
    <row r="178" spans="1:4" ht="75" customHeight="1" x14ac:dyDescent="0.2">
      <c r="A178" s="252" t="s">
        <v>161</v>
      </c>
      <c r="B178" s="252"/>
      <c r="C178" s="252"/>
      <c r="D178" s="252"/>
    </row>
    <row r="179" spans="1:4" ht="126.75" customHeight="1" x14ac:dyDescent="0.2">
      <c r="A179" s="227" t="s">
        <v>162</v>
      </c>
      <c r="B179" s="227"/>
      <c r="C179" s="227"/>
      <c r="D179" s="227"/>
    </row>
    <row r="180" spans="1:4" s="205" customFormat="1" ht="102.75" customHeight="1" x14ac:dyDescent="0.2">
      <c r="A180" s="204"/>
      <c r="C180" s="206"/>
    </row>
    <row r="181" spans="1:4" s="226" customFormat="1" ht="222.75" customHeight="1" x14ac:dyDescent="0.2">
      <c r="A181" s="204"/>
      <c r="B181" s="205"/>
      <c r="C181" s="206"/>
      <c r="D181" s="205"/>
    </row>
    <row r="182" spans="1:4" s="226" customFormat="1" ht="42" customHeight="1" x14ac:dyDescent="0.2">
      <c r="A182" s="204"/>
      <c r="B182" s="205"/>
      <c r="C182" s="206"/>
      <c r="D182" s="205"/>
    </row>
    <row r="183" spans="1:4" ht="205.5" customHeight="1" x14ac:dyDescent="0.2"/>
    <row r="184" spans="1:4" s="16" customFormat="1" ht="67.5" customHeight="1" x14ac:dyDescent="0.2">
      <c r="A184" s="204"/>
      <c r="B184" s="205"/>
      <c r="C184" s="206"/>
      <c r="D184" s="205"/>
    </row>
    <row r="185" spans="1:4" ht="45" customHeight="1" x14ac:dyDescent="0.2"/>
    <row r="186" spans="1:4" s="254" customFormat="1" ht="114.75" customHeight="1" x14ac:dyDescent="0.2">
      <c r="A186" s="204"/>
      <c r="B186" s="205"/>
      <c r="C186" s="206"/>
      <c r="D186" s="205"/>
    </row>
  </sheetData>
  <sheetProtection selectLockedCells="1" selectUnlockedCells="1"/>
  <mergeCells count="164">
    <mergeCell ref="A175:D175"/>
    <mergeCell ref="A176:D176"/>
    <mergeCell ref="A177:D177"/>
    <mergeCell ref="A178:D178"/>
    <mergeCell ref="A179:D179"/>
    <mergeCell ref="A169:B169"/>
    <mergeCell ref="A170:B170"/>
    <mergeCell ref="A171:B171"/>
    <mergeCell ref="A172:B172"/>
    <mergeCell ref="A173:B173"/>
    <mergeCell ref="A174:B174"/>
    <mergeCell ref="A161:C161"/>
    <mergeCell ref="A162:C162"/>
    <mergeCell ref="A163:C163"/>
    <mergeCell ref="A165:D165"/>
    <mergeCell ref="A167:D167"/>
    <mergeCell ref="A168:D168"/>
    <mergeCell ref="C155:D155"/>
    <mergeCell ref="C156:D156"/>
    <mergeCell ref="A157:C157"/>
    <mergeCell ref="A158:C158"/>
    <mergeCell ref="A159:C159"/>
    <mergeCell ref="A160:C160"/>
    <mergeCell ref="A148:B148"/>
    <mergeCell ref="A149:B149"/>
    <mergeCell ref="A150:B150"/>
    <mergeCell ref="A151:B151"/>
    <mergeCell ref="C153:D153"/>
    <mergeCell ref="C154:D154"/>
    <mergeCell ref="A142:B142"/>
    <mergeCell ref="A143:B143"/>
    <mergeCell ref="A144:B144"/>
    <mergeCell ref="A145:B145"/>
    <mergeCell ref="A146:B146"/>
    <mergeCell ref="A147:B147"/>
    <mergeCell ref="A136:B136"/>
    <mergeCell ref="C136:D136"/>
    <mergeCell ref="A137:B137"/>
    <mergeCell ref="C137:C141"/>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13"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4">
        <v>216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2280 до 23940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49" s="127">
        <v>2280</v>
      </c>
      <c r="E49" s="128"/>
      <c r="F49" s="128"/>
      <c r="G49" s="128"/>
      <c r="H49" s="129"/>
    </row>
    <row r="50" spans="1:8" ht="37.5" customHeight="1" x14ac:dyDescent="0.2">
      <c r="A50" s="130" t="s">
        <v>33</v>
      </c>
      <c r="B50" s="131"/>
      <c r="C50" s="126"/>
      <c r="D50" s="36">
        <v>3420</v>
      </c>
      <c r="E50" s="37"/>
      <c r="F50" s="37"/>
      <c r="G50" s="37"/>
      <c r="H50" s="38"/>
    </row>
    <row r="51" spans="1:8" ht="37.5" customHeight="1" x14ac:dyDescent="0.2">
      <c r="A51" s="130" t="s">
        <v>34</v>
      </c>
      <c r="B51" s="131"/>
      <c r="C51" s="126"/>
      <c r="D51" s="36">
        <v>4560</v>
      </c>
      <c r="E51" s="37"/>
      <c r="F51" s="37"/>
      <c r="G51" s="37"/>
      <c r="H51" s="38"/>
    </row>
    <row r="52" spans="1:8" ht="37.5" customHeight="1" x14ac:dyDescent="0.2">
      <c r="A52" s="130" t="s">
        <v>35</v>
      </c>
      <c r="B52" s="131"/>
      <c r="C52" s="126"/>
      <c r="D52" s="36">
        <v>5700</v>
      </c>
      <c r="E52" s="37"/>
      <c r="F52" s="37"/>
      <c r="G52" s="37"/>
      <c r="H52" s="38"/>
    </row>
    <row r="53" spans="1:8" ht="37.5" customHeight="1" x14ac:dyDescent="0.2">
      <c r="A53" s="130" t="s">
        <v>36</v>
      </c>
      <c r="B53" s="131"/>
      <c r="C53" s="126"/>
      <c r="D53" s="36">
        <v>6840</v>
      </c>
      <c r="E53" s="37"/>
      <c r="F53" s="37"/>
      <c r="G53" s="37"/>
      <c r="H53" s="38"/>
    </row>
    <row r="54" spans="1:8" ht="37.5" customHeight="1" x14ac:dyDescent="0.2">
      <c r="A54" s="130" t="s">
        <v>37</v>
      </c>
      <c r="B54" s="131"/>
      <c r="C54" s="126"/>
      <c r="D54" s="36">
        <v>7980</v>
      </c>
      <c r="E54" s="37"/>
      <c r="F54" s="37"/>
      <c r="G54" s="37"/>
      <c r="H54" s="38"/>
    </row>
    <row r="55" spans="1:8" ht="37.5" customHeight="1" x14ac:dyDescent="0.2">
      <c r="A55" s="130" t="s">
        <v>38</v>
      </c>
      <c r="B55" s="131"/>
      <c r="C55" s="126"/>
      <c r="D55" s="36">
        <v>9120</v>
      </c>
      <c r="E55" s="37"/>
      <c r="F55" s="37"/>
      <c r="G55" s="37"/>
      <c r="H55" s="38"/>
    </row>
    <row r="56" spans="1:8" ht="37.5" customHeight="1" x14ac:dyDescent="0.2">
      <c r="A56" s="130" t="s">
        <v>39</v>
      </c>
      <c r="B56" s="131"/>
      <c r="C56" s="126"/>
      <c r="D56" s="36">
        <v>10260</v>
      </c>
      <c r="E56" s="37"/>
      <c r="F56" s="37"/>
      <c r="G56" s="37"/>
      <c r="H56" s="38"/>
    </row>
    <row r="57" spans="1:8" ht="37.5" customHeight="1" x14ac:dyDescent="0.2">
      <c r="A57" s="130" t="s">
        <v>40</v>
      </c>
      <c r="B57" s="131"/>
      <c r="C57" s="126"/>
      <c r="D57" s="36">
        <v>11400</v>
      </c>
      <c r="E57" s="37"/>
      <c r="F57" s="37"/>
      <c r="G57" s="37"/>
      <c r="H57" s="38"/>
    </row>
    <row r="58" spans="1:8" ht="37.5" customHeight="1" x14ac:dyDescent="0.2">
      <c r="A58" s="130" t="s">
        <v>41</v>
      </c>
      <c r="B58" s="131"/>
      <c r="C58" s="126"/>
      <c r="D58" s="36">
        <v>12540</v>
      </c>
      <c r="E58" s="37"/>
      <c r="F58" s="37"/>
      <c r="G58" s="37"/>
      <c r="H58" s="38"/>
    </row>
    <row r="59" spans="1:8" ht="37.5" customHeight="1" x14ac:dyDescent="0.2">
      <c r="A59" s="130" t="s">
        <v>42</v>
      </c>
      <c r="B59" s="131"/>
      <c r="C59" s="126"/>
      <c r="D59" s="36">
        <v>13680</v>
      </c>
      <c r="E59" s="37"/>
      <c r="F59" s="37"/>
      <c r="G59" s="37"/>
      <c r="H59" s="38"/>
    </row>
    <row r="60" spans="1:8" ht="37.5" customHeight="1" x14ac:dyDescent="0.2">
      <c r="A60" s="130" t="s">
        <v>43</v>
      </c>
      <c r="B60" s="131"/>
      <c r="C60" s="126"/>
      <c r="D60" s="36">
        <v>14820</v>
      </c>
      <c r="E60" s="37"/>
      <c r="F60" s="37"/>
      <c r="G60" s="37"/>
      <c r="H60" s="38"/>
    </row>
    <row r="61" spans="1:8" ht="37.5" customHeight="1" x14ac:dyDescent="0.2">
      <c r="A61" s="130" t="s">
        <v>44</v>
      </c>
      <c r="B61" s="131"/>
      <c r="C61" s="126"/>
      <c r="D61" s="36">
        <v>15960</v>
      </c>
      <c r="E61" s="37"/>
      <c r="F61" s="37"/>
      <c r="G61" s="37"/>
      <c r="H61" s="38"/>
    </row>
    <row r="62" spans="1:8" ht="37.5" customHeight="1" x14ac:dyDescent="0.2">
      <c r="A62" s="130" t="s">
        <v>45</v>
      </c>
      <c r="B62" s="131"/>
      <c r="C62" s="126"/>
      <c r="D62" s="36">
        <v>17100</v>
      </c>
      <c r="E62" s="37"/>
      <c r="F62" s="37"/>
      <c r="G62" s="37"/>
      <c r="H62" s="38"/>
    </row>
    <row r="63" spans="1:8" ht="37.5" customHeight="1" x14ac:dyDescent="0.2">
      <c r="A63" s="130" t="s">
        <v>46</v>
      </c>
      <c r="B63" s="131"/>
      <c r="C63" s="126"/>
      <c r="D63" s="36">
        <v>18240</v>
      </c>
      <c r="E63" s="37"/>
      <c r="F63" s="37"/>
      <c r="G63" s="37"/>
      <c r="H63" s="38"/>
    </row>
    <row r="64" spans="1:8" ht="37.5" customHeight="1" x14ac:dyDescent="0.2">
      <c r="A64" s="130" t="s">
        <v>47</v>
      </c>
      <c r="B64" s="131"/>
      <c r="C64" s="126"/>
      <c r="D64" s="36">
        <v>19380</v>
      </c>
      <c r="E64" s="37"/>
      <c r="F64" s="37"/>
      <c r="G64" s="37"/>
      <c r="H64" s="38"/>
    </row>
    <row r="65" spans="1:8" ht="37.5" customHeight="1" x14ac:dyDescent="0.2">
      <c r="A65" s="130" t="s">
        <v>48</v>
      </c>
      <c r="B65" s="131"/>
      <c r="C65" s="126"/>
      <c r="D65" s="36">
        <v>20520</v>
      </c>
      <c r="E65" s="37"/>
      <c r="F65" s="37"/>
      <c r="G65" s="37"/>
      <c r="H65" s="38"/>
    </row>
    <row r="66" spans="1:8" ht="37.5" customHeight="1" x14ac:dyDescent="0.2">
      <c r="A66" s="130" t="s">
        <v>49</v>
      </c>
      <c r="B66" s="131"/>
      <c r="C66" s="126"/>
      <c r="D66" s="36">
        <v>21660</v>
      </c>
      <c r="E66" s="37"/>
      <c r="F66" s="37"/>
      <c r="G66" s="37"/>
      <c r="H66" s="38"/>
    </row>
    <row r="67" spans="1:8" ht="37.5" customHeight="1" x14ac:dyDescent="0.2">
      <c r="A67" s="130" t="s">
        <v>50</v>
      </c>
      <c r="B67" s="131"/>
      <c r="C67" s="126"/>
      <c r="D67" s="36">
        <v>22800</v>
      </c>
      <c r="E67" s="37"/>
      <c r="F67" s="37"/>
      <c r="G67" s="37"/>
      <c r="H67" s="38"/>
    </row>
    <row r="68" spans="1:8" ht="37.5" customHeight="1" thickBot="1" x14ac:dyDescent="0.25">
      <c r="A68" s="130" t="s">
        <v>51</v>
      </c>
      <c r="B68" s="131"/>
      <c r="C68" s="126"/>
      <c r="D68" s="36">
        <v>23940</v>
      </c>
      <c r="E68" s="37"/>
      <c r="F68" s="37"/>
      <c r="G68" s="37"/>
      <c r="H68" s="38"/>
    </row>
    <row r="69" spans="1:8" ht="50.1" customHeight="1" thickBot="1" x14ac:dyDescent="0.25">
      <c r="A69" s="343" t="s">
        <v>52</v>
      </c>
      <c r="B69" s="344"/>
      <c r="C69" s="344"/>
      <c r="D69" s="345" t="str">
        <f>"от "&amp;MIN(D70:D79)&amp;" до "&amp;MAX(D70:D79)</f>
        <v>от 300 до 6726</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70" s="32">
        <v>1188</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71" s="37">
        <v>474</v>
      </c>
      <c r="E71" s="37"/>
      <c r="F71" s="37"/>
      <c r="G71" s="37"/>
      <c r="H71" s="38"/>
    </row>
    <row r="72" spans="1:8" ht="37.5" customHeight="1" x14ac:dyDescent="0.2">
      <c r="A72" s="351" t="s">
        <v>55</v>
      </c>
      <c r="B72" s="178"/>
      <c r="C72" s="352"/>
      <c r="D72" s="37">
        <v>6726</v>
      </c>
      <c r="E72" s="37"/>
      <c r="F72" s="37"/>
      <c r="G72" s="37"/>
      <c r="H72" s="38"/>
    </row>
    <row r="73" spans="1:8" ht="37.5" customHeight="1" x14ac:dyDescent="0.2">
      <c r="A73" s="351" t="s">
        <v>56</v>
      </c>
      <c r="B73" s="178"/>
      <c r="C73" s="352"/>
      <c r="D73" s="37">
        <v>1356</v>
      </c>
      <c r="E73" s="37"/>
      <c r="F73" s="37"/>
      <c r="G73" s="37"/>
      <c r="H73" s="38"/>
    </row>
    <row r="74" spans="1:8" ht="37.5" customHeight="1" x14ac:dyDescent="0.2">
      <c r="A74" s="351" t="s">
        <v>57</v>
      </c>
      <c r="B74" s="178"/>
      <c r="C74" s="352"/>
      <c r="D74" s="37">
        <v>2730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4722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80" s="45">
        <v>30</v>
      </c>
      <c r="E80" s="45"/>
      <c r="F80" s="45"/>
      <c r="G80" s="45"/>
      <c r="H80" s="46"/>
    </row>
    <row r="81" spans="1:8" ht="50.1" customHeight="1" thickBot="1" x14ac:dyDescent="0.25">
      <c r="A81" s="353" t="s">
        <v>65</v>
      </c>
      <c r="B81" s="354"/>
      <c r="C81" s="199"/>
      <c r="D81" s="355" t="str">
        <f>"от "&amp;MIN(D83,D103:H104,F143,D105:H119)&amp;" до "&amp;MAX(D83,D103:H104,F143,D105:H119)</f>
        <v>от 504 до 19920</v>
      </c>
      <c r="E81" s="355"/>
      <c r="F81" s="355"/>
      <c r="G81" s="355"/>
      <c r="H81" s="356"/>
    </row>
    <row r="82" spans="1:8" ht="21.75" thickBot="1" x14ac:dyDescent="0.25">
      <c r="A82" s="301"/>
      <c r="B82" s="302"/>
      <c r="C82" s="118"/>
      <c r="D82" s="325"/>
      <c r="E82" s="325"/>
      <c r="F82" s="325"/>
      <c r="G82" s="325"/>
      <c r="H82" s="326"/>
    </row>
    <row r="83" spans="1:8" ht="68.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83" s="165">
        <v>4500</v>
      </c>
      <c r="E83" s="165"/>
      <c r="F83" s="165"/>
      <c r="G83" s="165"/>
      <c r="H83" s="166"/>
    </row>
    <row r="84" spans="1:8" ht="68.25" customHeight="1" thickBot="1" x14ac:dyDescent="0.25">
      <c r="A84" s="167" t="s">
        <v>67</v>
      </c>
      <c r="B84" s="168"/>
      <c r="C84" s="169"/>
      <c r="D84" s="170" t="s">
        <v>68</v>
      </c>
      <c r="E84" s="171"/>
      <c r="F84" s="171"/>
      <c r="G84" s="171"/>
      <c r="H84" s="172"/>
    </row>
    <row r="85" spans="1:8" ht="68.25" customHeight="1" x14ac:dyDescent="0.2">
      <c r="A85" s="173" t="s">
        <v>69</v>
      </c>
      <c r="B85" s="174"/>
      <c r="C85" s="169"/>
      <c r="D85" s="140">
        <f>D83/4</f>
        <v>1125</v>
      </c>
      <c r="E85" s="140"/>
      <c r="F85" s="140"/>
      <c r="G85" s="140"/>
      <c r="H85" s="141"/>
    </row>
    <row r="86" spans="1:8" ht="68.25" customHeight="1" x14ac:dyDescent="0.2">
      <c r="A86" s="173" t="s">
        <v>70</v>
      </c>
      <c r="B86" s="174"/>
      <c r="C86" s="169"/>
      <c r="D86" s="140">
        <f>D83/5</f>
        <v>900</v>
      </c>
      <c r="E86" s="140"/>
      <c r="F86" s="140"/>
      <c r="G86" s="140"/>
      <c r="H86" s="141"/>
    </row>
    <row r="87" spans="1:8" ht="68.25" customHeight="1" x14ac:dyDescent="0.2">
      <c r="A87" s="173" t="s">
        <v>71</v>
      </c>
      <c r="B87" s="174"/>
      <c r="C87" s="169"/>
      <c r="D87" s="140">
        <f>D83/6</f>
        <v>750</v>
      </c>
      <c r="E87" s="140"/>
      <c r="F87" s="140"/>
      <c r="G87" s="140"/>
      <c r="H87" s="141"/>
    </row>
    <row r="88" spans="1:8" ht="68.25" customHeight="1" x14ac:dyDescent="0.2">
      <c r="A88" s="173" t="s">
        <v>72</v>
      </c>
      <c r="B88" s="174"/>
      <c r="C88" s="169"/>
      <c r="D88" s="140">
        <f>D83/7</f>
        <v>642.85714285714289</v>
      </c>
      <c r="E88" s="140"/>
      <c r="F88" s="140"/>
      <c r="G88" s="140"/>
      <c r="H88" s="141"/>
    </row>
    <row r="89" spans="1:8" ht="68.25" customHeight="1" x14ac:dyDescent="0.2">
      <c r="A89" s="173" t="s">
        <v>73</v>
      </c>
      <c r="B89" s="174"/>
      <c r="C89" s="169"/>
      <c r="D89" s="140">
        <f>D83/8</f>
        <v>562.5</v>
      </c>
      <c r="E89" s="140"/>
      <c r="F89" s="140"/>
      <c r="G89" s="140"/>
      <c r="H89" s="141"/>
    </row>
    <row r="90" spans="1:8" ht="68.25" customHeight="1" x14ac:dyDescent="0.2">
      <c r="A90" s="173" t="s">
        <v>74</v>
      </c>
      <c r="B90" s="174"/>
      <c r="C90" s="169"/>
      <c r="D90" s="140">
        <f>D83/9</f>
        <v>500</v>
      </c>
      <c r="E90" s="140"/>
      <c r="F90" s="140"/>
      <c r="G90" s="140"/>
      <c r="H90" s="141"/>
    </row>
    <row r="91" spans="1:8" ht="68.25" customHeight="1" x14ac:dyDescent="0.2">
      <c r="A91" s="173" t="s">
        <v>75</v>
      </c>
      <c r="B91" s="174"/>
      <c r="C91" s="169"/>
      <c r="D91" s="140">
        <f>D83/10</f>
        <v>450</v>
      </c>
      <c r="E91" s="140"/>
      <c r="F91" s="140"/>
      <c r="G91" s="140"/>
      <c r="H91" s="141"/>
    </row>
    <row r="92" spans="1:8" ht="68.25" customHeight="1" thickBot="1" x14ac:dyDescent="0.25">
      <c r="A92" s="162" t="s">
        <v>76</v>
      </c>
      <c r="B92" s="163"/>
      <c r="C92" s="169"/>
      <c r="D92" s="165">
        <v>6744</v>
      </c>
      <c r="E92" s="165"/>
      <c r="F92" s="165"/>
      <c r="G92" s="165"/>
      <c r="H92" s="166"/>
    </row>
    <row r="93" spans="1:8" ht="68.25" customHeight="1" thickBot="1" x14ac:dyDescent="0.25">
      <c r="A93" s="167" t="s">
        <v>67</v>
      </c>
      <c r="B93" s="168"/>
      <c r="C93" s="169"/>
      <c r="D93" s="170" t="s">
        <v>68</v>
      </c>
      <c r="E93" s="171"/>
      <c r="F93" s="171"/>
      <c r="G93" s="171"/>
      <c r="H93" s="172"/>
    </row>
    <row r="94" spans="1:8" ht="68.25" customHeight="1" x14ac:dyDescent="0.2">
      <c r="A94" s="173" t="s">
        <v>69</v>
      </c>
      <c r="B94" s="174"/>
      <c r="C94" s="169"/>
      <c r="D94" s="140">
        <v>1686</v>
      </c>
      <c r="E94" s="140"/>
      <c r="F94" s="140"/>
      <c r="G94" s="140"/>
      <c r="H94" s="141"/>
    </row>
    <row r="95" spans="1:8" ht="68.25" customHeight="1" x14ac:dyDescent="0.2">
      <c r="A95" s="173" t="s">
        <v>70</v>
      </c>
      <c r="B95" s="174"/>
      <c r="C95" s="169"/>
      <c r="D95" s="140">
        <v>1348.8</v>
      </c>
      <c r="E95" s="140"/>
      <c r="F95" s="140"/>
      <c r="G95" s="140"/>
      <c r="H95" s="141"/>
    </row>
    <row r="96" spans="1:8" ht="68.25" customHeight="1" x14ac:dyDescent="0.2">
      <c r="A96" s="173" t="s">
        <v>71</v>
      </c>
      <c r="B96" s="174"/>
      <c r="C96" s="169"/>
      <c r="D96" s="140">
        <v>1124</v>
      </c>
      <c r="E96" s="140"/>
      <c r="F96" s="140"/>
      <c r="G96" s="140"/>
      <c r="H96" s="141"/>
    </row>
    <row r="97" spans="1:8" ht="68.25" customHeight="1" x14ac:dyDescent="0.2">
      <c r="A97" s="173" t="s">
        <v>72</v>
      </c>
      <c r="B97" s="174"/>
      <c r="C97" s="169"/>
      <c r="D97" s="140">
        <v>963.42857142857144</v>
      </c>
      <c r="E97" s="140"/>
      <c r="F97" s="140"/>
      <c r="G97" s="140"/>
      <c r="H97" s="141"/>
    </row>
    <row r="98" spans="1:8" ht="68.25" customHeight="1" x14ac:dyDescent="0.2">
      <c r="A98" s="173" t="s">
        <v>73</v>
      </c>
      <c r="B98" s="174"/>
      <c r="C98" s="169"/>
      <c r="D98" s="140">
        <v>843</v>
      </c>
      <c r="E98" s="140"/>
      <c r="F98" s="140"/>
      <c r="G98" s="140"/>
      <c r="H98" s="141"/>
    </row>
    <row r="99" spans="1:8" ht="68.25" customHeight="1" x14ac:dyDescent="0.2">
      <c r="A99" s="173" t="s">
        <v>74</v>
      </c>
      <c r="B99" s="174"/>
      <c r="C99" s="169"/>
      <c r="D99" s="140">
        <v>749.33333333333337</v>
      </c>
      <c r="E99" s="140"/>
      <c r="F99" s="140"/>
      <c r="G99" s="140"/>
      <c r="H99" s="141"/>
    </row>
    <row r="100" spans="1:8" ht="68.25" customHeight="1" thickBot="1" x14ac:dyDescent="0.25">
      <c r="A100" s="173" t="s">
        <v>75</v>
      </c>
      <c r="B100" s="174"/>
      <c r="C100" s="177"/>
      <c r="D100" s="140">
        <v>674.4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1" s="44">
        <v>13110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"2ГИС.ЮЖНО-САХАЛИНСК"</v>
      </c>
      <c r="D103" s="31">
        <v>4020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4" s="187">
        <v>7020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"2ГИС.ЮЖНО-САХАЛИНСК"</v>
      </c>
      <c r="D106" s="36">
        <v>12000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"2ГИС.ЮЖНО-САХАЛИНСК"</v>
      </c>
      <c r="D107" s="36">
        <v>14400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8" s="36">
        <v>6018</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9" s="36">
        <v>9972</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0" s="36">
        <v>12510</v>
      </c>
      <c r="E110" s="37"/>
      <c r="F110" s="37"/>
      <c r="G110" s="37"/>
      <c r="H110" s="38"/>
    </row>
    <row r="111" spans="1:8" ht="50.1" customHeight="1" x14ac:dyDescent="0.2">
      <c r="A111" s="143" t="s">
        <v>86</v>
      </c>
      <c r="B111" s="144"/>
      <c r="C111" s="186" t="str">
        <f>C143</f>
        <v>электронный справочник на основе Справочника организаций "2ГИС.ЮЖНО-САХАЛИНСК" (мобильная версия 2ГИС 4.0 и выше)</v>
      </c>
      <c r="D111" s="36">
        <v>19920</v>
      </c>
      <c r="E111" s="37"/>
      <c r="F111" s="37"/>
      <c r="G111" s="37"/>
      <c r="H111" s="38"/>
    </row>
    <row r="112" spans="1:8" ht="50.1" customHeight="1" x14ac:dyDescent="0.2">
      <c r="A112" s="143" t="s">
        <v>87</v>
      </c>
      <c r="B112" s="144"/>
      <c r="C112" s="186" t="s">
        <v>88</v>
      </c>
      <c r="D112" s="36">
        <v>504</v>
      </c>
      <c r="E112" s="37"/>
      <c r="F112" s="37"/>
      <c r="G112" s="37"/>
      <c r="H112" s="38"/>
    </row>
    <row r="113" spans="1:8" ht="68.25" customHeight="1" x14ac:dyDescent="0.2">
      <c r="A113" s="143" t="s">
        <v>732</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3" s="36">
        <v>3600</v>
      </c>
      <c r="E113" s="37"/>
      <c r="F113" s="37"/>
      <c r="G113" s="37"/>
      <c r="H113" s="38"/>
    </row>
    <row r="114" spans="1:8" ht="68.2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4" s="36">
        <v>3000</v>
      </c>
      <c r="E114" s="37"/>
      <c r="F114" s="37"/>
      <c r="G114" s="37"/>
      <c r="H114" s="38"/>
    </row>
    <row r="115" spans="1:8" ht="68.25" customHeight="1" x14ac:dyDescent="0.2">
      <c r="A115" s="143" t="s">
        <v>91</v>
      </c>
      <c r="B115" s="144"/>
      <c r="C115"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5" s="36">
        <v>3300</v>
      </c>
      <c r="E115" s="37"/>
      <c r="F115" s="37"/>
      <c r="G115" s="37"/>
      <c r="H115" s="38"/>
    </row>
    <row r="116" spans="1:8" ht="68.25" customHeight="1" x14ac:dyDescent="0.2">
      <c r="A116" s="143" t="s">
        <v>92</v>
      </c>
      <c r="B116" s="144"/>
      <c r="C116"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6" s="36">
        <v>2100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7" s="36">
        <v>18480</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8" s="36">
        <v>10008</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9" s="36">
        <v>12510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20" s="36">
        <v>900</v>
      </c>
      <c r="E120" s="37"/>
      <c r="F120" s="37"/>
      <c r="G120" s="37"/>
      <c r="H120" s="38"/>
    </row>
    <row r="121" spans="1:8" s="16" customFormat="1" ht="102" customHeight="1" thickBot="1" x14ac:dyDescent="0.25">
      <c r="A121" s="143" t="s">
        <v>96</v>
      </c>
      <c r="B121" s="144"/>
      <c r="C121"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21" s="36">
        <v>100002</v>
      </c>
      <c r="E121" s="37"/>
      <c r="F121" s="37"/>
      <c r="G121" s="37"/>
      <c r="H121" s="38"/>
    </row>
    <row r="122" spans="1:8" s="16" customFormat="1" ht="126" customHeight="1" x14ac:dyDescent="0.2">
      <c r="A122" s="143" t="s">
        <v>97</v>
      </c>
      <c r="B122" s="144"/>
      <c r="C12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2" s="36">
        <v>10005</v>
      </c>
      <c r="E122" s="37"/>
      <c r="F122" s="37"/>
      <c r="G122" s="37"/>
      <c r="H122" s="38"/>
    </row>
    <row r="123" spans="1:8" s="16" customFormat="1" ht="96" customHeight="1" x14ac:dyDescent="0.2">
      <c r="A123" s="137" t="s">
        <v>98</v>
      </c>
      <c r="B123" s="191"/>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3" s="36">
        <v>3510</v>
      </c>
      <c r="E123" s="37"/>
      <c r="F123" s="37"/>
      <c r="G123" s="37"/>
      <c r="H123" s="38"/>
    </row>
    <row r="124" spans="1:8" s="16" customFormat="1" ht="96" customHeight="1" x14ac:dyDescent="0.2">
      <c r="A124" s="137" t="s">
        <v>99</v>
      </c>
      <c r="B124" s="191"/>
      <c r="C12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24" s="36">
        <v>10002</v>
      </c>
      <c r="E124" s="37"/>
      <c r="F124" s="37"/>
      <c r="G124" s="37"/>
      <c r="H124" s="38"/>
    </row>
    <row r="125" spans="1:8" ht="50.1" customHeight="1" x14ac:dyDescent="0.2">
      <c r="A125" s="143" t="s">
        <v>100</v>
      </c>
      <c r="B125" s="144"/>
      <c r="C125" s="186" t="str">
        <f>"Интернет-площадка 2gis.ru на основе Cправочника организаций "&amp;$C$2&amp;""</f>
        <v>Интернет-площадка 2gis.ru на основе Cправочника организаций "2ГИС.ЮЖНО-САХАЛИНСК"</v>
      </c>
      <c r="D125" s="36">
        <v>5640</v>
      </c>
      <c r="E125" s="37"/>
      <c r="F125" s="37"/>
      <c r="G125" s="37"/>
      <c r="H125" s="38"/>
    </row>
    <row r="126" spans="1:8" ht="50.1" customHeight="1" x14ac:dyDescent="0.2">
      <c r="A126" s="143" t="s">
        <v>101</v>
      </c>
      <c r="B126" s="144"/>
      <c r="C126" s="186"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6">
        <v>9840</v>
      </c>
      <c r="E126" s="37"/>
      <c r="F126" s="37"/>
      <c r="G126" s="37"/>
      <c r="H126" s="38"/>
    </row>
    <row r="127" spans="1:8" ht="50.1" customHeight="1" x14ac:dyDescent="0.2">
      <c r="A127" s="143" t="s">
        <v>102</v>
      </c>
      <c r="B127" s="144"/>
      <c r="C127" s="186" t="str">
        <f t="shared" si="2"/>
        <v>Электронный справочник на основе Справочника организаций "2ГИС.ЮЖНО-САХАЛИНСК" (версия для ПК)</v>
      </c>
      <c r="D127" s="36">
        <v>14040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"2ГИС.ЮЖНО-САХАЛИНСК"</v>
      </c>
      <c r="D128" s="36">
        <v>16800</v>
      </c>
      <c r="E128" s="37"/>
      <c r="F128" s="37"/>
      <c r="G128" s="37"/>
      <c r="H128" s="38"/>
    </row>
    <row r="129" spans="1:8" ht="50.1" customHeight="1" x14ac:dyDescent="0.2">
      <c r="A129" s="143" t="s">
        <v>104</v>
      </c>
      <c r="B129" s="144"/>
      <c r="C129" s="186" t="str">
        <f>"Интернет-площадка 2gis.ru на основе Cправочника организаций "&amp;$C$2&amp;""</f>
        <v>Интернет-площадка 2gis.ru на основе Cправочника организаций "2ГИС.ЮЖНО-САХАЛИНСК"</v>
      </c>
      <c r="D129" s="36">
        <v>20160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"2ГИС.ЮЖНО-САХАЛИНСК" (версия для ПК)</v>
      </c>
      <c r="D130" s="36">
        <v>8520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"2ГИС.ЮЖНО-САХАЛИНСК" (версия для ПК)</v>
      </c>
      <c r="D131" s="36">
        <v>14040</v>
      </c>
      <c r="E131" s="37"/>
      <c r="F131" s="37"/>
      <c r="G131" s="37"/>
      <c r="H131" s="38"/>
    </row>
    <row r="132" spans="1:8" ht="50.1" customHeight="1" x14ac:dyDescent="0.2">
      <c r="A132" s="143" t="s">
        <v>107</v>
      </c>
      <c r="B132" s="144"/>
      <c r="C132" s="186" t="str">
        <f t="shared" si="2"/>
        <v>Электронный справочник на основе Справочника организаций "2ГИС.ЮЖНО-САХАЛИНСК" (версия для ПК)</v>
      </c>
      <c r="D132" s="36">
        <v>17520</v>
      </c>
      <c r="E132" s="37"/>
      <c r="F132" s="37"/>
      <c r="G132" s="37"/>
      <c r="H132" s="38"/>
    </row>
    <row r="133" spans="1:8" ht="50.1" customHeight="1" x14ac:dyDescent="0.2">
      <c r="A133" s="143" t="s">
        <v>108</v>
      </c>
      <c r="B133" s="144"/>
      <c r="C133" s="186" t="s">
        <v>88</v>
      </c>
      <c r="D133" s="36">
        <v>720</v>
      </c>
      <c r="E133" s="37"/>
      <c r="F133" s="37"/>
      <c r="G133" s="37"/>
      <c r="H133" s="38"/>
    </row>
    <row r="134" spans="1:8" ht="75.75" customHeight="1" x14ac:dyDescent="0.2">
      <c r="A134" s="143" t="s">
        <v>109</v>
      </c>
      <c r="B134" s="144"/>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6">
        <v>25920</v>
      </c>
      <c r="E134" s="37"/>
      <c r="F134" s="37"/>
      <c r="G134" s="37"/>
      <c r="H134" s="38"/>
    </row>
    <row r="135" spans="1:8" ht="50.1" customHeight="1" thickBot="1" x14ac:dyDescent="0.25">
      <c r="A135" s="143" t="s">
        <v>110</v>
      </c>
      <c r="B135" s="144"/>
      <c r="C135" s="186" t="str">
        <f t="shared" si="2"/>
        <v>Электронный справочник на основе Справочника организаций "2ГИС.ЮЖНО-САХАЛИНСК" (версия для ПК)</v>
      </c>
      <c r="D135" s="44">
        <v>17520</v>
      </c>
      <c r="E135" s="45"/>
      <c r="F135" s="45"/>
      <c r="G135" s="45"/>
      <c r="H135" s="46"/>
    </row>
    <row r="136" spans="1:8" s="28" customFormat="1" ht="50.1" customHeight="1" thickBot="1" x14ac:dyDescent="0.25">
      <c r="A136" s="24" t="s">
        <v>111</v>
      </c>
      <c r="B136" s="25"/>
      <c r="C136" s="26"/>
      <c r="D136" s="156"/>
      <c r="E136" s="156"/>
      <c r="F136" s="156"/>
      <c r="G136" s="156"/>
      <c r="H136" s="157"/>
    </row>
    <row r="137" spans="1:8" s="16" customFormat="1" ht="50.1" customHeight="1" x14ac:dyDescent="0.2">
      <c r="A137" s="143" t="s">
        <v>112</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37" s="36">
        <v>10008</v>
      </c>
      <c r="E137" s="37"/>
      <c r="F137" s="37"/>
      <c r="G137" s="37"/>
      <c r="H137" s="38"/>
    </row>
    <row r="138" spans="1:8" s="16" customFormat="1" ht="50.1" customHeight="1" x14ac:dyDescent="0.2">
      <c r="A138" s="143" t="s">
        <v>113</v>
      </c>
      <c r="B138" s="144"/>
      <c r="C138" s="196"/>
      <c r="D138" s="36">
        <v>10200</v>
      </c>
      <c r="E138" s="37"/>
      <c r="F138" s="37"/>
      <c r="G138" s="37"/>
      <c r="H138" s="38"/>
    </row>
    <row r="139" spans="1:8" s="16" customFormat="1" ht="50.1" customHeight="1" x14ac:dyDescent="0.2">
      <c r="A139" s="194" t="s">
        <v>114</v>
      </c>
      <c r="B139" s="195"/>
      <c r="C139" s="196"/>
      <c r="D139" s="329">
        <v>1500</v>
      </c>
      <c r="E139" s="140"/>
      <c r="F139" s="140"/>
      <c r="G139" s="140"/>
      <c r="H139" s="140"/>
    </row>
    <row r="140" spans="1:8" s="16" customFormat="1" ht="50.1" customHeight="1" x14ac:dyDescent="0.2">
      <c r="A140" s="194" t="s">
        <v>115</v>
      </c>
      <c r="B140" s="195"/>
      <c r="C140" s="196"/>
      <c r="D140" s="329">
        <v>150</v>
      </c>
      <c r="E140" s="140"/>
      <c r="F140" s="140"/>
      <c r="G140" s="140"/>
      <c r="H140" s="140"/>
    </row>
    <row r="141" spans="1:8" s="16" customFormat="1" ht="50.1" customHeight="1" thickBot="1" x14ac:dyDescent="0.25">
      <c r="A141" s="194" t="s">
        <v>116</v>
      </c>
      <c r="B141" s="195"/>
      <c r="C141" s="198"/>
      <c r="D141" s="78">
        <v>1125</v>
      </c>
      <c r="E141" s="79"/>
      <c r="F141" s="79"/>
      <c r="G141" s="79"/>
      <c r="H141" s="79"/>
    </row>
    <row r="142" spans="1:8" s="16" customFormat="1" ht="50.1" customHeight="1" thickBot="1" x14ac:dyDescent="0.25">
      <c r="A142" s="24" t="s">
        <v>117</v>
      </c>
      <c r="B142" s="25"/>
      <c r="C142" s="26"/>
      <c r="D142" s="156"/>
      <c r="E142" s="156"/>
      <c r="F142" s="156"/>
      <c r="G142" s="156"/>
      <c r="H142" s="157"/>
    </row>
    <row r="143" spans="1:8" ht="50.1" customHeight="1" x14ac:dyDescent="0.2">
      <c r="A143" s="143" t="s">
        <v>118</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3" s="200">
        <f>F143*1.2</f>
        <v>5040</v>
      </c>
      <c r="E143" s="201">
        <f>F143*1.1</f>
        <v>4620</v>
      </c>
      <c r="F143" s="201">
        <v>4200</v>
      </c>
      <c r="G143" s="201">
        <f>F143*0.75</f>
        <v>3150</v>
      </c>
      <c r="H143" s="202">
        <f>F143*0.5</f>
        <v>2100</v>
      </c>
    </row>
    <row r="144" spans="1:8" ht="50.1" customHeight="1" x14ac:dyDescent="0.2">
      <c r="A144" s="143" t="s">
        <v>119</v>
      </c>
      <c r="B144" s="144"/>
      <c r="C144" s="186" t="str">
        <f>"Интернет-площадка 2gis.ru на основе Cправочника организаций "&amp;$C$2&amp;""</f>
        <v>Интернет-площадка 2gis.ru на основе Cправочника организаций "2ГИС.ЮЖНО-САХАЛИНСК"</v>
      </c>
      <c r="D144" s="36">
        <v>3000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5" s="36">
        <v>4488</v>
      </c>
      <c r="E145" s="37"/>
      <c r="F145" s="37"/>
      <c r="G145" s="37"/>
      <c r="H145" s="38"/>
    </row>
    <row r="146" spans="1:8" ht="50.1" customHeight="1" x14ac:dyDescent="0.2">
      <c r="A146" s="143" t="s">
        <v>121</v>
      </c>
      <c r="B146" s="144"/>
      <c r="C14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6" s="200">
        <f>F146*1.2</f>
        <v>7056</v>
      </c>
      <c r="E146" s="201">
        <f>F146*1.1</f>
        <v>6468.0000000000009</v>
      </c>
      <c r="F146" s="201">
        <v>5880</v>
      </c>
      <c r="G146" s="201">
        <f>F146*0.75</f>
        <v>4410</v>
      </c>
      <c r="H146" s="202">
        <f>F146*0.5</f>
        <v>2940</v>
      </c>
    </row>
    <row r="147" spans="1:8" ht="50.1" customHeight="1" x14ac:dyDescent="0.2">
      <c r="A147" s="143" t="s">
        <v>166</v>
      </c>
      <c r="B147" s="144"/>
      <c r="C147" s="186" t="str">
        <f>"Интернет-площадка 2gis.ru на основе Cправочника организаций "&amp;$C$2&amp;""</f>
        <v>Интернет-площадка 2gis.ru на основе Cправочника организаций "2ГИС.ЮЖНО-САХАЛИНСК"</v>
      </c>
      <c r="D147" s="36">
        <v>4200</v>
      </c>
      <c r="E147" s="37"/>
      <c r="F147" s="37"/>
      <c r="G147" s="37"/>
      <c r="H147" s="38"/>
    </row>
    <row r="148" spans="1:8" ht="50.1" customHeight="1" x14ac:dyDescent="0.2">
      <c r="A148" s="143" t="s">
        <v>123</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8" s="36">
        <v>6360</v>
      </c>
      <c r="E148" s="37"/>
      <c r="F148" s="37"/>
      <c r="G148" s="37"/>
      <c r="H148" s="38"/>
    </row>
    <row r="149" spans="1:8" s="16" customFormat="1" ht="126" customHeight="1" thickBot="1" x14ac:dyDescent="0.25">
      <c r="A149" s="143" t="s">
        <v>124</v>
      </c>
      <c r="B149" s="144"/>
      <c r="C149" s="203" t="str">
        <f>C144</f>
        <v>Интернет-площадка 2gis.ru на основе Cправочника организаций "2ГИС.ЮЖНО-САХАЛИНСК"</v>
      </c>
      <c r="D149" s="200">
        <f>F149*1.2</f>
        <v>3600</v>
      </c>
      <c r="E149" s="201">
        <f>F149*1.1</f>
        <v>3300.0000000000005</v>
      </c>
      <c r="F149" s="201">
        <v>3000</v>
      </c>
      <c r="G149" s="201">
        <f>F149*0.75</f>
        <v>2250</v>
      </c>
      <c r="H149" s="202">
        <f>F149*0.5</f>
        <v>1500</v>
      </c>
    </row>
    <row r="150" spans="1:8" ht="50.1" customHeight="1" thickBot="1" x14ac:dyDescent="0.25">
      <c r="A150" s="24" t="s">
        <v>185</v>
      </c>
      <c r="B150" s="25"/>
      <c r="C150" s="26"/>
      <c r="D150" s="156"/>
      <c r="E150" s="156"/>
      <c r="F150" s="156"/>
      <c r="G150" s="156"/>
      <c r="H150" s="157"/>
    </row>
    <row r="151" spans="1:8" s="23" customFormat="1" ht="30" customHeight="1" thickBot="1" x14ac:dyDescent="0.25">
      <c r="A151" s="534"/>
      <c r="B151" s="357"/>
      <c r="C151" s="358"/>
      <c r="D151" s="357"/>
      <c r="E151" s="357"/>
      <c r="F151" s="357"/>
      <c r="G151" s="357"/>
      <c r="H151" s="359"/>
    </row>
    <row r="152" spans="1:8" s="16" customFormat="1" ht="185.25" customHeight="1" x14ac:dyDescent="0.2">
      <c r="A152" s="143" t="s">
        <v>186</v>
      </c>
      <c r="B152" s="144"/>
      <c r="C15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2" s="31">
        <v>16110</v>
      </c>
      <c r="E152" s="32"/>
      <c r="F152" s="32"/>
      <c r="G152" s="32"/>
      <c r="H152" s="33"/>
    </row>
    <row r="153" spans="1:8" s="16" customFormat="1" ht="83.25" customHeight="1" thickBot="1" x14ac:dyDescent="0.25">
      <c r="A153" s="143" t="s">
        <v>187</v>
      </c>
      <c r="B153" s="144"/>
      <c r="C153" s="196"/>
      <c r="D153" s="36">
        <v>16110</v>
      </c>
      <c r="E153" s="37"/>
      <c r="F153" s="37"/>
      <c r="G153" s="37"/>
      <c r="H153" s="38"/>
    </row>
    <row r="154" spans="1:8" ht="21.75" thickBot="1" x14ac:dyDescent="0.25">
      <c r="A154" s="301"/>
      <c r="B154" s="302"/>
      <c r="C154" s="118"/>
      <c r="D154" s="325"/>
      <c r="E154" s="325"/>
      <c r="F154" s="325"/>
      <c r="G154" s="325"/>
      <c r="H154" s="326"/>
    </row>
    <row r="156" spans="1:8" ht="21" x14ac:dyDescent="0.2">
      <c r="A156" s="208"/>
      <c r="B156" s="209" t="s">
        <v>126</v>
      </c>
      <c r="C156" s="210" t="s">
        <v>733</v>
      </c>
      <c r="D156" s="210"/>
      <c r="E156" s="211"/>
      <c r="F156" s="211"/>
      <c r="G156" s="211"/>
      <c r="H156" s="211"/>
    </row>
    <row r="157" spans="1:8" ht="21" x14ac:dyDescent="0.2">
      <c r="A157" s="208"/>
      <c r="B157" s="211"/>
      <c r="C157" s="212" t="s">
        <v>734</v>
      </c>
      <c r="D157" s="212"/>
      <c r="E157" s="211"/>
      <c r="F157" s="211"/>
      <c r="G157" s="211"/>
      <c r="H157" s="211"/>
    </row>
    <row r="158" spans="1:8" ht="21" x14ac:dyDescent="0.2">
      <c r="A158" s="208"/>
      <c r="B158" s="211"/>
      <c r="C158" s="304" t="s">
        <v>735</v>
      </c>
      <c r="D158" s="212"/>
      <c r="E158" s="211"/>
      <c r="F158" s="211"/>
      <c r="G158" s="211"/>
      <c r="H158" s="211"/>
    </row>
    <row r="159" spans="1:8" ht="21" x14ac:dyDescent="0.2">
      <c r="C159" s="212"/>
      <c r="D159" s="212"/>
      <c r="E159" s="211"/>
      <c r="F159" s="211"/>
      <c r="G159" s="211"/>
      <c r="H159" s="205"/>
    </row>
    <row r="160" spans="1:8" ht="26.25" customHeight="1" x14ac:dyDescent="0.2">
      <c r="A160" s="215" t="str">
        <f>Абакан_юр!A158</f>
        <v>По соглашению сторон в качестве валюты платежа могут выступать украинские гривны, в этом случае курс следующий: 1 руб. = 0,4427 гривен</v>
      </c>
      <c r="B160" s="215"/>
      <c r="C160" s="215"/>
      <c r="D160" s="216"/>
      <c r="E160" s="216"/>
      <c r="F160" s="217"/>
      <c r="G160" s="218"/>
      <c r="H160" s="218"/>
    </row>
    <row r="161" spans="1:8" ht="26.25" customHeight="1" x14ac:dyDescent="0.2">
      <c r="A161" s="215" t="str">
        <f>Абакан_юр!A159</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7"/>
      <c r="G162" s="220"/>
      <c r="H162" s="220"/>
    </row>
    <row r="163" spans="1:8" ht="26.25" customHeight="1" x14ac:dyDescent="0.2">
      <c r="A163" s="215" t="str">
        <f>Абакан_юр!A161</f>
        <v>По соглашению сторон в качестве валюты платежа могут выступать евро, в этом случае курс следующий: 1 руб. = 0,0108 евро</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чешские кроны, в этом случае курс следующий: 1 руб. = 0,2672 крона</v>
      </c>
      <c r="B164" s="215"/>
      <c r="C164" s="215"/>
      <c r="D164" s="216"/>
      <c r="E164" s="217"/>
      <c r="F164" s="217"/>
      <c r="G164" s="220"/>
      <c r="H164" s="220"/>
    </row>
    <row r="165" spans="1:8" ht="26.25" customHeight="1" x14ac:dyDescent="0.2">
      <c r="A165" s="215" t="str">
        <f>Абакан_юр!A163</f>
        <v>По соглашению сторон в качестве валюты платежа могут выступать киргизские сомы, в этом случае курс следующий: 1 руб. = 1,0485 сом</v>
      </c>
      <c r="B165" s="215"/>
      <c r="C165" s="215"/>
      <c r="D165" s="216"/>
      <c r="E165" s="216"/>
      <c r="F165" s="217"/>
      <c r="G165" s="220"/>
      <c r="H165" s="220"/>
    </row>
    <row r="166" spans="1:8" ht="26.25" customHeight="1" x14ac:dyDescent="0.2">
      <c r="A166" s="215" t="str">
        <f>Абакан_юр!A164</f>
        <v>По соглашению сторон в качестве валюты платежа могут выступать казахстанские тенге, в этом случае курс следующий: 1 руб. = 5,3039 тенге</v>
      </c>
      <c r="B166" s="215"/>
      <c r="C166" s="215"/>
      <c r="D166" s="216"/>
      <c r="E166" s="216"/>
      <c r="F166" s="217"/>
      <c r="G166" s="220"/>
      <c r="H166" s="220"/>
    </row>
    <row r="167" spans="1:8" ht="26.25" x14ac:dyDescent="0.2">
      <c r="A167" s="221"/>
      <c r="B167" s="221"/>
      <c r="C167" s="222"/>
      <c r="D167" s="223"/>
      <c r="E167" s="223"/>
      <c r="F167" s="224"/>
      <c r="G167" s="225"/>
      <c r="H167" s="225"/>
    </row>
    <row r="168" spans="1:8" ht="21" x14ac:dyDescent="0.2">
      <c r="A168" s="227" t="s">
        <v>137</v>
      </c>
      <c r="B168" s="227"/>
      <c r="C168" s="227"/>
      <c r="D168" s="227"/>
      <c r="E168" s="227"/>
      <c r="F168" s="227"/>
      <c r="G168" s="227"/>
      <c r="H168" s="227"/>
    </row>
    <row r="169" spans="1:8" ht="21" x14ac:dyDescent="0.2">
      <c r="A169" s="227" t="s">
        <v>138</v>
      </c>
      <c r="B169" s="227"/>
      <c r="C169" s="227"/>
      <c r="D169" s="227"/>
      <c r="E169" s="227"/>
      <c r="F169" s="227"/>
      <c r="G169" s="227"/>
      <c r="H169" s="227"/>
    </row>
    <row r="170" spans="1:8" ht="26.25" x14ac:dyDescent="0.2">
      <c r="A170" s="221"/>
      <c r="B170" s="221"/>
      <c r="C170" s="222"/>
      <c r="D170" s="223"/>
      <c r="E170" s="223"/>
      <c r="F170" s="224"/>
      <c r="G170" s="225"/>
      <c r="H170" s="225"/>
    </row>
    <row r="171" spans="1:8" ht="50.1" customHeight="1" thickBot="1" x14ac:dyDescent="0.25">
      <c r="A171" s="228" t="s">
        <v>139</v>
      </c>
      <c r="B171" s="228"/>
      <c r="C171" s="228"/>
      <c r="D171" s="228"/>
      <c r="E171" s="228"/>
      <c r="F171" s="229"/>
      <c r="G171" s="219"/>
      <c r="H171" s="230"/>
    </row>
    <row r="172" spans="1:8" ht="50.1" customHeight="1" thickBot="1" x14ac:dyDescent="0.25">
      <c r="A172" s="231" t="s">
        <v>140</v>
      </c>
      <c r="B172" s="232"/>
      <c r="C172" s="232"/>
      <c r="D172" s="232"/>
      <c r="E172" s="233"/>
      <c r="F172" s="234"/>
      <c r="H172" s="235"/>
    </row>
    <row r="173" spans="1:8" ht="97.5" customHeight="1" thickBot="1" x14ac:dyDescent="0.25">
      <c r="A173" s="305" t="s">
        <v>141</v>
      </c>
      <c r="B173" s="306"/>
      <c r="C173" s="238" t="s">
        <v>142</v>
      </c>
      <c r="D173" s="330" t="s">
        <v>143</v>
      </c>
      <c r="E173" s="331"/>
      <c r="F173" s="240"/>
      <c r="G173" s="240"/>
      <c r="H173" s="240"/>
    </row>
    <row r="174" spans="1:8" ht="114" customHeight="1" x14ac:dyDescent="0.2">
      <c r="A174" s="241" t="s">
        <v>144</v>
      </c>
      <c r="B174" s="242"/>
      <c r="C174" s="243" t="s">
        <v>145</v>
      </c>
      <c r="D174" s="244" t="s">
        <v>146</v>
      </c>
      <c r="E174" s="245"/>
      <c r="F174" s="240"/>
      <c r="G174" s="240"/>
      <c r="H174" s="240"/>
    </row>
    <row r="175" spans="1:8" ht="103.5" customHeight="1" x14ac:dyDescent="0.2">
      <c r="A175" s="246" t="s">
        <v>147</v>
      </c>
      <c r="B175" s="247"/>
      <c r="C175" s="248" t="s">
        <v>148</v>
      </c>
      <c r="D175" s="249" t="s">
        <v>149</v>
      </c>
      <c r="E175" s="250"/>
      <c r="F175" s="240"/>
      <c r="G175" s="240"/>
      <c r="H175" s="240"/>
    </row>
    <row r="176" spans="1:8" ht="111" customHeight="1" thickBot="1" x14ac:dyDescent="0.25">
      <c r="A176" s="332" t="s">
        <v>150</v>
      </c>
      <c r="B176" s="333"/>
      <c r="C176" s="334" t="s">
        <v>151</v>
      </c>
      <c r="D176" s="335" t="s">
        <v>149</v>
      </c>
      <c r="E176" s="336"/>
      <c r="F176" s="240"/>
      <c r="G176" s="240"/>
      <c r="H176" s="240"/>
    </row>
    <row r="177" spans="1:8" s="205" customFormat="1" ht="102.75" customHeight="1" thickBot="1" x14ac:dyDescent="0.25">
      <c r="A177" s="332" t="s">
        <v>153</v>
      </c>
      <c r="B177" s="333"/>
      <c r="C177" s="546" t="s">
        <v>154</v>
      </c>
      <c r="D177" s="335" t="s">
        <v>149</v>
      </c>
      <c r="E177" s="336"/>
      <c r="F177" s="234"/>
      <c r="G177" s="234"/>
      <c r="H177" s="234"/>
    </row>
    <row r="178" spans="1:8" s="226" customFormat="1" ht="222.75" customHeight="1" thickBot="1" x14ac:dyDescent="0.25">
      <c r="A178" s="332" t="s">
        <v>155</v>
      </c>
      <c r="B178" s="333"/>
      <c r="C178" s="334" t="s">
        <v>156</v>
      </c>
      <c r="D178" s="335" t="s">
        <v>149</v>
      </c>
      <c r="E178" s="336"/>
      <c r="F178" s="224"/>
      <c r="G178" s="225"/>
      <c r="H178" s="225"/>
    </row>
    <row r="179" spans="1:8" ht="23.25" x14ac:dyDescent="0.2">
      <c r="A179" s="252" t="s">
        <v>157</v>
      </c>
      <c r="B179" s="252"/>
      <c r="C179" s="252"/>
      <c r="D179" s="252"/>
      <c r="E179" s="252"/>
      <c r="F179" s="252"/>
      <c r="G179" s="252"/>
      <c r="H179" s="252"/>
    </row>
    <row r="180" spans="1:8" ht="23.25" x14ac:dyDescent="0.2">
      <c r="A180" s="252" t="s">
        <v>158</v>
      </c>
      <c r="B180" s="252"/>
      <c r="C180" s="252"/>
      <c r="D180" s="252"/>
      <c r="E180" s="252"/>
      <c r="F180" s="252"/>
      <c r="G180" s="252"/>
      <c r="H180" s="252"/>
    </row>
    <row r="181" spans="1:8" ht="192" customHeight="1" x14ac:dyDescent="0.2">
      <c r="A181"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81" customHeight="1" x14ac:dyDescent="0.2">
      <c r="A182" s="227" t="s">
        <v>160</v>
      </c>
      <c r="B182" s="227"/>
      <c r="C182" s="227"/>
      <c r="D182" s="227"/>
      <c r="E182" s="227"/>
      <c r="F182" s="227"/>
      <c r="G182" s="227"/>
      <c r="H182" s="227"/>
    </row>
    <row r="183" spans="1:8" ht="23.25" x14ac:dyDescent="0.2">
      <c r="A183" s="252" t="s">
        <v>161</v>
      </c>
      <c r="B183" s="252"/>
      <c r="C183" s="252"/>
      <c r="D183" s="252"/>
      <c r="E183" s="252"/>
      <c r="F183" s="252"/>
      <c r="G183" s="252"/>
      <c r="H183" s="252"/>
    </row>
    <row r="185" spans="1:8" s="254" customFormat="1" ht="114.75" customHeight="1" x14ac:dyDescent="0.2">
      <c r="A185" s="227" t="s">
        <v>162</v>
      </c>
      <c r="B185" s="227"/>
      <c r="C185" s="227"/>
      <c r="D185" s="227"/>
      <c r="E185" s="227"/>
      <c r="F185" s="227"/>
      <c r="G185" s="227"/>
      <c r="H185" s="227"/>
    </row>
  </sheetData>
  <sheetProtection selectLockedCells="1" selectUnlockedCells="1"/>
  <mergeCells count="304">
    <mergeCell ref="A179:H179"/>
    <mergeCell ref="A180:H180"/>
    <mergeCell ref="A181:H181"/>
    <mergeCell ref="A182:H182"/>
    <mergeCell ref="A183:H183"/>
    <mergeCell ref="A185:E185"/>
    <mergeCell ref="F185:H185"/>
    <mergeCell ref="A176:B176"/>
    <mergeCell ref="D176:E176"/>
    <mergeCell ref="A177:B177"/>
    <mergeCell ref="D177:E177"/>
    <mergeCell ref="A178:B178"/>
    <mergeCell ref="D178:E178"/>
    <mergeCell ref="A173:B173"/>
    <mergeCell ref="D173:E173"/>
    <mergeCell ref="A174:B174"/>
    <mergeCell ref="D174:E174"/>
    <mergeCell ref="A175:B175"/>
    <mergeCell ref="D175:E175"/>
    <mergeCell ref="A165:C165"/>
    <mergeCell ref="A166:C166"/>
    <mergeCell ref="A168:H168"/>
    <mergeCell ref="A169:H169"/>
    <mergeCell ref="A171:E171"/>
    <mergeCell ref="A172:E172"/>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49:B149"/>
    <mergeCell ref="A150:B150"/>
    <mergeCell ref="D150:H150"/>
    <mergeCell ref="A151:C151"/>
    <mergeCell ref="D151:H151"/>
    <mergeCell ref="A152:B152"/>
    <mergeCell ref="C152:C153"/>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48" activePane="bottomLeft" state="frozen"/>
      <selection activeCell="O122" sqref="O122"/>
      <selection pane="bottomLeft" activeCell="O122" sqref="O122"/>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0.140625" style="207" customWidth="1"/>
    <col min="10"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февраля 2024 г.</v>
      </c>
      <c r="B2" s="6" t="s">
        <v>2</v>
      </c>
      <c r="C2" s="7" t="s">
        <v>736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176</v>
      </c>
      <c r="E6" s="314" t="s">
        <v>177</v>
      </c>
      <c r="F6" s="313" t="s">
        <v>178</v>
      </c>
      <c r="G6" s="314" t="s">
        <v>179</v>
      </c>
      <c r="H6" s="315" t="s">
        <v>180</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4">
        <v>570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192</v>
      </c>
      <c r="B48" s="66" t="s">
        <v>193</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361">
        <f>F48*1.2</f>
        <v>6768</v>
      </c>
      <c r="E48" s="361">
        <f>F48*1.1</f>
        <v>6204.0000000000009</v>
      </c>
      <c r="F48" s="361">
        <v>5640</v>
      </c>
      <c r="G48" s="361">
        <f>F48*0.75</f>
        <v>4230</v>
      </c>
      <c r="H48" s="361">
        <f>F48*0.5</f>
        <v>2820</v>
      </c>
    </row>
    <row r="49" spans="1:8" ht="84.75" thickBot="1" x14ac:dyDescent="0.25">
      <c r="A49" s="360"/>
      <c r="B49" s="72" t="s">
        <v>194</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195</v>
      </c>
      <c r="B52" s="66" t="s">
        <v>196</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2820 до 163560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6" s="365">
        <v>2820</v>
      </c>
      <c r="E56" s="128"/>
      <c r="F56" s="128"/>
      <c r="G56" s="128"/>
      <c r="H56" s="129"/>
    </row>
    <row r="57" spans="1:8" ht="37.5" customHeight="1" x14ac:dyDescent="0.2">
      <c r="A57" s="130" t="s">
        <v>33</v>
      </c>
      <c r="B57" s="366"/>
      <c r="C57" s="367"/>
      <c r="D57" s="56">
        <v>5640</v>
      </c>
      <c r="E57" s="37"/>
      <c r="F57" s="37"/>
      <c r="G57" s="37"/>
      <c r="H57" s="38"/>
    </row>
    <row r="58" spans="1:8" ht="37.5" customHeight="1" x14ac:dyDescent="0.2">
      <c r="A58" s="130" t="s">
        <v>34</v>
      </c>
      <c r="B58" s="366"/>
      <c r="C58" s="367"/>
      <c r="D58" s="56">
        <v>11280</v>
      </c>
      <c r="E58" s="37"/>
      <c r="F58" s="37"/>
      <c r="G58" s="37"/>
      <c r="H58" s="38"/>
    </row>
    <row r="59" spans="1:8" ht="37.5" customHeight="1" x14ac:dyDescent="0.2">
      <c r="A59" s="130" t="s">
        <v>35</v>
      </c>
      <c r="B59" s="366"/>
      <c r="C59" s="367"/>
      <c r="D59" s="56">
        <v>16920</v>
      </c>
      <c r="E59" s="37"/>
      <c r="F59" s="37"/>
      <c r="G59" s="37"/>
      <c r="H59" s="38"/>
    </row>
    <row r="60" spans="1:8" ht="37.5" customHeight="1" x14ac:dyDescent="0.2">
      <c r="A60" s="130" t="s">
        <v>36</v>
      </c>
      <c r="B60" s="366"/>
      <c r="C60" s="367"/>
      <c r="D60" s="56">
        <v>22560</v>
      </c>
      <c r="E60" s="37"/>
      <c r="F60" s="37"/>
      <c r="G60" s="37"/>
      <c r="H60" s="38"/>
    </row>
    <row r="61" spans="1:8" ht="37.5" customHeight="1" x14ac:dyDescent="0.2">
      <c r="A61" s="130" t="s">
        <v>37</v>
      </c>
      <c r="B61" s="366"/>
      <c r="C61" s="367"/>
      <c r="D61" s="56">
        <v>28200</v>
      </c>
      <c r="E61" s="37"/>
      <c r="F61" s="37"/>
      <c r="G61" s="37"/>
      <c r="H61" s="38"/>
    </row>
    <row r="62" spans="1:8" ht="37.5" customHeight="1" x14ac:dyDescent="0.2">
      <c r="A62" s="130" t="s">
        <v>38</v>
      </c>
      <c r="B62" s="366"/>
      <c r="C62" s="367"/>
      <c r="D62" s="56">
        <v>33840</v>
      </c>
      <c r="E62" s="37"/>
      <c r="F62" s="37"/>
      <c r="G62" s="37"/>
      <c r="H62" s="38"/>
    </row>
    <row r="63" spans="1:8" ht="37.5" customHeight="1" x14ac:dyDescent="0.2">
      <c r="A63" s="130" t="s">
        <v>39</v>
      </c>
      <c r="B63" s="366"/>
      <c r="C63" s="367"/>
      <c r="D63" s="56">
        <v>39480</v>
      </c>
      <c r="E63" s="37"/>
      <c r="F63" s="37"/>
      <c r="G63" s="37"/>
      <c r="H63" s="38"/>
    </row>
    <row r="64" spans="1:8" ht="37.5" customHeight="1" x14ac:dyDescent="0.2">
      <c r="A64" s="130" t="s">
        <v>40</v>
      </c>
      <c r="B64" s="366"/>
      <c r="C64" s="367"/>
      <c r="D64" s="56">
        <v>45120</v>
      </c>
      <c r="E64" s="37"/>
      <c r="F64" s="37"/>
      <c r="G64" s="37"/>
      <c r="H64" s="38"/>
    </row>
    <row r="65" spans="1:8" ht="37.5" customHeight="1" x14ac:dyDescent="0.2">
      <c r="A65" s="130" t="s">
        <v>41</v>
      </c>
      <c r="B65" s="366"/>
      <c r="C65" s="367"/>
      <c r="D65" s="56">
        <v>50760</v>
      </c>
      <c r="E65" s="37"/>
      <c r="F65" s="37"/>
      <c r="G65" s="37"/>
      <c r="H65" s="38"/>
    </row>
    <row r="66" spans="1:8" ht="37.5" customHeight="1" x14ac:dyDescent="0.2">
      <c r="A66" s="130" t="s">
        <v>42</v>
      </c>
      <c r="B66" s="366"/>
      <c r="C66" s="367"/>
      <c r="D66" s="56">
        <v>56400</v>
      </c>
      <c r="E66" s="37"/>
      <c r="F66" s="37"/>
      <c r="G66" s="37"/>
      <c r="H66" s="38"/>
    </row>
    <row r="67" spans="1:8" ht="37.5" customHeight="1" x14ac:dyDescent="0.2">
      <c r="A67" s="130" t="s">
        <v>43</v>
      </c>
      <c r="B67" s="366"/>
      <c r="C67" s="367"/>
      <c r="D67" s="56">
        <v>62040</v>
      </c>
      <c r="E67" s="37"/>
      <c r="F67" s="37"/>
      <c r="G67" s="37"/>
      <c r="H67" s="38"/>
    </row>
    <row r="68" spans="1:8" ht="37.5" customHeight="1" x14ac:dyDescent="0.2">
      <c r="A68" s="130" t="s">
        <v>44</v>
      </c>
      <c r="B68" s="366"/>
      <c r="C68" s="367"/>
      <c r="D68" s="56">
        <v>67680</v>
      </c>
      <c r="E68" s="37"/>
      <c r="F68" s="37"/>
      <c r="G68" s="37"/>
      <c r="H68" s="38"/>
    </row>
    <row r="69" spans="1:8" ht="37.5" customHeight="1" x14ac:dyDescent="0.2">
      <c r="A69" s="130" t="s">
        <v>45</v>
      </c>
      <c r="B69" s="366"/>
      <c r="C69" s="367"/>
      <c r="D69" s="56">
        <v>73320</v>
      </c>
      <c r="E69" s="37"/>
      <c r="F69" s="37"/>
      <c r="G69" s="37"/>
      <c r="H69" s="38"/>
    </row>
    <row r="70" spans="1:8" ht="37.5" customHeight="1" x14ac:dyDescent="0.2">
      <c r="A70" s="130" t="s">
        <v>46</v>
      </c>
      <c r="B70" s="366"/>
      <c r="C70" s="367"/>
      <c r="D70" s="56">
        <v>78960</v>
      </c>
      <c r="E70" s="37"/>
      <c r="F70" s="37"/>
      <c r="G70" s="37"/>
      <c r="H70" s="38"/>
    </row>
    <row r="71" spans="1:8" ht="37.5" customHeight="1" x14ac:dyDescent="0.2">
      <c r="A71" s="130" t="s">
        <v>47</v>
      </c>
      <c r="B71" s="366"/>
      <c r="C71" s="367"/>
      <c r="D71" s="56">
        <v>84600</v>
      </c>
      <c r="E71" s="37"/>
      <c r="F71" s="37"/>
      <c r="G71" s="37"/>
      <c r="H71" s="38"/>
    </row>
    <row r="72" spans="1:8" ht="37.5" customHeight="1" x14ac:dyDescent="0.2">
      <c r="A72" s="130" t="s">
        <v>48</v>
      </c>
      <c r="B72" s="366"/>
      <c r="C72" s="367"/>
      <c r="D72" s="56">
        <v>90240</v>
      </c>
      <c r="E72" s="37"/>
      <c r="F72" s="37"/>
      <c r="G72" s="37"/>
      <c r="H72" s="38"/>
    </row>
    <row r="73" spans="1:8" ht="37.5" customHeight="1" x14ac:dyDescent="0.2">
      <c r="A73" s="130" t="s">
        <v>49</v>
      </c>
      <c r="B73" s="366"/>
      <c r="C73" s="367"/>
      <c r="D73" s="56">
        <v>95880</v>
      </c>
      <c r="E73" s="37"/>
      <c r="F73" s="37"/>
      <c r="G73" s="37"/>
      <c r="H73" s="38"/>
    </row>
    <row r="74" spans="1:8" ht="37.5" customHeight="1" x14ac:dyDescent="0.2">
      <c r="A74" s="130" t="s">
        <v>50</v>
      </c>
      <c r="B74" s="366"/>
      <c r="C74" s="367"/>
      <c r="D74" s="56">
        <v>101520</v>
      </c>
      <c r="E74" s="37"/>
      <c r="F74" s="37"/>
      <c r="G74" s="37"/>
      <c r="H74" s="38"/>
    </row>
    <row r="75" spans="1:8" ht="37.5" customHeight="1" x14ac:dyDescent="0.2">
      <c r="A75" s="130" t="s">
        <v>51</v>
      </c>
      <c r="B75" s="366"/>
      <c r="C75" s="367"/>
      <c r="D75" s="56">
        <v>107160</v>
      </c>
      <c r="E75" s="37"/>
      <c r="F75" s="37"/>
      <c r="G75" s="37"/>
      <c r="H75" s="38"/>
    </row>
    <row r="76" spans="1:8" ht="37.5" customHeight="1" x14ac:dyDescent="0.2">
      <c r="A76" s="130" t="s">
        <v>197</v>
      </c>
      <c r="B76" s="366"/>
      <c r="C76" s="367"/>
      <c r="D76" s="56">
        <v>112800</v>
      </c>
      <c r="E76" s="37"/>
      <c r="F76" s="37"/>
      <c r="G76" s="37"/>
      <c r="H76" s="38"/>
    </row>
    <row r="77" spans="1:8" ht="37.5" customHeight="1" x14ac:dyDescent="0.2">
      <c r="A77" s="130" t="s">
        <v>198</v>
      </c>
      <c r="B77" s="366"/>
      <c r="C77" s="367"/>
      <c r="D77" s="56">
        <v>118440</v>
      </c>
      <c r="E77" s="37"/>
      <c r="F77" s="37"/>
      <c r="G77" s="37"/>
      <c r="H77" s="38"/>
    </row>
    <row r="78" spans="1:8" ht="37.5" customHeight="1" x14ac:dyDescent="0.2">
      <c r="A78" s="130" t="s">
        <v>199</v>
      </c>
      <c r="B78" s="366"/>
      <c r="C78" s="367"/>
      <c r="D78" s="56">
        <v>124080</v>
      </c>
      <c r="E78" s="37"/>
      <c r="F78" s="37"/>
      <c r="G78" s="37"/>
      <c r="H78" s="38"/>
    </row>
    <row r="79" spans="1:8" ht="37.5" customHeight="1" x14ac:dyDescent="0.2">
      <c r="A79" s="130" t="s">
        <v>200</v>
      </c>
      <c r="B79" s="366"/>
      <c r="C79" s="367"/>
      <c r="D79" s="56">
        <v>129720</v>
      </c>
      <c r="E79" s="37"/>
      <c r="F79" s="37"/>
      <c r="G79" s="37"/>
      <c r="H79" s="38"/>
    </row>
    <row r="80" spans="1:8" ht="37.5" customHeight="1" x14ac:dyDescent="0.2">
      <c r="A80" s="130" t="s">
        <v>201</v>
      </c>
      <c r="B80" s="366"/>
      <c r="C80" s="367"/>
      <c r="D80" s="56">
        <v>135360</v>
      </c>
      <c r="E80" s="37"/>
      <c r="F80" s="37"/>
      <c r="G80" s="37"/>
      <c r="H80" s="38"/>
    </row>
    <row r="81" spans="1:8" ht="37.5" customHeight="1" x14ac:dyDescent="0.2">
      <c r="A81" s="130" t="s">
        <v>202</v>
      </c>
      <c r="B81" s="366"/>
      <c r="C81" s="367"/>
      <c r="D81" s="56">
        <v>141000</v>
      </c>
      <c r="E81" s="37"/>
      <c r="F81" s="37"/>
      <c r="G81" s="37"/>
      <c r="H81" s="38"/>
    </row>
    <row r="82" spans="1:8" ht="37.5" customHeight="1" x14ac:dyDescent="0.2">
      <c r="A82" s="130" t="s">
        <v>203</v>
      </c>
      <c r="B82" s="366"/>
      <c r="C82" s="367"/>
      <c r="D82" s="56">
        <v>146640</v>
      </c>
      <c r="E82" s="37"/>
      <c r="F82" s="37"/>
      <c r="G82" s="37"/>
      <c r="H82" s="38"/>
    </row>
    <row r="83" spans="1:8" ht="37.5" customHeight="1" x14ac:dyDescent="0.2">
      <c r="A83" s="130" t="s">
        <v>204</v>
      </c>
      <c r="B83" s="366"/>
      <c r="C83" s="367"/>
      <c r="D83" s="56">
        <v>152280</v>
      </c>
      <c r="E83" s="37"/>
      <c r="F83" s="37"/>
      <c r="G83" s="37"/>
      <c r="H83" s="38"/>
    </row>
    <row r="84" spans="1:8" ht="37.5" customHeight="1" x14ac:dyDescent="0.2">
      <c r="A84" s="130" t="s">
        <v>205</v>
      </c>
      <c r="B84" s="366"/>
      <c r="C84" s="367"/>
      <c r="D84" s="56">
        <v>157920</v>
      </c>
      <c r="E84" s="37"/>
      <c r="F84" s="37"/>
      <c r="G84" s="37"/>
      <c r="H84" s="38"/>
    </row>
    <row r="85" spans="1:8" ht="37.5" customHeight="1" x14ac:dyDescent="0.2">
      <c r="A85" s="399" t="s">
        <v>206</v>
      </c>
      <c r="B85" s="400"/>
      <c r="C85" s="367"/>
      <c r="D85" s="56">
        <v>163560</v>
      </c>
      <c r="E85" s="37"/>
      <c r="F85" s="37"/>
      <c r="G85" s="37"/>
      <c r="H85" s="38"/>
    </row>
    <row r="86" spans="1:8" ht="37.5" customHeight="1" x14ac:dyDescent="0.2">
      <c r="A86" s="399" t="s">
        <v>216</v>
      </c>
      <c r="B86" s="400"/>
      <c r="C86" s="367"/>
      <c r="D86" s="56">
        <v>169200</v>
      </c>
      <c r="E86" s="37"/>
      <c r="F86" s="37"/>
      <c r="G86" s="37"/>
      <c r="H86" s="38"/>
    </row>
    <row r="87" spans="1:8" ht="37.5" customHeight="1" x14ac:dyDescent="0.2">
      <c r="A87" s="399" t="s">
        <v>217</v>
      </c>
      <c r="B87" s="400"/>
      <c r="C87" s="367"/>
      <c r="D87" s="56">
        <v>174840</v>
      </c>
      <c r="E87" s="37"/>
      <c r="F87" s="37"/>
      <c r="G87" s="37"/>
      <c r="H87" s="38"/>
    </row>
    <row r="88" spans="1:8" ht="37.5" customHeight="1" x14ac:dyDescent="0.2">
      <c r="A88" s="399" t="s">
        <v>218</v>
      </c>
      <c r="B88" s="400"/>
      <c r="C88" s="367"/>
      <c r="D88" s="56">
        <v>180480</v>
      </c>
      <c r="E88" s="37"/>
      <c r="F88" s="37"/>
      <c r="G88" s="37"/>
      <c r="H88" s="38"/>
    </row>
    <row r="89" spans="1:8" ht="37.5" customHeight="1" x14ac:dyDescent="0.2">
      <c r="A89" s="399" t="s">
        <v>219</v>
      </c>
      <c r="B89" s="400"/>
      <c r="C89" s="367"/>
      <c r="D89" s="56">
        <v>186120</v>
      </c>
      <c r="E89" s="37"/>
      <c r="F89" s="37"/>
      <c r="G89" s="37"/>
      <c r="H89" s="38"/>
    </row>
    <row r="90" spans="1:8" ht="37.5" customHeight="1" x14ac:dyDescent="0.2">
      <c r="A90" s="399" t="s">
        <v>220</v>
      </c>
      <c r="B90" s="400"/>
      <c r="C90" s="367"/>
      <c r="D90" s="56">
        <v>191760</v>
      </c>
      <c r="E90" s="37"/>
      <c r="F90" s="37"/>
      <c r="G90" s="37"/>
      <c r="H90" s="38"/>
    </row>
    <row r="91" spans="1:8" ht="37.5" customHeight="1" x14ac:dyDescent="0.2">
      <c r="A91" s="399" t="s">
        <v>221</v>
      </c>
      <c r="B91" s="400"/>
      <c r="C91" s="367"/>
      <c r="D91" s="56">
        <v>197400</v>
      </c>
      <c r="E91" s="37"/>
      <c r="F91" s="37"/>
      <c r="G91" s="37"/>
      <c r="H91" s="38"/>
    </row>
    <row r="92" spans="1:8" ht="37.5" customHeight="1" x14ac:dyDescent="0.2">
      <c r="A92" s="399" t="s">
        <v>222</v>
      </c>
      <c r="B92" s="400"/>
      <c r="C92" s="367"/>
      <c r="D92" s="56">
        <v>203040</v>
      </c>
      <c r="E92" s="37"/>
      <c r="F92" s="37"/>
      <c r="G92" s="37"/>
      <c r="H92" s="38"/>
    </row>
    <row r="93" spans="1:8" ht="37.5" customHeight="1" x14ac:dyDescent="0.2">
      <c r="A93" s="399" t="s">
        <v>223</v>
      </c>
      <c r="B93" s="400"/>
      <c r="C93" s="367"/>
      <c r="D93" s="56">
        <v>208680</v>
      </c>
      <c r="E93" s="37"/>
      <c r="F93" s="37"/>
      <c r="G93" s="37"/>
      <c r="H93" s="38"/>
    </row>
    <row r="94" spans="1:8" ht="37.5" customHeight="1" x14ac:dyDescent="0.2">
      <c r="A94" s="399" t="s">
        <v>224</v>
      </c>
      <c r="B94" s="400"/>
      <c r="C94" s="367"/>
      <c r="D94" s="56">
        <v>214320</v>
      </c>
      <c r="E94" s="37"/>
      <c r="F94" s="37"/>
      <c r="G94" s="37"/>
      <c r="H94" s="38"/>
    </row>
    <row r="95" spans="1:8" ht="37.5" customHeight="1" x14ac:dyDescent="0.2">
      <c r="A95" s="399" t="s">
        <v>225</v>
      </c>
      <c r="B95" s="400"/>
      <c r="C95" s="367"/>
      <c r="D95" s="56">
        <v>219960</v>
      </c>
      <c r="E95" s="37"/>
      <c r="F95" s="37"/>
      <c r="G95" s="37"/>
      <c r="H95" s="38"/>
    </row>
    <row r="96" spans="1:8" ht="37.5" customHeight="1" x14ac:dyDescent="0.2">
      <c r="A96" s="130" t="s">
        <v>292</v>
      </c>
      <c r="B96" s="366"/>
      <c r="C96" s="367"/>
      <c r="D96" s="56">
        <v>225600</v>
      </c>
      <c r="E96" s="37"/>
      <c r="F96" s="37"/>
      <c r="G96" s="37"/>
      <c r="H96" s="38"/>
    </row>
    <row r="97" spans="1:8" ht="37.5" customHeight="1" x14ac:dyDescent="0.2">
      <c r="A97" s="130" t="s">
        <v>293</v>
      </c>
      <c r="B97" s="366"/>
      <c r="C97" s="367"/>
      <c r="D97" s="56">
        <v>231240</v>
      </c>
      <c r="E97" s="37"/>
      <c r="F97" s="37"/>
      <c r="G97" s="37"/>
      <c r="H97" s="38"/>
    </row>
    <row r="98" spans="1:8" ht="37.5" customHeight="1" x14ac:dyDescent="0.2">
      <c r="A98" s="130" t="s">
        <v>294</v>
      </c>
      <c r="B98" s="366"/>
      <c r="C98" s="367"/>
      <c r="D98" s="56">
        <v>236880</v>
      </c>
      <c r="E98" s="37"/>
      <c r="F98" s="37"/>
      <c r="G98" s="37"/>
      <c r="H98" s="38"/>
    </row>
    <row r="99" spans="1:8" ht="37.5" customHeight="1" x14ac:dyDescent="0.2">
      <c r="A99" s="130" t="s">
        <v>295</v>
      </c>
      <c r="B99" s="366"/>
      <c r="C99" s="367"/>
      <c r="D99" s="56">
        <v>242520</v>
      </c>
      <c r="E99" s="37"/>
      <c r="F99" s="37"/>
      <c r="G99" s="37"/>
      <c r="H99" s="38"/>
    </row>
    <row r="100" spans="1:8" ht="37.5" customHeight="1" x14ac:dyDescent="0.2">
      <c r="A100" s="130" t="s">
        <v>296</v>
      </c>
      <c r="B100" s="366"/>
      <c r="C100" s="367"/>
      <c r="D100" s="56">
        <v>248160</v>
      </c>
      <c r="E100" s="37"/>
      <c r="F100" s="37"/>
      <c r="G100" s="37"/>
      <c r="H100" s="38"/>
    </row>
    <row r="101" spans="1:8" ht="37.5" customHeight="1" x14ac:dyDescent="0.2">
      <c r="A101" s="130" t="s">
        <v>297</v>
      </c>
      <c r="B101" s="366"/>
      <c r="C101" s="367"/>
      <c r="D101" s="56">
        <v>253800</v>
      </c>
      <c r="E101" s="37"/>
      <c r="F101" s="37"/>
      <c r="G101" s="37"/>
      <c r="H101" s="38"/>
    </row>
    <row r="102" spans="1:8" ht="37.5" customHeight="1" x14ac:dyDescent="0.2">
      <c r="A102" s="130" t="s">
        <v>298</v>
      </c>
      <c r="B102" s="366"/>
      <c r="C102" s="367"/>
      <c r="D102" s="56">
        <v>259440</v>
      </c>
      <c r="E102" s="37"/>
      <c r="F102" s="37"/>
      <c r="G102" s="37"/>
      <c r="H102" s="38"/>
    </row>
    <row r="103" spans="1:8" ht="37.5" customHeight="1" x14ac:dyDescent="0.2">
      <c r="A103" s="130" t="s">
        <v>299</v>
      </c>
      <c r="B103" s="366"/>
      <c r="C103" s="367"/>
      <c r="D103" s="56">
        <v>265080</v>
      </c>
      <c r="E103" s="37"/>
      <c r="F103" s="37"/>
      <c r="G103" s="37"/>
      <c r="H103" s="38"/>
    </row>
    <row r="104" spans="1:8" ht="37.5" customHeight="1" x14ac:dyDescent="0.2">
      <c r="A104" s="130" t="s">
        <v>300</v>
      </c>
      <c r="B104" s="366"/>
      <c r="C104" s="367"/>
      <c r="D104" s="56">
        <v>270720</v>
      </c>
      <c r="E104" s="37"/>
      <c r="F104" s="37"/>
      <c r="G104" s="37"/>
      <c r="H104" s="38"/>
    </row>
    <row r="105" spans="1:8" ht="37.5" customHeight="1" thickBot="1" x14ac:dyDescent="0.25">
      <c r="A105" s="130" t="s">
        <v>301</v>
      </c>
      <c r="B105" s="366"/>
      <c r="C105" s="368"/>
      <c r="D105" s="56">
        <v>276360</v>
      </c>
      <c r="E105" s="37"/>
      <c r="F105" s="37"/>
      <c r="G105" s="37"/>
      <c r="H105" s="38"/>
    </row>
    <row r="106" spans="1:8" ht="50.1" customHeight="1" thickBot="1" x14ac:dyDescent="0.25">
      <c r="A106" s="119" t="s">
        <v>52</v>
      </c>
      <c r="B106" s="120"/>
      <c r="C106" s="120"/>
      <c r="D106" s="121" t="str">
        <f>"от "&amp;MIN(D107:D117)&amp;" до "&amp;MAX(D107:D117)</f>
        <v>от 105 до 6432</v>
      </c>
      <c r="E106" s="122"/>
      <c r="F106" s="122"/>
      <c r="G106" s="122"/>
      <c r="H106" s="123"/>
    </row>
    <row r="107" spans="1:8" ht="151.5" x14ac:dyDescent="0.2">
      <c r="A107" s="422" t="s">
        <v>609</v>
      </c>
      <c r="B107" s="133" t="s">
        <v>273</v>
      </c>
      <c r="C10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7" s="135">
        <v>1788</v>
      </c>
      <c r="E107" s="135"/>
      <c r="F107" s="135"/>
      <c r="G107" s="135"/>
      <c r="H107" s="136"/>
    </row>
    <row r="108" spans="1:8" ht="151.5" x14ac:dyDescent="0.2">
      <c r="A108" s="132" t="s">
        <v>53</v>
      </c>
      <c r="B108" s="133" t="s">
        <v>13</v>
      </c>
      <c r="C108" s="35"/>
      <c r="D108" s="135">
        <v>1788</v>
      </c>
      <c r="E108" s="135"/>
      <c r="F108" s="135"/>
      <c r="G108" s="135"/>
      <c r="H108" s="136"/>
    </row>
    <row r="109" spans="1:8" ht="37.5" customHeight="1" x14ac:dyDescent="0.2">
      <c r="A109" s="137" t="s">
        <v>54</v>
      </c>
      <c r="B109" s="138"/>
      <c r="C109" s="13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09" s="140">
        <v>105</v>
      </c>
      <c r="E109" s="140"/>
      <c r="F109" s="140"/>
      <c r="G109" s="140"/>
      <c r="H109" s="141"/>
    </row>
    <row r="110" spans="1:8" ht="37.5" customHeight="1" x14ac:dyDescent="0.2">
      <c r="A110" s="137" t="s">
        <v>55</v>
      </c>
      <c r="B110" s="138"/>
      <c r="C110" s="142"/>
      <c r="D110" s="140">
        <v>6252</v>
      </c>
      <c r="E110" s="140"/>
      <c r="F110" s="140"/>
      <c r="G110" s="140"/>
      <c r="H110" s="141"/>
    </row>
    <row r="111" spans="1:8" ht="37.5" customHeight="1" x14ac:dyDescent="0.2">
      <c r="A111" s="137" t="s">
        <v>56</v>
      </c>
      <c r="B111" s="138"/>
      <c r="C111" s="142"/>
      <c r="D111" s="140">
        <v>1242</v>
      </c>
      <c r="E111" s="140"/>
      <c r="F111" s="140"/>
      <c r="G111" s="140"/>
      <c r="H111" s="141"/>
    </row>
    <row r="112" spans="1:8" ht="37.5" customHeight="1" x14ac:dyDescent="0.2">
      <c r="A112" s="143" t="s">
        <v>57</v>
      </c>
      <c r="B112" s="144"/>
      <c r="C112" s="142"/>
      <c r="D112" s="140">
        <v>3780</v>
      </c>
      <c r="E112" s="140"/>
      <c r="F112" s="140"/>
      <c r="G112" s="140"/>
      <c r="H112" s="141"/>
    </row>
    <row r="113" spans="1:8" ht="37.5" customHeight="1" x14ac:dyDescent="0.2">
      <c r="A113" s="137" t="s">
        <v>58</v>
      </c>
      <c r="B113" s="138"/>
      <c r="C113" s="142"/>
      <c r="D113" s="140">
        <v>240</v>
      </c>
      <c r="E113" s="140"/>
      <c r="F113" s="140"/>
      <c r="G113" s="140"/>
      <c r="H113" s="141"/>
    </row>
    <row r="114" spans="1:8" ht="37.5" customHeight="1" x14ac:dyDescent="0.2">
      <c r="A114" s="137" t="s">
        <v>59</v>
      </c>
      <c r="B114" s="138"/>
      <c r="C114" s="142"/>
      <c r="D114" s="140">
        <v>240</v>
      </c>
      <c r="E114" s="140"/>
      <c r="F114" s="140"/>
      <c r="G114" s="140"/>
      <c r="H114" s="141"/>
    </row>
    <row r="115" spans="1:8" ht="37.5" customHeight="1" x14ac:dyDescent="0.2">
      <c r="A115" s="137" t="s">
        <v>60</v>
      </c>
      <c r="B115" s="138"/>
      <c r="C115" s="142"/>
      <c r="D115" s="140">
        <v>480</v>
      </c>
      <c r="E115" s="140"/>
      <c r="F115" s="140"/>
      <c r="G115" s="140"/>
      <c r="H115" s="141"/>
    </row>
    <row r="116" spans="1:8" ht="37.5" customHeight="1" x14ac:dyDescent="0.2">
      <c r="A116" s="137" t="s">
        <v>61</v>
      </c>
      <c r="B116" s="138"/>
      <c r="C116" s="142"/>
      <c r="D116" s="140">
        <v>720</v>
      </c>
      <c r="E116" s="140"/>
      <c r="F116" s="140"/>
      <c r="G116" s="140"/>
      <c r="H116" s="141"/>
    </row>
    <row r="117" spans="1:8" ht="37.5" customHeight="1" thickBot="1" x14ac:dyDescent="0.25">
      <c r="A117" s="145" t="s">
        <v>62</v>
      </c>
      <c r="B117" s="146"/>
      <c r="C117" s="147"/>
      <c r="D117" s="148">
        <v>6432</v>
      </c>
      <c r="E117" s="148"/>
      <c r="F117" s="148"/>
      <c r="G117" s="148"/>
      <c r="H117" s="149"/>
    </row>
    <row r="118" spans="1:8" s="16" customFormat="1" ht="117.75" customHeight="1" thickBot="1" x14ac:dyDescent="0.25">
      <c r="A118" s="322" t="s">
        <v>64</v>
      </c>
      <c r="B118" s="323"/>
      <c r="C11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18" s="45">
        <v>30</v>
      </c>
      <c r="E118" s="45"/>
      <c r="F118" s="45"/>
      <c r="G118" s="45"/>
      <c r="H118" s="46"/>
    </row>
    <row r="119" spans="1:8" ht="50.1" customHeight="1" thickBot="1" x14ac:dyDescent="0.25">
      <c r="A119" s="24" t="s">
        <v>65</v>
      </c>
      <c r="B119" s="25"/>
      <c r="C119" s="26"/>
      <c r="D119" s="156" t="str">
        <f>"от "&amp;MIN(D121,D141:H142,F181,D143:H157)&amp;" до "&amp;MAX(D121,D141:H142,F181,D143:H157)</f>
        <v>от 1500 до 30774</v>
      </c>
      <c r="E119" s="156"/>
      <c r="F119" s="156"/>
      <c r="G119" s="156"/>
      <c r="H119" s="157"/>
    </row>
    <row r="120" spans="1:8" ht="21.75" thickBot="1" x14ac:dyDescent="0.25">
      <c r="A120" s="301"/>
      <c r="B120" s="302"/>
      <c r="C120" s="118"/>
      <c r="D120" s="325"/>
      <c r="E120" s="325"/>
      <c r="F120" s="325"/>
      <c r="G120" s="325"/>
      <c r="H120" s="326"/>
    </row>
    <row r="121" spans="1:8" ht="66.75" customHeight="1" thickBot="1" x14ac:dyDescent="0.25">
      <c r="A121" s="162" t="s">
        <v>66</v>
      </c>
      <c r="B121" s="163"/>
      <c r="C12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21" s="165">
        <v>8280</v>
      </c>
      <c r="E121" s="165"/>
      <c r="F121" s="165"/>
      <c r="G121" s="165"/>
      <c r="H121" s="166"/>
    </row>
    <row r="122" spans="1:8" ht="66.75" customHeight="1" thickBot="1" x14ac:dyDescent="0.25">
      <c r="A122" s="167" t="s">
        <v>67</v>
      </c>
      <c r="B122" s="168"/>
      <c r="C122" s="169"/>
      <c r="D122" s="170" t="s">
        <v>68</v>
      </c>
      <c r="E122" s="171"/>
      <c r="F122" s="171"/>
      <c r="G122" s="171"/>
      <c r="H122" s="172"/>
    </row>
    <row r="123" spans="1:8" ht="66.75" customHeight="1" x14ac:dyDescent="0.2">
      <c r="A123" s="173" t="s">
        <v>69</v>
      </c>
      <c r="B123" s="174"/>
      <c r="C123" s="169"/>
      <c r="D123" s="140">
        <f>D121/4</f>
        <v>2070</v>
      </c>
      <c r="E123" s="140"/>
      <c r="F123" s="140"/>
      <c r="G123" s="140"/>
      <c r="H123" s="141"/>
    </row>
    <row r="124" spans="1:8" ht="66.75" customHeight="1" x14ac:dyDescent="0.2">
      <c r="A124" s="173" t="s">
        <v>70</v>
      </c>
      <c r="B124" s="174"/>
      <c r="C124" s="169"/>
      <c r="D124" s="140">
        <f>D121/5</f>
        <v>1656</v>
      </c>
      <c r="E124" s="140"/>
      <c r="F124" s="140"/>
      <c r="G124" s="140"/>
      <c r="H124" s="141"/>
    </row>
    <row r="125" spans="1:8" ht="66.75" customHeight="1" x14ac:dyDescent="0.2">
      <c r="A125" s="173" t="s">
        <v>71</v>
      </c>
      <c r="B125" s="174"/>
      <c r="C125" s="169"/>
      <c r="D125" s="140">
        <f>D121/6</f>
        <v>1380</v>
      </c>
      <c r="E125" s="140"/>
      <c r="F125" s="140"/>
      <c r="G125" s="140"/>
      <c r="H125" s="141"/>
    </row>
    <row r="126" spans="1:8" ht="66.75" customHeight="1" x14ac:dyDescent="0.2">
      <c r="A126" s="173" t="s">
        <v>72</v>
      </c>
      <c r="B126" s="174"/>
      <c r="C126" s="169"/>
      <c r="D126" s="140">
        <f>D121/7</f>
        <v>1182.8571428571429</v>
      </c>
      <c r="E126" s="140"/>
      <c r="F126" s="140"/>
      <c r="G126" s="140"/>
      <c r="H126" s="141"/>
    </row>
    <row r="127" spans="1:8" ht="66.75" customHeight="1" x14ac:dyDescent="0.2">
      <c r="A127" s="173" t="s">
        <v>73</v>
      </c>
      <c r="B127" s="174"/>
      <c r="C127" s="169"/>
      <c r="D127" s="140">
        <f>D121/8</f>
        <v>1035</v>
      </c>
      <c r="E127" s="140"/>
      <c r="F127" s="140"/>
      <c r="G127" s="140"/>
      <c r="H127" s="141"/>
    </row>
    <row r="128" spans="1:8" ht="66.75" customHeight="1" x14ac:dyDescent="0.2">
      <c r="A128" s="173" t="s">
        <v>74</v>
      </c>
      <c r="B128" s="174"/>
      <c r="C128" s="169"/>
      <c r="D128" s="140">
        <f>D121/9</f>
        <v>920</v>
      </c>
      <c r="E128" s="140"/>
      <c r="F128" s="140"/>
      <c r="G128" s="140"/>
      <c r="H128" s="141"/>
    </row>
    <row r="129" spans="1:8" ht="66.75" customHeight="1" x14ac:dyDescent="0.2">
      <c r="A129" s="173" t="s">
        <v>75</v>
      </c>
      <c r="B129" s="174"/>
      <c r="C129" s="169"/>
      <c r="D129" s="140">
        <f>D121/10</f>
        <v>828</v>
      </c>
      <c r="E129" s="140"/>
      <c r="F129" s="140"/>
      <c r="G129" s="140"/>
      <c r="H129" s="141"/>
    </row>
    <row r="130" spans="1:8" ht="66.75" customHeight="1" thickBot="1" x14ac:dyDescent="0.25">
      <c r="A130" s="162" t="s">
        <v>76</v>
      </c>
      <c r="B130" s="163"/>
      <c r="C130" s="169"/>
      <c r="D130" s="165">
        <v>12408</v>
      </c>
      <c r="E130" s="165"/>
      <c r="F130" s="165"/>
      <c r="G130" s="165"/>
      <c r="H130" s="166"/>
    </row>
    <row r="131" spans="1:8" ht="66.75" customHeight="1" thickBot="1" x14ac:dyDescent="0.25">
      <c r="A131" s="167" t="s">
        <v>67</v>
      </c>
      <c r="B131" s="168"/>
      <c r="C131" s="169"/>
      <c r="D131" s="170" t="s">
        <v>68</v>
      </c>
      <c r="E131" s="171"/>
      <c r="F131" s="171"/>
      <c r="G131" s="171"/>
      <c r="H131" s="172"/>
    </row>
    <row r="132" spans="1:8" ht="66.75" customHeight="1" x14ac:dyDescent="0.2">
      <c r="A132" s="173" t="s">
        <v>69</v>
      </c>
      <c r="B132" s="174"/>
      <c r="C132" s="169"/>
      <c r="D132" s="140">
        <v>3102</v>
      </c>
      <c r="E132" s="140"/>
      <c r="F132" s="140"/>
      <c r="G132" s="140"/>
      <c r="H132" s="141"/>
    </row>
    <row r="133" spans="1:8" ht="66.75" customHeight="1" x14ac:dyDescent="0.2">
      <c r="A133" s="173" t="s">
        <v>70</v>
      </c>
      <c r="B133" s="174"/>
      <c r="C133" s="169"/>
      <c r="D133" s="140">
        <v>2481.6</v>
      </c>
      <c r="E133" s="140"/>
      <c r="F133" s="140"/>
      <c r="G133" s="140"/>
      <c r="H133" s="141"/>
    </row>
    <row r="134" spans="1:8" ht="66.75" customHeight="1" x14ac:dyDescent="0.2">
      <c r="A134" s="173" t="s">
        <v>71</v>
      </c>
      <c r="B134" s="174"/>
      <c r="C134" s="169"/>
      <c r="D134" s="140">
        <v>2068</v>
      </c>
      <c r="E134" s="140"/>
      <c r="F134" s="140"/>
      <c r="G134" s="140"/>
      <c r="H134" s="141"/>
    </row>
    <row r="135" spans="1:8" ht="66.75" customHeight="1" x14ac:dyDescent="0.2">
      <c r="A135" s="173" t="s">
        <v>72</v>
      </c>
      <c r="B135" s="174"/>
      <c r="C135" s="169"/>
      <c r="D135" s="140">
        <v>1772.5714285714284</v>
      </c>
      <c r="E135" s="140"/>
      <c r="F135" s="140"/>
      <c r="G135" s="140"/>
      <c r="H135" s="141"/>
    </row>
    <row r="136" spans="1:8" ht="66.75" customHeight="1" x14ac:dyDescent="0.2">
      <c r="A136" s="173" t="s">
        <v>73</v>
      </c>
      <c r="B136" s="174"/>
      <c r="C136" s="169"/>
      <c r="D136" s="140">
        <v>1551</v>
      </c>
      <c r="E136" s="140"/>
      <c r="F136" s="140"/>
      <c r="G136" s="140"/>
      <c r="H136" s="141"/>
    </row>
    <row r="137" spans="1:8" ht="66.75" customHeight="1" x14ac:dyDescent="0.2">
      <c r="A137" s="173" t="s">
        <v>74</v>
      </c>
      <c r="B137" s="174"/>
      <c r="C137" s="169"/>
      <c r="D137" s="140">
        <v>1378.6666666666667</v>
      </c>
      <c r="E137" s="140"/>
      <c r="F137" s="140"/>
      <c r="G137" s="140"/>
      <c r="H137" s="141"/>
    </row>
    <row r="138" spans="1:8" ht="66.75" customHeight="1" thickBot="1" x14ac:dyDescent="0.25">
      <c r="A138" s="173" t="s">
        <v>75</v>
      </c>
      <c r="B138" s="174"/>
      <c r="C138" s="177"/>
      <c r="D138" s="140">
        <v>1240.8</v>
      </c>
      <c r="E138" s="140"/>
      <c r="F138" s="140"/>
      <c r="G138" s="140"/>
      <c r="H138" s="141"/>
    </row>
    <row r="139" spans="1:8" s="16" customFormat="1" ht="62.45" customHeight="1" thickBot="1" x14ac:dyDescent="0.25">
      <c r="A139" s="178" t="s">
        <v>77</v>
      </c>
      <c r="B139" s="179"/>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39" s="44">
        <v>20004</v>
      </c>
      <c r="E139" s="45"/>
      <c r="F139" s="45"/>
      <c r="G139" s="45"/>
      <c r="H139" s="46"/>
    </row>
    <row r="140" spans="1:8" ht="21.75" thickBot="1" x14ac:dyDescent="0.25">
      <c r="A140" s="301"/>
      <c r="B140" s="302"/>
      <c r="C140" s="182"/>
      <c r="D140" s="325"/>
      <c r="E140" s="325"/>
      <c r="F140" s="325"/>
      <c r="G140" s="325"/>
      <c r="H140" s="326"/>
    </row>
    <row r="141" spans="1:8" ht="50.1" customHeight="1" x14ac:dyDescent="0.2">
      <c r="A141" s="143" t="s">
        <v>78</v>
      </c>
      <c r="B141" s="144"/>
      <c r="C141" s="185" t="str">
        <f>"Интернет-площадка 2gis.ru на основе Cправочника организаций "&amp;$C$2&amp;""</f>
        <v>Интернет-площадка 2gis.ru на основе Cправочника организаций "2ГИС.ЯКУТСК"</v>
      </c>
      <c r="D141" s="31">
        <v>5016</v>
      </c>
      <c r="E141" s="32"/>
      <c r="F141" s="32"/>
      <c r="G141" s="32"/>
      <c r="H141" s="33"/>
    </row>
    <row r="142" spans="1:8" ht="50.1" customHeight="1" x14ac:dyDescent="0.2">
      <c r="A142" s="143" t="s">
        <v>79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2" s="187">
        <v>2364</v>
      </c>
      <c r="E142" s="188"/>
      <c r="F142" s="188"/>
      <c r="G142" s="188"/>
      <c r="H142" s="189"/>
    </row>
    <row r="143" spans="1:8" ht="50.1" customHeight="1" x14ac:dyDescent="0.2">
      <c r="A143" s="143" t="s">
        <v>80</v>
      </c>
      <c r="B143" s="144"/>
      <c r="C143"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3" s="36">
        <v>2952</v>
      </c>
      <c r="E143" s="37"/>
      <c r="F143" s="37"/>
      <c r="G143" s="37"/>
      <c r="H143" s="38"/>
    </row>
    <row r="144" spans="1:8" ht="50.1" customHeight="1" x14ac:dyDescent="0.2">
      <c r="A144" s="143" t="s">
        <v>81</v>
      </c>
      <c r="B144" s="144"/>
      <c r="C144" s="186" t="str">
        <f>"Интернет-площадка 2gis.ru на основе Cправочника организаций "&amp;$C$2&amp;""</f>
        <v>Интернет-площадка 2gis.ru на основе Cправочника организаций "2ГИС.ЯКУТСК"</v>
      </c>
      <c r="D144" s="36">
        <v>9000</v>
      </c>
      <c r="E144" s="37"/>
      <c r="F144" s="37"/>
      <c r="G144" s="37"/>
      <c r="H144" s="38"/>
    </row>
    <row r="145" spans="1:8" ht="50.1" customHeight="1" x14ac:dyDescent="0.2">
      <c r="A145" s="143" t="s">
        <v>82</v>
      </c>
      <c r="B145" s="144"/>
      <c r="C145" s="186" t="str">
        <f>"Интернет-площадка 2gis.ru на основе Cправочника организаций "&amp;$C$2&amp;""</f>
        <v>Интернет-площадка 2gis.ru на основе Cправочника организаций "2ГИС.ЯКУТСК"</v>
      </c>
      <c r="D145" s="36">
        <v>10800</v>
      </c>
      <c r="E145" s="37"/>
      <c r="F145" s="37"/>
      <c r="G145" s="37"/>
      <c r="H145" s="38"/>
    </row>
    <row r="146" spans="1:8" ht="50.1" customHeight="1" x14ac:dyDescent="0.2">
      <c r="A146" s="143" t="s">
        <v>83</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6" s="36">
        <v>1770</v>
      </c>
      <c r="E146" s="37"/>
      <c r="F146" s="37"/>
      <c r="G146" s="37"/>
      <c r="H146" s="38"/>
    </row>
    <row r="147" spans="1:8" ht="50.1" customHeight="1" x14ac:dyDescent="0.2">
      <c r="A147" s="143" t="s">
        <v>84</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7" s="36">
        <v>3540</v>
      </c>
      <c r="E147" s="37"/>
      <c r="F147" s="37"/>
      <c r="G147" s="37"/>
      <c r="H147" s="38"/>
    </row>
    <row r="148" spans="1:8" ht="50.1" customHeight="1" x14ac:dyDescent="0.2">
      <c r="A148" s="143" t="s">
        <v>85</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8" s="36">
        <v>4140</v>
      </c>
      <c r="E148" s="37"/>
      <c r="F148" s="37"/>
      <c r="G148" s="37"/>
      <c r="H148" s="38"/>
    </row>
    <row r="149" spans="1:8" ht="50.1" customHeight="1" x14ac:dyDescent="0.2">
      <c r="A149" s="143" t="s">
        <v>86</v>
      </c>
      <c r="B149" s="144"/>
      <c r="C149" s="186" t="str">
        <f>C181</f>
        <v>электронный справочник на основе Справочника организаций "2ГИС.ЯКУТСК" (мобильная версия 2ГИС 4.0 и выше)</v>
      </c>
      <c r="D149" s="36">
        <v>24000</v>
      </c>
      <c r="E149" s="37"/>
      <c r="F149" s="37"/>
      <c r="G149" s="37"/>
      <c r="H149" s="38"/>
    </row>
    <row r="150" spans="1:8" ht="50.1" customHeight="1" x14ac:dyDescent="0.2">
      <c r="A150" s="143" t="s">
        <v>87</v>
      </c>
      <c r="B150" s="144"/>
      <c r="C150" s="186" t="s">
        <v>88</v>
      </c>
      <c r="D150" s="36">
        <v>1500</v>
      </c>
      <c r="E150" s="37"/>
      <c r="F150" s="37"/>
      <c r="G150" s="37"/>
      <c r="H150" s="38"/>
    </row>
    <row r="151" spans="1:8" ht="68.25" customHeight="1" x14ac:dyDescent="0.2">
      <c r="A151" s="143" t="s">
        <v>89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1" s="36">
        <v>10050</v>
      </c>
      <c r="E151" s="37"/>
      <c r="F151" s="37"/>
      <c r="G151" s="37"/>
      <c r="H151" s="38"/>
    </row>
    <row r="152" spans="1:8" ht="68.25" customHeight="1" x14ac:dyDescent="0.2">
      <c r="A152" s="143" t="s">
        <v>90</v>
      </c>
      <c r="B152" s="144"/>
      <c r="C152" s="186"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2" s="36">
        <v>8040</v>
      </c>
      <c r="E152" s="37"/>
      <c r="F152" s="37"/>
      <c r="G152" s="37"/>
      <c r="H152" s="38"/>
    </row>
    <row r="153" spans="1:8" ht="68.25" customHeight="1" x14ac:dyDescent="0.2">
      <c r="A153" s="143" t="s">
        <v>91</v>
      </c>
      <c r="B153" s="144"/>
      <c r="C153"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3" s="36">
        <v>8370</v>
      </c>
      <c r="E153" s="37"/>
      <c r="F153" s="37"/>
      <c r="G153" s="37"/>
      <c r="H153" s="38"/>
    </row>
    <row r="154" spans="1:8" ht="68.25" customHeight="1" x14ac:dyDescent="0.2">
      <c r="A154" s="143" t="s">
        <v>92</v>
      </c>
      <c r="B154" s="144"/>
      <c r="C154"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4" s="36">
        <v>4020</v>
      </c>
      <c r="E154" s="37"/>
      <c r="F154" s="37"/>
      <c r="G154" s="37"/>
      <c r="H154" s="38"/>
    </row>
    <row r="155" spans="1:8" ht="68.25" customHeight="1" x14ac:dyDescent="0.2">
      <c r="A155" s="143" t="s">
        <v>93</v>
      </c>
      <c r="B155" s="144" t="s">
        <v>93</v>
      </c>
      <c r="C15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5" s="36">
        <v>30774</v>
      </c>
      <c r="E155" s="37"/>
      <c r="F155" s="37"/>
      <c r="G155" s="37"/>
      <c r="H155" s="38"/>
    </row>
    <row r="156" spans="1:8" ht="68.25" customHeight="1" x14ac:dyDescent="0.2">
      <c r="A156" s="143" t="s">
        <v>94</v>
      </c>
      <c r="B156" s="144" t="s">
        <v>94</v>
      </c>
      <c r="C15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6" s="36">
        <v>15000</v>
      </c>
      <c r="E156" s="37"/>
      <c r="F156" s="37"/>
      <c r="G156" s="37"/>
      <c r="H156" s="38"/>
    </row>
    <row r="157" spans="1:8" ht="50.1" customHeight="1" thickBot="1" x14ac:dyDescent="0.25">
      <c r="A157" s="143" t="s">
        <v>95</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7" s="36">
        <v>3540</v>
      </c>
      <c r="E157" s="37"/>
      <c r="F157" s="37"/>
      <c r="G157" s="37"/>
      <c r="H157" s="38"/>
    </row>
    <row r="158" spans="1:8" s="16" customFormat="1" ht="102" customHeight="1" thickBot="1" x14ac:dyDescent="0.25">
      <c r="A158" s="143" t="s">
        <v>16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8" s="36">
        <v>1200</v>
      </c>
      <c r="E158" s="37"/>
      <c r="F158" s="37"/>
      <c r="G158" s="37"/>
      <c r="H158" s="38"/>
    </row>
    <row r="159" spans="1:8" s="16" customFormat="1" ht="102" customHeight="1" thickBot="1" x14ac:dyDescent="0.25">
      <c r="A159" s="143" t="s">
        <v>96</v>
      </c>
      <c r="B159" s="144"/>
      <c r="C15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9" s="36">
        <v>100002</v>
      </c>
      <c r="E159" s="37"/>
      <c r="F159" s="37"/>
      <c r="G159" s="37"/>
      <c r="H159" s="38"/>
    </row>
    <row r="160" spans="1:8" s="16" customFormat="1" ht="126" customHeight="1" x14ac:dyDescent="0.2">
      <c r="A160" s="143" t="s">
        <v>97</v>
      </c>
      <c r="B160" s="144"/>
      <c r="C16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60" s="36">
        <v>20010</v>
      </c>
      <c r="E160" s="37"/>
      <c r="F160" s="37"/>
      <c r="G160" s="37"/>
      <c r="H160" s="38"/>
    </row>
    <row r="161" spans="1:8" s="16" customFormat="1" ht="96" customHeight="1" x14ac:dyDescent="0.2">
      <c r="A161" s="137" t="s">
        <v>98</v>
      </c>
      <c r="B161" s="191"/>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61" s="36">
        <v>3600</v>
      </c>
      <c r="E161" s="37"/>
      <c r="F161" s="37"/>
      <c r="G161" s="37"/>
      <c r="H161" s="38"/>
    </row>
    <row r="162" spans="1:8" s="16" customFormat="1" ht="96" customHeight="1" x14ac:dyDescent="0.2">
      <c r="A162" s="137" t="s">
        <v>99</v>
      </c>
      <c r="B162" s="191"/>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62" s="36">
        <v>12000</v>
      </c>
      <c r="E162" s="37"/>
      <c r="F162" s="37"/>
      <c r="G162" s="37"/>
      <c r="H162" s="38"/>
    </row>
    <row r="163" spans="1:8" ht="50.1" customHeight="1" x14ac:dyDescent="0.2">
      <c r="A163" s="143" t="s">
        <v>100</v>
      </c>
      <c r="B163" s="144"/>
      <c r="C163" s="186" t="str">
        <f>"Интернет-площадка 2gis.ru на основе Cправочника организаций "&amp;$C$2&amp;""</f>
        <v>Интернет-площадка 2gis.ru на основе Cправочника организаций "2ГИС.ЯКУТСК"</v>
      </c>
      <c r="D163" s="36">
        <v>7080</v>
      </c>
      <c r="E163" s="37"/>
      <c r="F163" s="37"/>
      <c r="G163" s="37"/>
      <c r="H163" s="38"/>
    </row>
    <row r="164" spans="1:8" ht="50.1" customHeight="1" x14ac:dyDescent="0.2">
      <c r="A164" s="143" t="s">
        <v>101</v>
      </c>
      <c r="B164" s="144"/>
      <c r="C164" s="186"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6">
        <v>3360</v>
      </c>
      <c r="E164" s="37"/>
      <c r="F164" s="37"/>
      <c r="G164" s="37"/>
      <c r="H164" s="38"/>
    </row>
    <row r="165" spans="1:8" ht="50.1" customHeight="1" x14ac:dyDescent="0.2">
      <c r="A165" s="143" t="s">
        <v>102</v>
      </c>
      <c r="B165" s="144"/>
      <c r="C165" s="186" t="str">
        <f t="shared" si="1"/>
        <v>Электронный справочник на основе Справочника организаций "2ГИС.ЯКУТСК" (версия для ПК)</v>
      </c>
      <c r="D165" s="36">
        <v>4200</v>
      </c>
      <c r="E165" s="37"/>
      <c r="F165" s="37"/>
      <c r="G165" s="37"/>
      <c r="H165" s="38"/>
    </row>
    <row r="166" spans="1:8" ht="50.1" customHeight="1" x14ac:dyDescent="0.2">
      <c r="A166" s="143" t="s">
        <v>103</v>
      </c>
      <c r="B166" s="144"/>
      <c r="C166" s="186" t="str">
        <f>"Интернет-площадка 2gis.ru на основе Cправочника организаций "&amp;$C$2&amp;""</f>
        <v>Интернет-площадка 2gis.ru на основе Cправочника организаций "2ГИС.ЯКУТСК"</v>
      </c>
      <c r="D166" s="36">
        <v>12600</v>
      </c>
      <c r="E166" s="37"/>
      <c r="F166" s="37"/>
      <c r="G166" s="37"/>
      <c r="H166" s="38"/>
    </row>
    <row r="167" spans="1:8" ht="50.1" customHeight="1" x14ac:dyDescent="0.2">
      <c r="A167" s="143" t="s">
        <v>104</v>
      </c>
      <c r="B167" s="144"/>
      <c r="C167" s="186" t="str">
        <f>"Интернет-площадка 2gis.ru на основе Cправочника организаций "&amp;$C$2&amp;""</f>
        <v>Интернет-площадка 2gis.ru на основе Cправочника организаций "2ГИС.ЯКУТСК"</v>
      </c>
      <c r="D167" s="36">
        <v>15120</v>
      </c>
      <c r="E167" s="37"/>
      <c r="F167" s="37"/>
      <c r="G167" s="37"/>
      <c r="H167" s="38"/>
    </row>
    <row r="168" spans="1:8" ht="50.1" customHeight="1" x14ac:dyDescent="0.2">
      <c r="A168" s="143" t="s">
        <v>105</v>
      </c>
      <c r="B168" s="144"/>
      <c r="C168" s="186" t="str">
        <f t="shared" si="1"/>
        <v>Электронный справочник на основе Справочника организаций "2ГИС.ЯКУТСК" (версия для ПК)</v>
      </c>
      <c r="D168" s="36">
        <v>2520</v>
      </c>
      <c r="E168" s="37"/>
      <c r="F168" s="37"/>
      <c r="G168" s="37"/>
      <c r="H168" s="38"/>
    </row>
    <row r="169" spans="1:8" ht="50.1" customHeight="1" x14ac:dyDescent="0.2">
      <c r="A169" s="143" t="s">
        <v>106</v>
      </c>
      <c r="B169" s="144"/>
      <c r="C169" s="186" t="str">
        <f t="shared" si="1"/>
        <v>Электронный справочник на основе Справочника организаций "2ГИС.ЯКУТСК" (версия для ПК)</v>
      </c>
      <c r="D169" s="36">
        <v>5040</v>
      </c>
      <c r="E169" s="37"/>
      <c r="F169" s="37"/>
      <c r="G169" s="37"/>
      <c r="H169" s="38"/>
    </row>
    <row r="170" spans="1:8" ht="50.1" customHeight="1" x14ac:dyDescent="0.2">
      <c r="A170" s="143" t="s">
        <v>107</v>
      </c>
      <c r="B170" s="144"/>
      <c r="C170" s="186" t="str">
        <f t="shared" si="1"/>
        <v>Электронный справочник на основе Справочника организаций "2ГИС.ЯКУТСК" (версия для ПК)</v>
      </c>
      <c r="D170" s="36">
        <v>5880</v>
      </c>
      <c r="E170" s="37"/>
      <c r="F170" s="37"/>
      <c r="G170" s="37"/>
      <c r="H170" s="38"/>
    </row>
    <row r="171" spans="1:8" ht="50.1" customHeight="1" x14ac:dyDescent="0.2">
      <c r="A171" s="143" t="s">
        <v>108</v>
      </c>
      <c r="B171" s="144"/>
      <c r="C171" s="186" t="s">
        <v>88</v>
      </c>
      <c r="D171" s="36">
        <v>2160</v>
      </c>
      <c r="E171" s="37"/>
      <c r="F171" s="37"/>
      <c r="G171" s="37"/>
      <c r="H171" s="38"/>
    </row>
    <row r="172" spans="1:8" ht="69.75" customHeight="1" x14ac:dyDescent="0.2">
      <c r="A172" s="143" t="s">
        <v>109</v>
      </c>
      <c r="B172" s="144"/>
      <c r="C17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6">
        <v>43200</v>
      </c>
      <c r="E172" s="37"/>
      <c r="F172" s="37"/>
      <c r="G172" s="37"/>
      <c r="H172" s="38"/>
    </row>
    <row r="173" spans="1:8" ht="50.1" customHeight="1" thickBot="1" x14ac:dyDescent="0.25">
      <c r="A173" s="143" t="s">
        <v>110</v>
      </c>
      <c r="B173" s="144"/>
      <c r="C173" s="186" t="str">
        <f t="shared" si="1"/>
        <v>Электронный справочник на основе Справочника организаций "2ГИС.ЯКУТСК" (версия для ПК)</v>
      </c>
      <c r="D173" s="44">
        <v>5040</v>
      </c>
      <c r="E173" s="45"/>
      <c r="F173" s="45"/>
      <c r="G173" s="45"/>
      <c r="H173" s="46"/>
    </row>
    <row r="174" spans="1:8" s="28" customFormat="1" ht="50.1" customHeight="1" thickBot="1" x14ac:dyDescent="0.25">
      <c r="A174" s="24" t="s">
        <v>111</v>
      </c>
      <c r="B174" s="25"/>
      <c r="C174" s="26"/>
      <c r="D174" s="156"/>
      <c r="E174" s="156"/>
      <c r="F174" s="156"/>
      <c r="G174" s="156"/>
      <c r="H174" s="157"/>
    </row>
    <row r="175" spans="1:8" s="16" customFormat="1" ht="50.1" customHeight="1" x14ac:dyDescent="0.2">
      <c r="A175" s="143" t="s">
        <v>112</v>
      </c>
      <c r="B175" s="144"/>
      <c r="C17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75" s="36">
        <v>10008</v>
      </c>
      <c r="E175" s="37"/>
      <c r="F175" s="37"/>
      <c r="G175" s="37"/>
      <c r="H175" s="38"/>
    </row>
    <row r="176" spans="1:8" s="16" customFormat="1" ht="50.1" customHeight="1" x14ac:dyDescent="0.2">
      <c r="A176" s="143" t="s">
        <v>113</v>
      </c>
      <c r="B176" s="144"/>
      <c r="C176" s="196"/>
      <c r="D176" s="36">
        <v>10008</v>
      </c>
      <c r="E176" s="37"/>
      <c r="F176" s="37"/>
      <c r="G176" s="37"/>
      <c r="H176" s="38"/>
    </row>
    <row r="177" spans="1:8" s="16" customFormat="1" ht="50.1" customHeight="1" x14ac:dyDescent="0.2">
      <c r="A177" s="194" t="s">
        <v>114</v>
      </c>
      <c r="B177" s="195"/>
      <c r="C177" s="196"/>
      <c r="D177" s="329">
        <v>3000</v>
      </c>
      <c r="E177" s="140"/>
      <c r="F177" s="140"/>
      <c r="G177" s="140"/>
      <c r="H177" s="140"/>
    </row>
    <row r="178" spans="1:8" s="16" customFormat="1" ht="50.1" customHeight="1" x14ac:dyDescent="0.2">
      <c r="A178" s="194" t="s">
        <v>115</v>
      </c>
      <c r="B178" s="195"/>
      <c r="C178" s="196"/>
      <c r="D178" s="329">
        <v>300</v>
      </c>
      <c r="E178" s="140"/>
      <c r="F178" s="140"/>
      <c r="G178" s="140"/>
      <c r="H178" s="140"/>
    </row>
    <row r="179" spans="1:8" s="16" customFormat="1" ht="50.1" customHeight="1" thickBot="1" x14ac:dyDescent="0.25">
      <c r="A179" s="194" t="s">
        <v>116</v>
      </c>
      <c r="B179" s="195"/>
      <c r="C179" s="198"/>
      <c r="D179" s="78">
        <v>1050</v>
      </c>
      <c r="E179" s="79"/>
      <c r="F179" s="79"/>
      <c r="G179" s="79"/>
      <c r="H179" s="79"/>
    </row>
    <row r="180" spans="1:8" s="16" customFormat="1" ht="50.1" customHeight="1" thickBot="1" x14ac:dyDescent="0.25">
      <c r="A180" s="24" t="s">
        <v>117</v>
      </c>
      <c r="B180" s="25"/>
      <c r="C180" s="26"/>
      <c r="D180" s="156"/>
      <c r="E180" s="156"/>
      <c r="F180" s="156"/>
      <c r="G180" s="156"/>
      <c r="H180" s="157"/>
    </row>
    <row r="181" spans="1:8" ht="50.1" customHeight="1" x14ac:dyDescent="0.2">
      <c r="A181" s="143" t="s">
        <v>118</v>
      </c>
      <c r="B181" s="144"/>
      <c r="C18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1" s="200">
        <f>F181*1.2</f>
        <v>9770.4</v>
      </c>
      <c r="E181" s="201">
        <f>F181*1.1</f>
        <v>8956.2000000000007</v>
      </c>
      <c r="F181" s="201">
        <v>8142</v>
      </c>
      <c r="G181" s="201">
        <f>F181*0.75</f>
        <v>6106.5</v>
      </c>
      <c r="H181" s="202">
        <f>F181*0.5</f>
        <v>4071</v>
      </c>
    </row>
    <row r="182" spans="1:8" ht="50.1" customHeight="1" x14ac:dyDescent="0.2">
      <c r="A182" s="143" t="s">
        <v>119</v>
      </c>
      <c r="B182" s="144"/>
      <c r="C182" s="186" t="str">
        <f>"Интернет-площадка 2gis.ru на основе Cправочника организаций "&amp;$C$2&amp;""</f>
        <v>Интернет-площадка 2gis.ru на основе Cправочника организаций "2ГИС.ЯКУТСК"</v>
      </c>
      <c r="D182" s="36">
        <v>1770</v>
      </c>
      <c r="E182" s="37"/>
      <c r="F182" s="37"/>
      <c r="G182" s="37"/>
      <c r="H182" s="38"/>
    </row>
    <row r="183" spans="1:8" ht="50.1" customHeight="1" x14ac:dyDescent="0.2">
      <c r="A183" s="143" t="s">
        <v>120</v>
      </c>
      <c r="B183" s="144"/>
      <c r="C183"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3" s="36">
        <v>1770</v>
      </c>
      <c r="E183" s="37"/>
      <c r="F183" s="37"/>
      <c r="G183" s="37"/>
      <c r="H183" s="38"/>
    </row>
    <row r="184" spans="1:8" ht="50.1" customHeight="1" x14ac:dyDescent="0.2">
      <c r="A184" s="143" t="s">
        <v>121</v>
      </c>
      <c r="B184" s="144"/>
      <c r="C18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4" s="200">
        <f>F184*1.2</f>
        <v>13680</v>
      </c>
      <c r="E184" s="201">
        <f>F184*1.1</f>
        <v>12540.000000000002</v>
      </c>
      <c r="F184" s="201">
        <v>11400</v>
      </c>
      <c r="G184" s="201">
        <f>F184*0.75</f>
        <v>8550</v>
      </c>
      <c r="H184" s="202">
        <f>F184*0.5</f>
        <v>5700</v>
      </c>
    </row>
    <row r="185" spans="1:8" ht="50.1" customHeight="1" x14ac:dyDescent="0.2">
      <c r="A185" s="143" t="s">
        <v>166</v>
      </c>
      <c r="B185" s="144"/>
      <c r="C185" s="186" t="str">
        <f>"Интернет-площадка 2gis.ru на основе Cправочника организаций "&amp;$C$2&amp;""</f>
        <v>Интернет-площадка 2gis.ru на основе Cправочника организаций "2ГИС.ЯКУТСК"</v>
      </c>
      <c r="D185" s="36">
        <v>2520</v>
      </c>
      <c r="E185" s="37"/>
      <c r="F185" s="37"/>
      <c r="G185" s="37"/>
      <c r="H185" s="38"/>
    </row>
    <row r="186" spans="1:8" ht="50.1" customHeight="1" x14ac:dyDescent="0.2">
      <c r="A186" s="143" t="s">
        <v>123</v>
      </c>
      <c r="B186" s="144"/>
      <c r="C186"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6" s="36">
        <v>2520</v>
      </c>
      <c r="E186" s="37"/>
      <c r="F186" s="37"/>
      <c r="G186" s="37"/>
      <c r="H186" s="38"/>
    </row>
    <row r="187" spans="1:8" s="16" customFormat="1" ht="126" customHeight="1" thickBot="1" x14ac:dyDescent="0.25">
      <c r="A187" s="143" t="s">
        <v>124</v>
      </c>
      <c r="B187" s="144"/>
      <c r="C187" s="203" t="str">
        <f>C182</f>
        <v>Интернет-площадка 2gis.ru на основе Cправочника организаций "2ГИС.ЯКУТСК"</v>
      </c>
      <c r="D187" s="200">
        <f>F187*1.2</f>
        <v>3600</v>
      </c>
      <c r="E187" s="201">
        <f>F187*1.1</f>
        <v>3300.0000000000005</v>
      </c>
      <c r="F187" s="201">
        <v>3000</v>
      </c>
      <c r="G187" s="201">
        <f>F187*0.75</f>
        <v>2250</v>
      </c>
      <c r="H187" s="202">
        <f>F187*0.5</f>
        <v>1500</v>
      </c>
    </row>
    <row r="188" spans="1:8" ht="50.1" customHeight="1" thickBot="1" x14ac:dyDescent="0.25">
      <c r="A188" s="24" t="s">
        <v>185</v>
      </c>
      <c r="B188" s="25"/>
      <c r="C188" s="26"/>
      <c r="D188" s="156"/>
      <c r="E188" s="156"/>
      <c r="F188" s="156"/>
      <c r="G188" s="156"/>
      <c r="H188" s="157"/>
    </row>
    <row r="189" spans="1:8" s="23" customFormat="1" ht="30" customHeight="1" thickBot="1" x14ac:dyDescent="0.25">
      <c r="A189" s="534"/>
      <c r="B189" s="357"/>
      <c r="C189" s="358"/>
      <c r="D189" s="357"/>
      <c r="E189" s="357"/>
      <c r="F189" s="357"/>
      <c r="G189" s="357"/>
      <c r="H189" s="359"/>
    </row>
    <row r="190" spans="1:8" s="16" customFormat="1" ht="185.25" customHeight="1" x14ac:dyDescent="0.2">
      <c r="A190" s="143" t="s">
        <v>186</v>
      </c>
      <c r="B190" s="144"/>
      <c r="C19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90" s="31">
        <v>15000</v>
      </c>
      <c r="E190" s="32"/>
      <c r="F190" s="32"/>
      <c r="G190" s="32"/>
      <c r="H190" s="33"/>
    </row>
    <row r="191" spans="1:8" s="16" customFormat="1" ht="83.25" customHeight="1" thickBot="1" x14ac:dyDescent="0.25">
      <c r="A191" s="143" t="s">
        <v>187</v>
      </c>
      <c r="B191" s="144"/>
      <c r="C191" s="196"/>
      <c r="D191" s="36">
        <v>23310</v>
      </c>
      <c r="E191" s="37"/>
      <c r="F191" s="37"/>
      <c r="G191" s="37"/>
      <c r="H191" s="38"/>
    </row>
    <row r="192" spans="1:8" ht="21.75" thickBot="1" x14ac:dyDescent="0.25">
      <c r="A192" s="301"/>
      <c r="B192" s="302"/>
      <c r="C192" s="118"/>
      <c r="D192" s="325"/>
      <c r="E192" s="325"/>
      <c r="F192" s="325"/>
      <c r="G192" s="325"/>
      <c r="H192" s="326"/>
    </row>
    <row r="194" spans="1:8" ht="21" x14ac:dyDescent="0.2">
      <c r="A194" s="208"/>
      <c r="B194" s="209" t="s">
        <v>126</v>
      </c>
      <c r="C194" s="210" t="s">
        <v>733</v>
      </c>
      <c r="D194" s="210"/>
      <c r="E194" s="211"/>
      <c r="F194" s="211"/>
      <c r="G194" s="211"/>
      <c r="H194" s="211"/>
    </row>
    <row r="195" spans="1:8" ht="21" x14ac:dyDescent="0.2">
      <c r="A195" s="208"/>
      <c r="B195" s="211"/>
      <c r="C195" s="212" t="s">
        <v>734</v>
      </c>
      <c r="D195" s="212"/>
      <c r="E195" s="211"/>
      <c r="F195" s="211"/>
      <c r="G195" s="211"/>
      <c r="H195" s="211"/>
    </row>
    <row r="196" spans="1:8" ht="21" x14ac:dyDescent="0.2">
      <c r="A196" s="208"/>
      <c r="B196" s="211"/>
      <c r="C196" s="304" t="s">
        <v>735</v>
      </c>
      <c r="D196" s="212"/>
      <c r="E196" s="211"/>
      <c r="F196" s="211"/>
      <c r="G196" s="211"/>
      <c r="H196" s="211"/>
    </row>
    <row r="197" spans="1:8" ht="21" x14ac:dyDescent="0.2">
      <c r="C197" s="212"/>
      <c r="D197" s="212"/>
      <c r="E197" s="211"/>
      <c r="F197" s="211"/>
      <c r="G197" s="211"/>
      <c r="H197" s="205"/>
    </row>
    <row r="198" spans="1:8" ht="26.25" customHeight="1" x14ac:dyDescent="0.2">
      <c r="A198" s="215" t="str">
        <f>Абакан_юр!A158</f>
        <v>По соглашению сторон в качестве валюты платежа могут выступать украинские гривны, в этом случае курс следующий: 1 руб. = 0,4427 гривен</v>
      </c>
      <c r="B198" s="215"/>
      <c r="C198" s="215"/>
      <c r="D198" s="216"/>
      <c r="E198" s="216"/>
      <c r="F198" s="217"/>
      <c r="G198" s="218"/>
      <c r="H198" s="218"/>
    </row>
    <row r="199" spans="1:8" ht="26.25" customHeight="1" x14ac:dyDescent="0.2">
      <c r="A199" s="215" t="str">
        <f>Абакан_юр!A159</f>
        <v>По соглашению сторон в качестве валюты платежа могут выступать дирхамы ОАЭ, в этом случае курс следующий: 1 руб. = 0,0427 дирхам</v>
      </c>
      <c r="B199" s="215"/>
      <c r="C199" s="215"/>
      <c r="D199" s="216"/>
      <c r="E199" s="216"/>
      <c r="F199" s="217"/>
      <c r="G199" s="220"/>
      <c r="H199" s="220"/>
    </row>
    <row r="200" spans="1:8" ht="26.25" customHeight="1" x14ac:dyDescent="0.2">
      <c r="A200" s="215" t="str">
        <f>Абакан_юр!A160</f>
        <v>По соглашению сторон в качестве валюты платежа могут выступать доллары США, в этом случае курс следующий: 1 руб. = 0,0117 доллара</v>
      </c>
      <c r="B200" s="215"/>
      <c r="C200" s="215"/>
      <c r="D200" s="216"/>
      <c r="E200" s="216"/>
      <c r="F200" s="217"/>
      <c r="G200" s="220"/>
      <c r="H200" s="220"/>
    </row>
    <row r="201" spans="1:8" ht="26.25" customHeight="1" x14ac:dyDescent="0.2">
      <c r="A201" s="215" t="str">
        <f>Абакан_юр!A161</f>
        <v>По соглашению сторон в качестве валюты платежа могут выступать евро, в этом случае курс следующий: 1 руб. = 0,0108 евро</v>
      </c>
      <c r="B201" s="215"/>
      <c r="C201" s="215"/>
      <c r="D201" s="216"/>
      <c r="E201" s="217"/>
      <c r="F201" s="217"/>
      <c r="G201" s="220"/>
      <c r="H201" s="220"/>
    </row>
    <row r="202" spans="1:8" ht="26.25" customHeight="1" x14ac:dyDescent="0.2">
      <c r="A202" s="215" t="str">
        <f>Абакан_юр!A162</f>
        <v>По соглашению сторон в качестве валюты платежа могут выступать чешские кроны, в этом случае курс следующий: 1 руб. = 0,2672 крона</v>
      </c>
      <c r="B202" s="215"/>
      <c r="C202" s="215"/>
      <c r="D202" s="216"/>
      <c r="E202" s="217"/>
      <c r="F202" s="217"/>
      <c r="G202" s="220"/>
      <c r="H202" s="220"/>
    </row>
    <row r="203" spans="1:8" ht="26.25" customHeight="1" x14ac:dyDescent="0.2">
      <c r="A203" s="215" t="str">
        <f>Абакан_юр!A163</f>
        <v>По соглашению сторон в качестве валюты платежа могут выступать киргизские сомы, в этом случае курс следующий: 1 руб. = 1,0485 сом</v>
      </c>
      <c r="B203" s="215"/>
      <c r="C203" s="215"/>
      <c r="D203" s="216"/>
      <c r="E203" s="216"/>
      <c r="F203" s="217"/>
      <c r="G203" s="220"/>
      <c r="H203" s="220"/>
    </row>
    <row r="204" spans="1:8" ht="26.25" customHeight="1" x14ac:dyDescent="0.2">
      <c r="A204" s="215" t="str">
        <f>Абакан_юр!A164</f>
        <v>По соглашению сторон в качестве валюты платежа могут выступать казахстанские тенге, в этом случае курс следующий: 1 руб. = 5,3039 тенге</v>
      </c>
      <c r="B204" s="215"/>
      <c r="C204" s="215"/>
      <c r="D204" s="216"/>
      <c r="E204" s="216"/>
      <c r="F204" s="217"/>
      <c r="G204" s="220"/>
      <c r="H204" s="220"/>
    </row>
    <row r="205" spans="1:8" ht="26.25" x14ac:dyDescent="0.2">
      <c r="A205" s="221"/>
      <c r="B205" s="221"/>
      <c r="C205" s="222"/>
      <c r="D205" s="223"/>
      <c r="E205" s="223"/>
      <c r="F205" s="224"/>
      <c r="G205" s="225"/>
      <c r="H205" s="225"/>
    </row>
    <row r="206" spans="1:8" ht="21" x14ac:dyDescent="0.2">
      <c r="A206" s="227" t="s">
        <v>137</v>
      </c>
      <c r="B206" s="227"/>
      <c r="C206" s="227"/>
      <c r="D206" s="227"/>
      <c r="E206" s="227"/>
      <c r="F206" s="227"/>
      <c r="G206" s="227"/>
      <c r="H206" s="227"/>
    </row>
    <row r="207" spans="1:8" ht="21" x14ac:dyDescent="0.2">
      <c r="A207" s="227" t="s">
        <v>138</v>
      </c>
      <c r="B207" s="227"/>
      <c r="C207" s="227"/>
      <c r="D207" s="227"/>
      <c r="E207" s="227"/>
      <c r="F207" s="227"/>
      <c r="G207" s="227"/>
      <c r="H207" s="227"/>
    </row>
    <row r="208" spans="1:8" ht="26.25" x14ac:dyDescent="0.2">
      <c r="A208" s="221"/>
      <c r="B208" s="221"/>
      <c r="C208" s="222"/>
      <c r="D208" s="223"/>
      <c r="E208" s="223"/>
      <c r="F208" s="224"/>
      <c r="G208" s="225"/>
      <c r="H208" s="225"/>
    </row>
    <row r="209" spans="1:8" ht="50.1" customHeight="1" thickBot="1" x14ac:dyDescent="0.25">
      <c r="A209" s="228" t="s">
        <v>139</v>
      </c>
      <c r="B209" s="228"/>
      <c r="C209" s="228"/>
      <c r="D209" s="228"/>
      <c r="E209" s="228"/>
      <c r="F209" s="229"/>
      <c r="G209" s="219"/>
      <c r="H209" s="230"/>
    </row>
    <row r="210" spans="1:8" ht="50.1" customHeight="1" thickBot="1" x14ac:dyDescent="0.25">
      <c r="A210" s="231" t="s">
        <v>140</v>
      </c>
      <c r="B210" s="232"/>
      <c r="C210" s="232"/>
      <c r="D210" s="232"/>
      <c r="E210" s="233"/>
      <c r="F210" s="234"/>
      <c r="H210" s="235"/>
    </row>
    <row r="211" spans="1:8" ht="79.5" customHeight="1" thickBot="1" x14ac:dyDescent="0.25">
      <c r="A211" s="305" t="s">
        <v>141</v>
      </c>
      <c r="B211" s="306"/>
      <c r="C211" s="238" t="s">
        <v>142</v>
      </c>
      <c r="D211" s="330" t="s">
        <v>143</v>
      </c>
      <c r="E211" s="331"/>
      <c r="F211" s="240"/>
      <c r="G211" s="240"/>
      <c r="H211" s="240"/>
    </row>
    <row r="212" spans="1:8" ht="101.25" customHeight="1" x14ac:dyDescent="0.2">
      <c r="A212" s="241" t="s">
        <v>144</v>
      </c>
      <c r="B212" s="242"/>
      <c r="C212" s="243" t="s">
        <v>145</v>
      </c>
      <c r="D212" s="244" t="s">
        <v>146</v>
      </c>
      <c r="E212" s="245"/>
      <c r="F212" s="240"/>
      <c r="G212" s="240"/>
      <c r="H212" s="240"/>
    </row>
    <row r="213" spans="1:8" ht="75" customHeight="1" x14ac:dyDescent="0.2">
      <c r="A213" s="246" t="s">
        <v>147</v>
      </c>
      <c r="B213" s="247"/>
      <c r="C213" s="248" t="s">
        <v>148</v>
      </c>
      <c r="D213" s="249" t="s">
        <v>149</v>
      </c>
      <c r="E213" s="250"/>
      <c r="F213" s="240"/>
      <c r="G213" s="240"/>
      <c r="H213" s="240"/>
    </row>
    <row r="214" spans="1:8" ht="126" customHeight="1" thickBot="1" x14ac:dyDescent="0.25">
      <c r="A214" s="332" t="s">
        <v>150</v>
      </c>
      <c r="B214" s="333"/>
      <c r="C214" s="334" t="s">
        <v>151</v>
      </c>
      <c r="D214" s="335" t="s">
        <v>149</v>
      </c>
      <c r="E214" s="336"/>
      <c r="F214" s="240"/>
      <c r="G214" s="240"/>
      <c r="H214" s="240"/>
    </row>
    <row r="215" spans="1:8" s="205" customFormat="1" ht="102.75" customHeight="1" thickBot="1" x14ac:dyDescent="0.25">
      <c r="A215" s="332" t="s">
        <v>153</v>
      </c>
      <c r="B215" s="333"/>
      <c r="C215" s="546" t="s">
        <v>154</v>
      </c>
      <c r="D215" s="335" t="s">
        <v>149</v>
      </c>
      <c r="E215" s="336"/>
      <c r="F215" s="234"/>
      <c r="G215" s="234"/>
      <c r="H215" s="234"/>
    </row>
    <row r="216" spans="1:8" s="226" customFormat="1" ht="222.75" customHeight="1" thickBot="1" x14ac:dyDescent="0.25">
      <c r="A216" s="332" t="s">
        <v>155</v>
      </c>
      <c r="B216" s="333"/>
      <c r="C216" s="334" t="s">
        <v>156</v>
      </c>
      <c r="D216" s="335" t="s">
        <v>149</v>
      </c>
      <c r="E216" s="336"/>
      <c r="F216" s="224"/>
      <c r="G216" s="225"/>
      <c r="H216" s="225"/>
    </row>
    <row r="217" spans="1:8" ht="23.25" x14ac:dyDescent="0.2">
      <c r="A217" s="252" t="s">
        <v>157</v>
      </c>
      <c r="B217" s="252"/>
      <c r="C217" s="252"/>
      <c r="D217" s="252"/>
      <c r="E217" s="252"/>
      <c r="F217" s="252"/>
      <c r="G217" s="252"/>
      <c r="H217" s="252"/>
    </row>
    <row r="218" spans="1:8" ht="23.25" x14ac:dyDescent="0.2">
      <c r="A218" s="252" t="s">
        <v>158</v>
      </c>
      <c r="B218" s="252"/>
      <c r="C218" s="252"/>
      <c r="D218" s="252"/>
      <c r="E218" s="252"/>
      <c r="F218" s="252"/>
      <c r="G218" s="252"/>
      <c r="H218" s="252"/>
    </row>
    <row r="219" spans="1:8" ht="195" customHeight="1" x14ac:dyDescent="0.2">
      <c r="A219" s="227" t="str">
        <f>Абакан_юр!A179</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27"/>
      <c r="C219" s="227"/>
      <c r="D219" s="227"/>
      <c r="E219" s="227"/>
      <c r="F219" s="227"/>
      <c r="G219" s="227"/>
      <c r="H219" s="227"/>
    </row>
    <row r="220" spans="1:8" ht="77.25" customHeight="1" x14ac:dyDescent="0.2">
      <c r="A220" s="227" t="s">
        <v>160</v>
      </c>
      <c r="B220" s="227"/>
      <c r="C220" s="227"/>
      <c r="D220" s="227"/>
      <c r="E220" s="227"/>
      <c r="F220" s="227"/>
      <c r="G220" s="227"/>
      <c r="H220" s="227"/>
    </row>
    <row r="221" spans="1:8" ht="23.25" x14ac:dyDescent="0.2">
      <c r="A221" s="252" t="s">
        <v>161</v>
      </c>
      <c r="B221" s="252"/>
      <c r="C221" s="252"/>
      <c r="D221" s="252"/>
      <c r="E221" s="252"/>
      <c r="F221" s="252"/>
      <c r="G221" s="252"/>
      <c r="H221" s="252"/>
    </row>
    <row r="222" spans="1:8" s="254" customFormat="1" ht="114.75" customHeight="1" x14ac:dyDescent="0.2">
      <c r="A222" s="227" t="s">
        <v>162</v>
      </c>
      <c r="B222" s="227"/>
      <c r="C222" s="227"/>
      <c r="D222" s="227"/>
      <c r="E222" s="227"/>
      <c r="F222" s="227"/>
      <c r="G222" s="227"/>
      <c r="H222" s="227"/>
    </row>
  </sheetData>
  <sheetProtection selectLockedCells="1" selectUnlockedCells="1"/>
  <mergeCells count="376">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5:B185"/>
    <mergeCell ref="D185:H185"/>
    <mergeCell ref="A186:B186"/>
    <mergeCell ref="D186:H186"/>
    <mergeCell ref="A187:B187"/>
    <mergeCell ref="A188:B188"/>
    <mergeCell ref="D188:H188"/>
    <mergeCell ref="A181:B181"/>
    <mergeCell ref="A182:B182"/>
    <mergeCell ref="D182:H182"/>
    <mergeCell ref="A183:B183"/>
    <mergeCell ref="D183:H183"/>
    <mergeCell ref="A184:B184"/>
    <mergeCell ref="D177:H177"/>
    <mergeCell ref="A178:B178"/>
    <mergeCell ref="D178:H178"/>
    <mergeCell ref="A179:B179"/>
    <mergeCell ref="D179:H179"/>
    <mergeCell ref="A180:B180"/>
    <mergeCell ref="D180:H180"/>
    <mergeCell ref="A173:B173"/>
    <mergeCell ref="D173:H173"/>
    <mergeCell ref="A174:B174"/>
    <mergeCell ref="D174:H174"/>
    <mergeCell ref="A175:B175"/>
    <mergeCell ref="C175:C179"/>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D120:H120"/>
    <mergeCell ref="A121:B121"/>
    <mergeCell ref="C121:C138"/>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C107:C108"/>
    <mergeCell ref="D107:H107"/>
    <mergeCell ref="D108:H108"/>
    <mergeCell ref="A109:B109"/>
    <mergeCell ref="C109:C117"/>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101</vt:i4>
      </vt:variant>
      <vt:variant>
        <vt:lpstr>Именованные диапазоны</vt:lpstr>
      </vt:variant>
      <vt:variant>
        <vt:i4>2</vt:i4>
      </vt:variant>
    </vt:vector>
  </HeadingPairs>
  <TitlesOfParts>
    <vt:vector size="103" baseType="lpstr">
      <vt:lpstr>Абакан_юр</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'Набережные Челны_юр'!Область_печати</vt:lpstr>
      <vt:lpstr>Нижневартовск_юр!Область_печати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2024-02-05T04:24:11Z</dcterms:created>
  <dcterms:modified xsi:type="dcterms:W3CDTF">2024-02-05T04:27:06Z</dcterms:modified>
</cp:coreProperties>
</file>